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Sistema Travessia - 2023\NEO\CRI Lotes e Cia - AGUARDAR\"/>
    </mc:Choice>
  </mc:AlternateContent>
  <xr:revisionPtr revIDLastSave="0" documentId="13_ncr:1_{1ECE87BA-BE27-4B33-96A0-C6BDB9615C9F}" xr6:coauthVersionLast="47" xr6:coauthVersionMax="47" xr10:uidLastSave="{00000000-0000-0000-0000-000000000000}"/>
  <bookViews>
    <workbookView xWindow="-120" yWindow="-120" windowWidth="29040" windowHeight="15720" firstSheet="2" activeTab="4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7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Recebíveis!$A$6:$T$6</definedName>
    <definedName name="_xlnm._FilterDatabase" localSheetId="8" hidden="1">'Relação de Contratos'!$A$1:$M$1</definedName>
    <definedName name="Acquisition_Date" localSheetId="4">'[1]Deal Inputs'!$C$12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'[1]Deal Inputs'!$C$42</definedName>
    <definedName name="AP_COFINS">#REF!</definedName>
    <definedName name="AP_CSLL" localSheetId="4">'[1]Deal Inputs'!$C$45</definedName>
    <definedName name="AP_CSLL">#REF!</definedName>
    <definedName name="AP_PIS" localSheetId="4">'[1]Deal Inputs'!$C$41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Consolidado'!$A$1:$J$59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'[1]Deal Inputs'!$C$13</definedName>
    <definedName name="Broker_fee">#REF!</definedName>
    <definedName name="BTS_SLB" localSheetId="4">'[1]Deal Inputs'!$B$4</definedName>
    <definedName name="BTS_SLB">#REF!</definedName>
    <definedName name="Capex" localSheetId="4">'[1]Deal Inputs'!$C$27</definedName>
    <definedName name="Capex">#REF!</definedName>
    <definedName name="Capital_Gains" localSheetId="4">'[1]Deal Inputs'!$G$34</definedName>
    <definedName name="Capital_Gains">#REF!</definedName>
    <definedName name="carencia" localSheetId="4">[2]cálculos!$G$10</definedName>
    <definedName name="carencia">#REF!</definedName>
    <definedName name="Construction_Total" localSheetId="4">'[1]Purchase installments'!#REF!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[3]PAINEL!$B$4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[3]PAINEL!$B$5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'[1]Deal Inputs'!$G$11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[4]Feriados!#REF!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'[1]Deal Inputs'!$D$42</definedName>
    <definedName name="DP_COFINS">#REF!</definedName>
    <definedName name="DP_CSLL" localSheetId="4">'[1]Deal Inputs'!$D$45</definedName>
    <definedName name="DP_CSLL">#REF!</definedName>
    <definedName name="DP_PIS" localSheetId="4">'[1]Deal Inputs'!$D$41</definedName>
    <definedName name="DP_PIS">#REF!</definedName>
    <definedName name="Equity_Payments" localSheetId="4">'[1]Deal Inputs'!#REF!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'[1]Deal Inputs'!$C$10</definedName>
    <definedName name="Exit_Cap_Rate">#REF!</definedName>
    <definedName name="Exit_Year" localSheetId="4">'[1]Deal Inputs'!$C$11</definedName>
    <definedName name="Exit_Year">#REF!</definedName>
    <definedName name="FCF" localSheetId="4">[1]DealSum!$O$52</definedName>
    <definedName name="FCF">#REF!</definedName>
    <definedName name="Feriados" localSheetId="4">[4]Feriados!$A$2:$A$937</definedName>
    <definedName name="Feriados">#REF!</definedName>
    <definedName name="Foreign_investor_withholding" localSheetId="4">'[1]Deal Inputs'!$G$36</definedName>
    <definedName name="Foreign_investor_withholding">#REF!</definedName>
    <definedName name="Going_In_Cap_Rate" localSheetId="4">'[1]Deal Inputs'!$C$22</definedName>
    <definedName name="Going_In_Cap_Rate">#REF!</definedName>
    <definedName name="Inflation" localSheetId="4">'[1]Deal Inputs'!$C$16</definedName>
    <definedName name="Inflation">#REF!</definedName>
    <definedName name="IOF" localSheetId="4">'[1]Deal Inputs'!$C$38</definedName>
    <definedName name="IOF">#REF!</definedName>
    <definedName name="ITBI" localSheetId="4">'[1]Deal Inputs'!$C$36</definedName>
    <definedName name="ITBI">#REF!</definedName>
    <definedName name="Juros_CRI" localSheetId="4">'[4]5ª Serie (Senior)'!$C$13</definedName>
    <definedName name="Juros_CRI">#REF!</definedName>
    <definedName name="Land_Cost" localSheetId="4">[1]PropSummary!$L$37</definedName>
    <definedName name="Land_Cost">#REF!</definedName>
    <definedName name="Lease_Payment" localSheetId="4">'[1]Deal Inputs'!$C$31</definedName>
    <definedName name="Lease_Payment">#REF!</definedName>
    <definedName name="LTV" localSheetId="4">'[1]Deal Inputs'!$G$13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'[1]Deal Inputs'!$G$10</definedName>
    <definedName name="New_Debt">#REF!</definedName>
    <definedName name="Percent_Sold" localSheetId="4">'[1]Deal Inputs'!$G$13</definedName>
    <definedName name="Percent_Sold">#REF!</definedName>
    <definedName name="prz_total" localSheetId="4">[2]cálculos!$D$8</definedName>
    <definedName name="prz_total">#REF!</definedName>
    <definedName name="Qtd_CRI" localSheetId="4">'[4]5ª Serie (Senior)'!$C$9</definedName>
    <definedName name="Qtd_CRI">#REF!</definedName>
    <definedName name="Refinance" localSheetId="4">'[1]Deal Inputs'!$G$17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'[1]Deal Inputs'!$C$14</definedName>
    <definedName name="Sale_Expense">#REF!</definedName>
    <definedName name="series" localSheetId="4">[5]Gráfico!$E$2:$AK$2</definedName>
    <definedName name="series">#REF!</definedName>
    <definedName name="Tax_Basis" localSheetId="4">'[1]Deal Inputs'!$D$46</definedName>
    <definedName name="Tax_Basis">#REF!</definedName>
    <definedName name="Tax_Structure" localSheetId="4">'[1]Deal Inputs'!$F$38</definedName>
    <definedName name="Tax_Structure">#REF!</definedName>
    <definedName name="Taxation" localSheetId="4">[1]Taxation!$C$8</definedName>
    <definedName name="Taxation">#REF!</definedName>
    <definedName name="Vlr_Unit_CRI" localSheetId="4">'[4]5ª Serie (Senior)'!$C$10</definedName>
    <definedName name="Vlr_Unit_C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I53" i="1"/>
  <c r="I52" i="1"/>
  <c r="Z2" i="3" l="1"/>
  <c r="C15" i="13" l="1"/>
  <c r="C14" i="13"/>
  <c r="C13" i="13"/>
  <c r="C12" i="13"/>
  <c r="C3" i="10"/>
  <c r="M7" i="5" l="1"/>
  <c r="I52" i="17" l="1"/>
  <c r="H52" i="17"/>
  <c r="G52" i="17"/>
  <c r="F52" i="17"/>
  <c r="E52" i="17"/>
  <c r="D52" i="17"/>
  <c r="J53" i="1"/>
  <c r="J52" i="1"/>
  <c r="C18" i="1"/>
  <c r="I26" i="1" l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F47" i="1" l="1"/>
  <c r="F46" i="1"/>
  <c r="F45" i="1"/>
  <c r="F44" i="1"/>
  <c r="F43" i="1"/>
  <c r="F42" i="1"/>
  <c r="D3" i="10" l="1"/>
  <c r="B31" i="14" s="1"/>
  <c r="L3" i="5"/>
  <c r="J3" i="10" l="1"/>
  <c r="C3" i="13"/>
  <c r="C37" i="13"/>
  <c r="C31" i="13"/>
  <c r="C32" i="13"/>
  <c r="C33" i="13"/>
  <c r="C34" i="13"/>
  <c r="C11" i="13"/>
  <c r="C10" i="13"/>
  <c r="C9" i="13"/>
  <c r="A78" i="13"/>
  <c r="A77" i="13"/>
  <c r="A76" i="13"/>
  <c r="A75" i="13"/>
  <c r="A74" i="13"/>
  <c r="A73" i="13"/>
  <c r="A72" i="13"/>
  <c r="A71" i="13"/>
  <c r="A69" i="13"/>
  <c r="A68" i="13"/>
  <c r="A67" i="13"/>
  <c r="A66" i="13"/>
  <c r="A65" i="13"/>
  <c r="A64" i="13"/>
  <c r="A63" i="13"/>
  <c r="A62" i="13"/>
  <c r="A61" i="13"/>
  <c r="A59" i="13"/>
  <c r="A58" i="13"/>
  <c r="A57" i="13"/>
  <c r="A56" i="13"/>
  <c r="A55" i="13"/>
  <c r="A54" i="13"/>
  <c r="A53" i="13"/>
  <c r="A52" i="13"/>
  <c r="A50" i="13"/>
  <c r="A49" i="13"/>
  <c r="A48" i="13"/>
  <c r="A47" i="13"/>
  <c r="A46" i="13"/>
  <c r="A45" i="13"/>
  <c r="A44" i="13"/>
  <c r="A43" i="13"/>
  <c r="C4" i="2"/>
  <c r="J4" i="1" s="1"/>
  <c r="V2" i="3"/>
  <c r="T2" i="3" s="1"/>
  <c r="U2" i="3"/>
  <c r="W2" i="3" s="1"/>
  <c r="S3" i="1" l="1"/>
  <c r="C35" i="13" s="1"/>
  <c r="S4" i="1"/>
  <c r="T5" i="1"/>
  <c r="T3" i="1"/>
  <c r="C36" i="13" s="1"/>
  <c r="T4" i="1"/>
  <c r="S5" i="1"/>
  <c r="B1" i="14"/>
  <c r="C8" i="13"/>
  <c r="C4" i="13"/>
  <c r="K3" i="10"/>
  <c r="L3" i="10" s="1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H3" i="10"/>
  <c r="B5" i="14" l="1"/>
  <c r="B7" i="14"/>
  <c r="B9" i="14"/>
  <c r="B10" i="14"/>
  <c r="B8" i="14"/>
  <c r="B6" i="14"/>
  <c r="L9" i="1"/>
  <c r="J12" i="1"/>
  <c r="C22" i="13" s="1"/>
  <c r="O7" i="5"/>
  <c r="N7" i="5"/>
  <c r="L2" i="5"/>
  <c r="P7" i="5" l="1"/>
  <c r="Q7" i="5"/>
  <c r="J18" i="1" s="1"/>
  <c r="C28" i="13" s="1"/>
  <c r="L10" i="1"/>
  <c r="R7" i="5"/>
  <c r="T7" i="5" s="1"/>
  <c r="S7" i="5" l="1"/>
  <c r="B13" i="14"/>
  <c r="B17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12" i="14" l="1"/>
  <c r="B19" i="14"/>
  <c r="B18" i="14"/>
  <c r="B16" i="14"/>
  <c r="C72" i="13"/>
  <c r="C71" i="13"/>
  <c r="C76" i="13"/>
  <c r="C77" i="13"/>
  <c r="C74" i="13"/>
  <c r="B32" i="14"/>
  <c r="B3" i="14"/>
  <c r="B30" i="14"/>
  <c r="B15" i="14"/>
  <c r="B14" i="14"/>
  <c r="D65" i="2"/>
  <c r="D63" i="2"/>
  <c r="D68" i="2"/>
  <c r="G3" i="10"/>
  <c r="D48" i="2" s="1"/>
  <c r="I3" i="10"/>
  <c r="J20" i="1"/>
  <c r="C30" i="13" s="1"/>
  <c r="C50" i="2" l="1"/>
  <c r="D47" i="2"/>
  <c r="C64" i="13" s="1"/>
  <c r="C65" i="13"/>
  <c r="C78" i="13"/>
  <c r="C73" i="13"/>
  <c r="C75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63" i="13" l="1"/>
  <c r="C67" i="13"/>
  <c r="C69" i="13"/>
  <c r="C61" i="13"/>
  <c r="C66" i="13"/>
  <c r="C68" i="13"/>
  <c r="C62" i="13"/>
  <c r="L11" i="1"/>
  <c r="J14" i="1" s="1"/>
  <c r="C24" i="13" s="1"/>
  <c r="D10" i="2"/>
  <c r="R8" i="2" s="1"/>
  <c r="C27" i="2"/>
  <c r="C28" i="2"/>
  <c r="C29" i="2"/>
  <c r="C30" i="2"/>
  <c r="D27" i="2"/>
  <c r="C53" i="13" s="1"/>
  <c r="C31" i="2"/>
  <c r="D28" i="2"/>
  <c r="C54" i="13" s="1"/>
  <c r="C32" i="2"/>
  <c r="D29" i="2"/>
  <c r="C55" i="13" s="1"/>
  <c r="C33" i="2"/>
  <c r="D30" i="2"/>
  <c r="C56" i="13" s="1"/>
  <c r="C26" i="2"/>
  <c r="D31" i="2"/>
  <c r="C57" i="13" s="1"/>
  <c r="D32" i="2"/>
  <c r="C58" i="13" s="1"/>
  <c r="D33" i="2"/>
  <c r="C59" i="13" s="1"/>
  <c r="D26" i="2"/>
  <c r="C52" i="13" s="1"/>
  <c r="C10" i="2"/>
  <c r="C19" i="2"/>
  <c r="C15" i="2"/>
  <c r="J16" i="1"/>
  <c r="C53" i="2"/>
  <c r="D69" i="2"/>
  <c r="D53" i="2"/>
  <c r="E46" i="2" s="1"/>
  <c r="E69" i="2" l="1"/>
  <c r="E67" i="2"/>
  <c r="E66" i="2"/>
  <c r="E61" i="2"/>
  <c r="E62" i="2"/>
  <c r="E64" i="2"/>
  <c r="E68" i="2"/>
  <c r="E63" i="2"/>
  <c r="E65" i="2"/>
  <c r="E51" i="2"/>
  <c r="E49" i="2"/>
  <c r="E44" i="2"/>
  <c r="E52" i="2"/>
  <c r="E50" i="2"/>
  <c r="E45" i="2"/>
  <c r="E53" i="2"/>
  <c r="E47" i="2"/>
  <c r="E48" i="2"/>
  <c r="J13" i="1"/>
  <c r="C23" i="13" s="1"/>
  <c r="C26" i="13"/>
  <c r="J19" i="1"/>
  <c r="C29" i="13" s="1"/>
  <c r="J10" i="1"/>
  <c r="C20" i="13" s="1"/>
  <c r="C14" i="2"/>
  <c r="D14" i="2"/>
  <c r="C43" i="13" s="1"/>
  <c r="C34" i="2"/>
  <c r="D18" i="2"/>
  <c r="C47" i="13" s="1"/>
  <c r="C21" i="2"/>
  <c r="D34" i="2"/>
  <c r="C17" i="2"/>
  <c r="D21" i="2"/>
  <c r="C50" i="13" s="1"/>
  <c r="C20" i="2"/>
  <c r="D20" i="2"/>
  <c r="C49" i="13" s="1"/>
  <c r="D16" i="2"/>
  <c r="C45" i="13" s="1"/>
  <c r="D17" i="2"/>
  <c r="C46" i="13" s="1"/>
  <c r="C16" i="2"/>
  <c r="D19" i="2"/>
  <c r="C48" i="13" s="1"/>
  <c r="D15" i="2"/>
  <c r="C44" i="13" s="1"/>
  <c r="C18" i="2"/>
  <c r="J17" i="1"/>
  <c r="I54" i="1" s="1"/>
  <c r="J54" i="1" l="1"/>
  <c r="C39" i="13"/>
  <c r="J15" i="1"/>
  <c r="I55" i="1" s="1"/>
  <c r="C27" i="13"/>
  <c r="R7" i="2"/>
  <c r="J11" i="1"/>
  <c r="C21" i="13" s="1"/>
  <c r="D22" i="2"/>
  <c r="C22" i="2"/>
  <c r="J55" i="1" l="1"/>
  <c r="C40" i="13"/>
  <c r="C25" i="13"/>
  <c r="R6" i="2"/>
  <c r="R9" i="2" s="1"/>
  <c r="J9" i="1"/>
  <c r="C19" i="13" s="1"/>
  <c r="D38" i="2"/>
  <c r="J8" i="1" s="1"/>
  <c r="C18" i="13" s="1"/>
  <c r="C38" i="13" l="1"/>
</calcChain>
</file>

<file path=xl/sharedStrings.xml><?xml version="1.0" encoding="utf-8"?>
<sst xmlns="http://schemas.openxmlformats.org/spreadsheetml/2006/main" count="359" uniqueCount="246">
  <si>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</si>
  <si>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</si>
  <si>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</si>
  <si>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</si>
  <si>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</si>
  <si>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</si>
  <si>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</si>
  <si>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</si>
  <si>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</si>
  <si>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</si>
  <si>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</si>
  <si>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</si>
  <si>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</si>
  <si>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</si>
  <si>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</si>
  <si>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</si>
  <si>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</si>
  <si>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</si>
  <si>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</si>
  <si>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</si>
  <si>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</si>
  <si>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</si>
  <si>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</si>
  <si>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</si>
  <si>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</si>
  <si>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</si>
  <si>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</si>
  <si>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</si>
  <si>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</si>
  <si>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</si>
  <si>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</si>
  <si>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</si>
  <si>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</si>
  <si>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</si>
  <si>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</si>
  <si>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</si>
  <si>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</si>
  <si>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</si>
  <si>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</si>
  <si>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</si>
  <si>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</si>
  <si>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</si>
  <si>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</si>
  <si>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</si>
  <si>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</si>
  <si>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</si>
  <si>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</si>
  <si>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</si>
  <si>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</si>
  <si>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</si>
  <si>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</si>
  <si>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</si>
  <si>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</si>
  <si>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</si>
  <si>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</si>
  <si>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</si>
  <si>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</si>
  <si>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</si>
  <si>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</si>
  <si>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</si>
  <si>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</si>
  <si>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</si>
  <si>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</si>
  <si>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</si>
  <si>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</si>
  <si>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</si>
  <si>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</si>
  <si>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</si>
  <si>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</si>
  <si>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</si>
  <si>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</si>
  <si>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</si>
  <si>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</si>
  <si>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</si>
  <si>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</si>
  <si>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</si>
  <si>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</si>
  <si>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</si>
  <si>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</si>
  <si>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</si>
  <si>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</si>
  <si>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</si>
  <si>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</si>
  <si>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</si>
  <si>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</si>
  <si>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</si>
  <si>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</si>
  <si>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</si>
  <si>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</si>
  <si>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</si>
  <si>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</si>
  <si>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</si>
  <si>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</si>
  <si>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</si>
  <si>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</si>
  <si>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</si>
  <si>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</si>
  <si>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</si>
  <si>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</si>
  <si>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</si>
  <si>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</si>
  <si>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</si>
  <si>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</si>
  <si>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</si>
  <si>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</si>
  <si>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</si>
  <si>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</si>
  <si>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</si>
  <si>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</si>
  <si>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</si>
  <si>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</si>
  <si>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</si>
  <si>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</si>
  <si>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</si>
  <si>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</si>
  <si>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</si>
  <si>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</si>
  <si>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</si>
  <si>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</si>
  <si>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</si>
  <si>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</si>
  <si>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</si>
  <si>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</si>
  <si>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</si>
  <si>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</si>
  <si>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</si>
  <si>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</si>
  <si>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</si>
  <si>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</si>
  <si>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</si>
  <si>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</si>
  <si>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</si>
  <si>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</si>
  <si>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</si>
  <si>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</si>
  <si>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</si>
  <si>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</si>
  <si>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</si>
  <si>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</si>
  <si>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</si>
  <si>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</si>
  <si>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</si>
  <si>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</si>
  <si>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</si>
  <si>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</si>
  <si>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</si>
  <si>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</si>
  <si>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</si>
  <si>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</si>
  <si>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</si>
  <si>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Valor  vendido</t>
  </si>
  <si>
    <t>Valor de distrato</t>
  </si>
  <si>
    <t>Estoque</t>
  </si>
  <si>
    <t>Valor do estoque</t>
  </si>
  <si>
    <t>Data Análise:</t>
  </si>
  <si>
    <t>Data Do Relatório Mensal:</t>
  </si>
  <si>
    <t>Senior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</si>
  <si>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</si>
  <si>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</si>
  <si>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</si>
  <si>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</si>
  <si>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</si>
  <si>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</si>
  <si>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</si>
  <si>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</si>
  <si>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</si>
  <si>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</si>
  <si>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</si>
  <si>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</si>
  <si>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</si>
  <si>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</si>
  <si>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</si>
  <si>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</si>
  <si>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</si>
  <si>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</si>
  <si>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</si>
  <si>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</si>
  <si>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</si>
  <si>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</si>
  <si>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</si>
  <si>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</si>
  <si>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</si>
  <si>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</si>
  <si>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</si>
  <si>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</si>
  <si>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</si>
  <si>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</si>
  <si>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</si>
  <si>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</si>
  <si>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</si>
  <si>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</si>
  <si>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</si>
  <si>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</si>
  <si>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</si>
  <si>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</si>
  <si>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</si>
  <si>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</si>
  <si>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</si>
  <si>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</si>
  <si>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</si>
  <si>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</si>
  <si>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</si>
  <si>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</si>
  <si>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</si>
  <si>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</si>
  <si>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</si>
  <si>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</si>
  <si>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</si>
  <si>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</si>
  <si>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</si>
  <si>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</si>
  <si>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</si>
  <si>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</si>
  <si>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</si>
  <si>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</si>
  <si>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</si>
  <si>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</si>
  <si>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</si>
  <si>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</si>
  <si>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</si>
  <si>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</si>
  <si>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Gatilho 3</t>
  </si>
  <si>
    <t>Informações dos estoques</t>
  </si>
  <si>
    <t>Quantidade</t>
  </si>
  <si>
    <t>Valor ( R$ )</t>
  </si>
  <si>
    <t>Venda</t>
  </si>
  <si>
    <t xml:space="preserve">Distrato </t>
  </si>
  <si>
    <t>24ª Emissão 1ª Série</t>
  </si>
  <si>
    <t>22L1211468</t>
  </si>
  <si>
    <t>IPCA / M-2</t>
  </si>
  <si>
    <t>Mensal</t>
  </si>
  <si>
    <t>Banco Itaú / Ag 8499 / Conta 35401-0</t>
  </si>
  <si>
    <t>Fundo de Liquidez</t>
  </si>
  <si>
    <t>Fundo de reserva tem que ser maior que duas PMT</t>
  </si>
  <si>
    <t>Valor Mínimo do Fundo de Liquidez tem que ser R$ 30.000,00</t>
  </si>
  <si>
    <t>Razão de Garantia</t>
  </si>
  <si>
    <t>Gatilho estoque &gt; 130%</t>
  </si>
  <si>
    <t>Carteira Adimplente / CRI (Gerencial)</t>
  </si>
  <si>
    <t>Carteira adimplente / CRI tem que ser maior que 130%</t>
  </si>
  <si>
    <t>Saldo Devedor Total da Carteira (Tx Op)</t>
  </si>
  <si>
    <t>Saldo Devedor Total da Carteira (Tx Contrato)</t>
  </si>
  <si>
    <t>Unidades vendidas</t>
  </si>
  <si>
    <t>Unidades de distrato</t>
  </si>
  <si>
    <t>Gatilho 4</t>
  </si>
  <si>
    <t>VP (Tx Contrato)</t>
  </si>
  <si>
    <t>VP (Tx Operação)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</si>
</sst>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_-* #,##0.00_-;\-* #,##0.00_-;_-* &quot;-&quot;??_-;_-@"/>
    <numFmt numFmtId="168" formatCode="[$-416]mmm\-yy"/>
    <numFmt numFmtId="169" formatCode="_(&quot;R$&quot;* #,##0.00_);_(&quot;R$&quot;* \(#,##0.00\);_(&quot;R$&quot;* &quot;-&quot;??_);_(@_)"/>
    <numFmt numFmtId="170" formatCode="_-[$R$-416]\ * #,##0.00_-;\-[$R$-416]\ * #,##0.00_-;_-[$R$-416]\ * &quot;-&quot;??_-;_-@"/>
    <numFmt numFmtId="171" formatCode="_-&quot;R$&quot;\ * #,##0.00_-;\-&quot;R$&quot;\ * #,##0.00_-;_-&quot;R$&quot;\ * &quot;-&quot;??_-;_-@"/>
    <numFmt numFmtId="172" formatCode="&quot;R$ &quot;#.##000;&quot;-R$ &quot;#.##000"/>
    <numFmt numFmtId="173" formatCode="_-* #,##0_-;\-* #,##0_-;_-* &quot;-&quot;??_-;_-@"/>
    <numFmt numFmtId="174" formatCode="_(&quot;R$ &quot;* #,##0.00_);_(&quot;R$ &quot;* \(#,##0.00\);_(&quot;R$ &quot;* &quot;-&quot;??_);_(@_)"/>
    <numFmt numFmtId="175" formatCode="&quot;R$ &quot;#,##0.00;&quot;-R$ &quot;#,##0.00"/>
    <numFmt numFmtId="176" formatCode="_-* #,##0_-;\-* #,##0_-;_-* &quot;-&quot;??_-;_-@_-"/>
    <numFmt numFmtId="177" formatCode="[$-416]mmm/yy;@"/>
    <numFmt numFmtId="178" formatCode="[$-416]mmm/yy"/>
    <numFmt numFmtId="179" formatCode="[$-416]mmmm\-yy"/>
    <numFmt numFmtId="180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278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8" fontId="4" fillId="0" borderId="0" xfId="0" applyNumberFormat="1" applyFont="1"/>
    <xf numFmtId="14" fontId="14" fillId="0" borderId="0" xfId="0" applyNumberFormat="1" applyFont="1" applyAlignment="1">
      <alignment horizontal="right"/>
    </xf>
    <xf numFmtId="169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0" fontId="10" fillId="0" borderId="3" xfId="0" applyNumberFormat="1" applyFont="1" applyBorder="1" applyAlignment="1">
      <alignment horizontal="right" vertical="center"/>
    </xf>
    <xf numFmtId="167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170" fontId="15" fillId="2" borderId="1" xfId="0" applyNumberFormat="1" applyFont="1" applyFill="1" applyBorder="1" applyAlignment="1">
      <alignment horizontal="right" vertical="center"/>
    </xf>
    <xf numFmtId="171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1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0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2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0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3" fontId="22" fillId="0" borderId="0" xfId="0" applyNumberFormat="1" applyFont="1" applyAlignment="1">
      <alignment horizontal="right" vertical="center"/>
    </xf>
    <xf numFmtId="170" fontId="9" fillId="0" borderId="0" xfId="0" applyNumberFormat="1" applyFont="1" applyAlignment="1">
      <alignment horizontal="right" vertical="center"/>
    </xf>
    <xf numFmtId="169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0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4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0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5" fontId="25" fillId="0" borderId="0" xfId="0" applyNumberFormat="1" applyFont="1" applyAlignment="1">
      <alignment horizontal="right"/>
    </xf>
    <xf numFmtId="167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0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6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1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2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7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7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7" fontId="9" fillId="0" borderId="0" xfId="0" applyNumberFormat="1" applyFont="1"/>
    <xf numFmtId="178" fontId="5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3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171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79" fontId="34" fillId="0" borderId="0" xfId="12" applyNumberFormat="1" applyFont="1"/>
    <xf numFmtId="0" fontId="2" fillId="0" borderId="0" xfId="12" applyFont="1"/>
    <xf numFmtId="0" fontId="35" fillId="0" borderId="0" xfId="12" applyFont="1"/>
    <xf numFmtId="167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0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5" borderId="0" xfId="14" applyNumberFormat="1" applyFont="1" applyFill="1" applyAlignment="1">
      <alignment horizontal="center" vertical="center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7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21" fillId="8" borderId="0" xfId="0" applyFont="1" applyFill="1" applyAlignment="1">
      <alignment horizontal="left" vertical="center"/>
    </xf>
    <xf numFmtId="165" fontId="9" fillId="5" borderId="0" xfId="14" applyNumberFormat="1" applyFont="1" applyFill="1" applyAlignment="1">
      <alignment horizontal="center" vertical="center"/>
    </xf>
    <xf numFmtId="165" fontId="5" fillId="5" borderId="0" xfId="14" applyNumberFormat="1" applyFont="1" applyFill="1" applyAlignment="1">
      <alignment horizontal="center" vertical="center"/>
    </xf>
    <xf numFmtId="165" fontId="9" fillId="6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 vertical="center"/>
    </xf>
    <xf numFmtId="10" fontId="5" fillId="5" borderId="0" xfId="14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10" fontId="9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vertical="center"/>
    </xf>
    <xf numFmtId="10" fontId="17" fillId="6" borderId="0" xfId="0" applyNumberFormat="1" applyFont="1" applyFill="1" applyAlignment="1">
      <alignment vertical="center"/>
    </xf>
    <xf numFmtId="10" fontId="17" fillId="6" borderId="0" xfId="2" applyNumberFormat="1" applyFont="1" applyFill="1" applyAlignment="1">
      <alignment vertical="center"/>
    </xf>
    <xf numFmtId="165" fontId="17" fillId="6" borderId="0" xfId="0" applyNumberFormat="1" applyFont="1" applyFill="1" applyAlignment="1">
      <alignment vertical="center"/>
    </xf>
    <xf numFmtId="14" fontId="9" fillId="0" borderId="0" xfId="6" applyNumberFormat="1" applyFont="1" applyAlignment="1">
      <alignment horizontal="right"/>
    </xf>
    <xf numFmtId="0" fontId="31" fillId="0" borderId="0" xfId="6" applyFont="1" applyAlignment="1">
      <alignment horizontal="left" vertical="center" indent="1"/>
    </xf>
    <xf numFmtId="0" fontId="30" fillId="0" borderId="0" xfId="6" applyFont="1" applyAlignment="1">
      <alignment horizontal="left" vertical="center" indent="1"/>
    </xf>
    <xf numFmtId="0" fontId="31" fillId="0" borderId="0" xfId="6" applyFont="1" applyAlignment="1">
      <alignment horizontal="right" vertical="center" indent="2"/>
    </xf>
    <xf numFmtId="165" fontId="31" fillId="0" borderId="0" xfId="6" applyNumberFormat="1" applyFont="1" applyAlignment="1">
      <alignment horizontal="right" vertical="center" indent="2"/>
    </xf>
    <xf numFmtId="8" fontId="31" fillId="4" borderId="0" xfId="6" applyNumberFormat="1" applyFont="1" applyFill="1" applyAlignment="1">
      <alignment horizontal="right" vertical="center" indent="2"/>
    </xf>
    <xf numFmtId="0" fontId="31" fillId="0" borderId="0" xfId="6" applyFont="1" applyAlignment="1">
      <alignment horizontal="center" vertical="center"/>
    </xf>
    <xf numFmtId="165" fontId="31" fillId="0" borderId="0" xfId="6" applyNumberFormat="1" applyFont="1" applyAlignment="1">
      <alignment horizontal="center" vertical="center"/>
    </xf>
    <xf numFmtId="0" fontId="17" fillId="6" borderId="0" xfId="0" applyFont="1" applyFill="1" applyAlignment="1">
      <alignment horizontal="left"/>
    </xf>
    <xf numFmtId="10" fontId="17" fillId="2" borderId="0" xfId="2" applyNumberFormat="1" applyFont="1" applyFill="1" applyAlignment="1">
      <alignment horizontal="right" vertical="center"/>
    </xf>
    <xf numFmtId="10" fontId="1" fillId="0" borderId="0" xfId="2" applyNumberFormat="1"/>
    <xf numFmtId="165" fontId="17" fillId="4" borderId="0" xfId="0" applyNumberFormat="1" applyFont="1" applyFill="1" applyAlignment="1">
      <alignment vertical="center"/>
    </xf>
    <xf numFmtId="165" fontId="17" fillId="0" borderId="0" xfId="0" applyNumberFormat="1" applyFont="1" applyAlignment="1">
      <alignment horizontal="left" vertical="center" wrapText="1"/>
    </xf>
    <xf numFmtId="0" fontId="0" fillId="0" borderId="0" xfId="0"/>
    <xf numFmtId="165" fontId="17" fillId="8" borderId="0" xfId="0" applyNumberFormat="1" applyFont="1" applyFill="1" applyAlignment="1">
      <alignment horizontal="left" vertical="center" wrapText="1"/>
    </xf>
    <xf numFmtId="0" fontId="0" fillId="8" borderId="0" xfId="0" applyFill="1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Unidades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Vendas'!$B$34:$C$51</c:f>
              <c:strCache>
                <c:ptCount val="10"/>
                <c:pt idx="0">
                  <c:v>dez/22</c:v>
                </c:pt>
                <c:pt idx="1">
                  <c:v>jan/23</c:v>
                </c:pt>
                <c:pt idx="2">
                  <c:v>fev/23</c:v>
                </c:pt>
                <c:pt idx="3">
                  <c:v>mar/23</c:v>
                </c:pt>
                <c:pt idx="4">
                  <c:v>abr/23</c:v>
                </c:pt>
                <c:pt idx="5">
                  <c:v>mai/23</c:v>
                </c:pt>
                <c:pt idx="6">
                  <c:v>jun/23</c:v>
                </c:pt>
                <c:pt idx="7">
                  <c:v>jul/23</c:v>
                </c:pt>
                <c:pt idx="8">
                  <c:v>ago/23</c:v>
                </c:pt>
                <c:pt idx="9">
                  <c:v>set/23</c:v>
                </c:pt>
              </c:strCache>
            </c:strRef>
          </c:cat>
          <c:val>
            <c:numRef>
              <c:f>'Acompanhamento Vendas'!$D$34:$D$50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9-46F8-8498-C7AB78AB3A5B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Unidades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Vendas'!$B$34:$C$51</c:f>
              <c:strCache>
                <c:ptCount val="10"/>
                <c:pt idx="0">
                  <c:v>dez/22</c:v>
                </c:pt>
                <c:pt idx="1">
                  <c:v>jan/23</c:v>
                </c:pt>
                <c:pt idx="2">
                  <c:v>fev/23</c:v>
                </c:pt>
                <c:pt idx="3">
                  <c:v>mar/23</c:v>
                </c:pt>
                <c:pt idx="4">
                  <c:v>abr/23</c:v>
                </c:pt>
                <c:pt idx="5">
                  <c:v>mai/23</c:v>
                </c:pt>
                <c:pt idx="6">
                  <c:v>jun/23</c:v>
                </c:pt>
                <c:pt idx="7">
                  <c:v>jul/23</c:v>
                </c:pt>
                <c:pt idx="8">
                  <c:v>ago/23</c:v>
                </c:pt>
                <c:pt idx="9">
                  <c:v>set/23</c:v>
                </c:pt>
              </c:strCache>
            </c:strRef>
          </c:cat>
          <c:val>
            <c:numRef>
              <c:f>'Acompanhamento Vendas'!$F$34:$F$51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6F8-8498-C7AB78AB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Vendas'!$B$34:$C$50</c:f>
              <c:strCache>
                <c:ptCount val="9"/>
                <c:pt idx="0">
                  <c:v>dez/22</c:v>
                </c:pt>
                <c:pt idx="1">
                  <c:v>jan/23</c:v>
                </c:pt>
                <c:pt idx="2">
                  <c:v>fev/23</c:v>
                </c:pt>
                <c:pt idx="3">
                  <c:v>mar/23</c:v>
                </c:pt>
                <c:pt idx="4">
                  <c:v>abr/23</c:v>
                </c:pt>
                <c:pt idx="5">
                  <c:v>mai/23</c:v>
                </c:pt>
                <c:pt idx="6">
                  <c:v>jun/23</c:v>
                </c:pt>
                <c:pt idx="7">
                  <c:v>jul/23</c:v>
                </c:pt>
                <c:pt idx="8">
                  <c:v>ago/23</c:v>
                </c:pt>
              </c:strCache>
            </c:strRef>
          </c:cat>
          <c:val>
            <c:numRef>
              <c:f>'Acompanhamento Vendas'!$H$34:$H$50</c:f>
              <c:numCache>
                <c:formatCode>General</c:formatCode>
                <c:ptCount val="9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9-46F8-8498-C7AB78AB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9D02C-2267-41F0-93E2-1EE6E1A1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11C881F6-9A6F-421E-86B4-C679422CF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opa\Google%20Drive\Equipe%20Travessia\Arquivos%20Modelo%20Outras%20Sec\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Equipe%20Travessia/Opera&#231;&#245;es%20em%20Andamento/1&#176;%20Emissao_5&#176;%20e%206&#170;%20series_CRI_LOTE%205/PU/PU%201&#170;%20Emiss&#227;o%205&#170;%20e%206&#170;%20S&#233;rie-%20LOTE5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Vitrine/Easy2tech/BASES%20CRI/2022/10_OUTUBRO/pe2t/ARKE/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97.85546875" style="224" bestFit="1" customWidth="1"/>
    <col min="2" max="2" width="17.42578125" style="224" customWidth="1"/>
    <col min="3" max="16384" width="14.42578125" style="224"/>
  </cols>
  <sheetData>
    <row r="1" spans="1:2" x14ac:dyDescent="0.25">
      <c r="A1" s="216" t="s">
        <v>184</v>
      </c>
      <c r="B1" s="217">
        <f>'Relatório Consolidado'!J4</f>
        <v>0</v>
      </c>
    </row>
    <row r="2" spans="1:2" x14ac:dyDescent="0.25">
      <c r="A2" s="219" t="s">
        <v>185</v>
      </c>
      <c r="B2" s="220"/>
    </row>
    <row r="3" spans="1:2" x14ac:dyDescent="0.25">
      <c r="A3" s="221" t="s">
        <v>186</v>
      </c>
      <c r="B3" s="220">
        <f>SUMIFS('Base Contratos'!E:E,'Base Contratos'!L:L,INFORME_MENSAL!A3)</f>
        <v>0</v>
      </c>
    </row>
    <row r="4" spans="1:2" x14ac:dyDescent="0.25">
      <c r="A4" s="221" t="s">
        <v>187</v>
      </c>
      <c r="B4" s="220">
        <f>SUMIFS('Base Contratos'!E:E,'Base Contratos'!L:L,INFORME_MENSAL!A4)</f>
        <v>0</v>
      </c>
    </row>
    <row r="5" spans="1:2" x14ac:dyDescent="0.25">
      <c r="A5" s="221" t="s">
        <v>188</v>
      </c>
      <c r="B5" s="220">
        <f>SUMIFS('Base Contratos'!E:E,'Base Contratos'!L:L,INFORME_MENSAL!A5)</f>
        <v>0</v>
      </c>
    </row>
    <row r="6" spans="1:2" x14ac:dyDescent="0.25">
      <c r="A6" s="221" t="s">
        <v>189</v>
      </c>
      <c r="B6" s="220">
        <f>SUMIFS('Base Contratos'!E:E,'Base Contratos'!L:L,INFORME_MENSAL!A6)</f>
        <v>0</v>
      </c>
    </row>
    <row r="7" spans="1:2" x14ac:dyDescent="0.25">
      <c r="A7" s="221" t="s">
        <v>190</v>
      </c>
      <c r="B7" s="220">
        <f>SUMIFS('Base Contratos'!E:E,'Base Contratos'!L:L,INFORME_MENSAL!A7)</f>
        <v>0</v>
      </c>
    </row>
    <row r="8" spans="1:2" x14ac:dyDescent="0.25">
      <c r="A8" s="221" t="s">
        <v>191</v>
      </c>
      <c r="B8" s="220">
        <f>SUMIFS('Base Contratos'!E:E,'Base Contratos'!L:L,INFORME_MENSAL!A8)</f>
        <v>0</v>
      </c>
    </row>
    <row r="9" spans="1:2" x14ac:dyDescent="0.25">
      <c r="A9" s="221" t="s">
        <v>192</v>
      </c>
      <c r="B9" s="220">
        <f>SUMIFS('Base Contratos'!E:E,'Base Contratos'!L:L,INFORME_MENSAL!A9)</f>
        <v>0</v>
      </c>
    </row>
    <row r="10" spans="1:2" x14ac:dyDescent="0.25">
      <c r="A10" s="221" t="s">
        <v>193</v>
      </c>
      <c r="B10" s="220">
        <f>SUMIFS('Base Contratos'!E:E,'Base Contratos'!L:L,INFORME_MENSAL!A10)</f>
        <v>0</v>
      </c>
    </row>
    <row r="11" spans="1:2" x14ac:dyDescent="0.25">
      <c r="A11" s="219" t="s">
        <v>194</v>
      </c>
      <c r="B11" s="220"/>
    </row>
    <row r="12" spans="1:2" x14ac:dyDescent="0.25">
      <c r="A12" s="221" t="s">
        <v>195</v>
      </c>
      <c r="B12" s="220">
        <f>SUMIFS(Recebíveis!P:P,Recebíveis!T:T,INFORME_MENSAL!A12)</f>
        <v>0</v>
      </c>
    </row>
    <row r="13" spans="1:2" x14ac:dyDescent="0.25">
      <c r="A13" s="221" t="s">
        <v>196</v>
      </c>
      <c r="B13" s="220">
        <f>SUMIFS(Recebíveis!P:P,Recebíveis!T:T,INFORME_MENSAL!A13)</f>
        <v>0</v>
      </c>
    </row>
    <row r="14" spans="1:2" x14ac:dyDescent="0.25">
      <c r="A14" s="221" t="s">
        <v>197</v>
      </c>
      <c r="B14" s="220">
        <f>SUMIFS(Recebíveis!P:P,Recebíveis!T:T,INFORME_MENSAL!A14)</f>
        <v>0</v>
      </c>
    </row>
    <row r="15" spans="1:2" x14ac:dyDescent="0.25">
      <c r="A15" s="221" t="s">
        <v>198</v>
      </c>
      <c r="B15" s="220">
        <f>SUMIFS(Recebíveis!P:P,Recebíveis!T:T,INFORME_MENSAL!A15)</f>
        <v>0</v>
      </c>
    </row>
    <row r="16" spans="1:2" x14ac:dyDescent="0.25">
      <c r="A16" s="221" t="s">
        <v>199</v>
      </c>
      <c r="B16" s="220">
        <f>SUMIFS(Recebíveis!P:P,Recebíveis!T:T,INFORME_MENSAL!A16)</f>
        <v>0</v>
      </c>
    </row>
    <row r="17" spans="1:2" x14ac:dyDescent="0.25">
      <c r="A17" s="221" t="s">
        <v>200</v>
      </c>
      <c r="B17" s="220">
        <f>SUMIFS(Recebíveis!P:P,Recebíveis!T:T,INFORME_MENSAL!A17)</f>
        <v>0</v>
      </c>
    </row>
    <row r="18" spans="1:2" x14ac:dyDescent="0.25">
      <c r="A18" s="221" t="s">
        <v>208</v>
      </c>
      <c r="B18" s="220">
        <f>SUMIFS(Recebíveis!P:P,Recebíveis!T:T,INFORME_MENSAL!A18)</f>
        <v>0</v>
      </c>
    </row>
    <row r="19" spans="1:2" x14ac:dyDescent="0.25">
      <c r="A19" s="221" t="s">
        <v>201</v>
      </c>
      <c r="B19" s="220">
        <f>SUMIFS(Recebíveis!P:P,Recebíveis!T:T,INFORME_MENSAL!A19)</f>
        <v>0</v>
      </c>
    </row>
    <row r="20" spans="1:2" x14ac:dyDescent="0.25">
      <c r="A20" s="216" t="s">
        <v>202</v>
      </c>
      <c r="B20" s="220"/>
    </row>
    <row r="21" spans="1:2" x14ac:dyDescent="0.25">
      <c r="A21" s="221" t="s">
        <v>209</v>
      </c>
      <c r="B21" s="220">
        <f>SUMIFS(Recebimentos!R:R,Recebimentos!Z:Z,INFORME_MENSAL!A21)</f>
        <v>0</v>
      </c>
    </row>
    <row r="22" spans="1:2" x14ac:dyDescent="0.25">
      <c r="A22" s="221" t="s">
        <v>210</v>
      </c>
      <c r="B22" s="220">
        <f>SUMIFS(Recebimentos!R:R,Recebimentos!Z:Z,INFORME_MENSAL!A22)</f>
        <v>0</v>
      </c>
    </row>
    <row r="23" spans="1:2" ht="15.75" customHeight="1" x14ac:dyDescent="0.25">
      <c r="A23" s="221" t="s">
        <v>211</v>
      </c>
      <c r="B23" s="220">
        <f>SUMIFS(Recebimentos!R:R,Recebimentos!Z:Z,INFORME_MENSAL!A23)</f>
        <v>0</v>
      </c>
    </row>
    <row r="24" spans="1:2" ht="15.75" customHeight="1" x14ac:dyDescent="0.25">
      <c r="A24" s="221" t="s">
        <v>212</v>
      </c>
      <c r="B24" s="220">
        <f>SUMIFS(Recebimentos!R:R,Recebimentos!Z:Z,INFORME_MENSAL!A24)</f>
        <v>0</v>
      </c>
    </row>
    <row r="25" spans="1:2" ht="15.75" customHeight="1" x14ac:dyDescent="0.25">
      <c r="A25" s="221" t="s">
        <v>213</v>
      </c>
      <c r="B25" s="220">
        <f>SUMIFS(Recebimentos!R:R,Recebimentos!Z:Z,INFORME_MENSAL!A25)</f>
        <v>0</v>
      </c>
    </row>
    <row r="26" spans="1:2" ht="15.75" customHeight="1" x14ac:dyDescent="0.25">
      <c r="A26" s="221" t="s">
        <v>214</v>
      </c>
      <c r="B26" s="220">
        <f>SUMIFS(Recebimentos!R:R,Recebimentos!Z:Z,INFORME_MENSAL!A26)</f>
        <v>0</v>
      </c>
    </row>
    <row r="27" spans="1:2" ht="15.75" customHeight="1" x14ac:dyDescent="0.25">
      <c r="A27" s="221" t="s">
        <v>215</v>
      </c>
      <c r="B27" s="220">
        <f>SUMIFS(Recebimentos!R:R,Recebimentos!Z:Z,INFORME_MENSAL!A27)</f>
        <v>0</v>
      </c>
    </row>
    <row r="28" spans="1:2" ht="15.75" customHeight="1" x14ac:dyDescent="0.25">
      <c r="A28" s="221" t="s">
        <v>216</v>
      </c>
      <c r="B28" s="220">
        <f>SUMIFS(Recebimentos!R:R,Recebimentos!Z:Z,INFORME_MENSAL!A28)</f>
        <v>0</v>
      </c>
    </row>
    <row r="29" spans="1:2" ht="15.75" customHeight="1" x14ac:dyDescent="0.25">
      <c r="A29" s="221"/>
      <c r="B29" s="220"/>
    </row>
    <row r="30" spans="1:2" ht="15.75" customHeight="1" x14ac:dyDescent="0.25">
      <c r="A30" s="221" t="s">
        <v>217</v>
      </c>
      <c r="B30" s="220">
        <f>SUMIFS('Base Contratos'!E:E,'Base Contratos'!D:D,0)</f>
        <v>0</v>
      </c>
    </row>
    <row r="31" spans="1:2" ht="15.75" customHeight="1" x14ac:dyDescent="0.25">
      <c r="A31" s="221" t="s">
        <v>218</v>
      </c>
      <c r="B31" s="220">
        <f>SUMIFS('Base Contratos'!E:E,'Base Contratos'!D:D,"&gt;"&amp;0,'Base Contratos'!C:C,"&lt;&gt;"&amp;0)</f>
        <v>0</v>
      </c>
    </row>
    <row r="32" spans="1:2" ht="15.75" customHeight="1" x14ac:dyDescent="0.25">
      <c r="A32" s="221" t="s">
        <v>219</v>
      </c>
      <c r="B32" s="220">
        <f>SUMIFS('Base Contratos'!E:E,'Base Contratos'!C:C,"="&amp;0,'Base Contratos'!D:D,"&gt;"&amp;0)</f>
        <v>0</v>
      </c>
    </row>
    <row r="33" spans="1:2" s="218" customFormat="1" ht="15.75" customHeight="1" x14ac:dyDescent="0.25">
      <c r="A33" s="222"/>
      <c r="B33" s="220"/>
    </row>
    <row r="34" spans="1:2" s="218" customFormat="1" ht="15.75" customHeight="1" x14ac:dyDescent="0.25">
      <c r="A34" s="222"/>
      <c r="B34" s="220"/>
    </row>
    <row r="35" spans="1:2" s="218" customFormat="1" ht="15.75" customHeight="1" x14ac:dyDescent="0.25">
      <c r="A35" s="222"/>
      <c r="B35" s="220"/>
    </row>
    <row r="36" spans="1:2" s="218" customFormat="1" ht="15.75" customHeight="1" x14ac:dyDescent="0.25">
      <c r="A36" s="222"/>
      <c r="B36" s="220"/>
    </row>
    <row r="37" spans="1:2" s="218" customFormat="1" ht="15.75" customHeight="1" x14ac:dyDescent="0.25">
      <c r="A37" s="222"/>
      <c r="B37" s="220"/>
    </row>
    <row r="38" spans="1:2" s="218" customFormat="1" ht="15.75" customHeight="1" x14ac:dyDescent="0.25">
      <c r="A38" s="222"/>
      <c r="B38" s="220"/>
    </row>
    <row r="39" spans="1:2" s="218" customFormat="1" ht="15.75" customHeight="1" x14ac:dyDescent="0.25">
      <c r="A39" s="222"/>
      <c r="B39" s="220"/>
    </row>
    <row r="40" spans="1:2" s="218" customFormat="1" ht="15.75" customHeight="1" x14ac:dyDescent="0.25">
      <c r="A40" s="222"/>
      <c r="B40" s="220"/>
    </row>
    <row r="41" spans="1:2" s="218" customFormat="1" ht="15.75" customHeight="1" x14ac:dyDescent="0.25">
      <c r="A41" s="223"/>
      <c r="B41" s="220"/>
    </row>
    <row r="42" spans="1:2" s="218" customFormat="1" ht="15.75" customHeight="1" x14ac:dyDescent="0.25">
      <c r="A42" s="221"/>
      <c r="B42" s="220"/>
    </row>
    <row r="43" spans="1:2" s="218" customFormat="1" ht="15.75" customHeight="1" x14ac:dyDescent="0.25">
      <c r="A43" s="221"/>
      <c r="B43" s="220"/>
    </row>
    <row r="44" spans="1:2" s="218" customFormat="1" ht="15.75" customHeight="1" x14ac:dyDescent="0.25">
      <c r="A44" s="221"/>
      <c r="B44" s="220"/>
    </row>
    <row r="45" spans="1:2" s="218" customFormat="1" ht="15.75" customHeight="1" x14ac:dyDescent="0.25">
      <c r="A45" s="221"/>
      <c r="B45" s="220"/>
    </row>
    <row r="46" spans="1:2" s="218" customFormat="1" ht="15.75" customHeight="1" x14ac:dyDescent="0.25">
      <c r="A46" s="221"/>
      <c r="B46" s="220"/>
    </row>
    <row r="47" spans="1:2" s="218" customFormat="1" ht="15.75" customHeight="1" x14ac:dyDescent="0.25">
      <c r="A47" s="221"/>
      <c r="B47" s="220"/>
    </row>
    <row r="48" spans="1:2" s="218" customFormat="1" ht="15.75" customHeight="1" x14ac:dyDescent="0.25">
      <c r="A48" s="221"/>
      <c r="B48" s="220"/>
    </row>
    <row r="49" spans="1:2" s="218" customFormat="1" ht="15.75" customHeight="1" x14ac:dyDescent="0.25">
      <c r="A49" s="221"/>
      <c r="B49" s="220"/>
    </row>
    <row r="50" spans="1:2" s="218" customFormat="1" ht="15.75" customHeight="1" x14ac:dyDescent="0.25">
      <c r="A50" s="221"/>
      <c r="B50" s="220"/>
    </row>
    <row r="51" spans="1:2" s="218" customFormat="1" ht="15.75" customHeight="1" x14ac:dyDescent="0.25">
      <c r="A51" s="221"/>
      <c r="B51" s="220"/>
    </row>
    <row r="52" spans="1:2" s="218" customFormat="1" ht="15.75" customHeight="1" x14ac:dyDescent="0.25">
      <c r="A52" s="221"/>
      <c r="B52" s="220"/>
    </row>
    <row r="53" spans="1:2" s="218" customFormat="1" ht="15.75" customHeight="1" x14ac:dyDescent="0.25">
      <c r="A53" s="221"/>
      <c r="B53" s="220"/>
    </row>
    <row r="54" spans="1:2" s="218" customFormat="1" ht="15.75" customHeight="1" x14ac:dyDescent="0.25">
      <c r="A54" s="221"/>
      <c r="B54" s="220"/>
    </row>
    <row r="55" spans="1:2" s="218" customFormat="1" ht="15.75" customHeight="1" x14ac:dyDescent="0.25">
      <c r="A55" s="221"/>
      <c r="B55" s="220"/>
    </row>
    <row r="56" spans="1:2" s="218" customFormat="1" ht="15.75" customHeight="1" x14ac:dyDescent="0.25">
      <c r="A56" s="221"/>
      <c r="B56" s="220"/>
    </row>
    <row r="57" spans="1:2" s="218" customFormat="1" ht="15.75" customHeight="1" x14ac:dyDescent="0.25">
      <c r="A57" s="221"/>
      <c r="B57" s="220"/>
    </row>
    <row r="58" spans="1:2" s="218" customFormat="1" ht="15.75" customHeight="1" x14ac:dyDescent="0.25">
      <c r="A58" s="221"/>
      <c r="B58" s="220"/>
    </row>
    <row r="59" spans="1:2" s="218" customFormat="1" ht="15.75" customHeight="1" x14ac:dyDescent="0.25">
      <c r="A59" s="221"/>
      <c r="B59" s="220"/>
    </row>
    <row r="60" spans="1:2" s="218" customFormat="1" ht="15.75" customHeight="1" x14ac:dyDescent="0.25">
      <c r="A60" s="221"/>
      <c r="B60" s="220"/>
    </row>
    <row r="61" spans="1:2" s="218" customFormat="1" ht="15.75" customHeight="1" x14ac:dyDescent="0.25">
      <c r="A61" s="221"/>
      <c r="B61" s="220"/>
    </row>
    <row r="62" spans="1:2" s="218" customFormat="1" ht="15.75" customHeight="1" x14ac:dyDescent="0.25">
      <c r="A62" s="221"/>
      <c r="B62" s="220"/>
    </row>
    <row r="63" spans="1:2" s="218" customFormat="1" ht="15.75" customHeight="1" x14ac:dyDescent="0.25">
      <c r="A63" s="221"/>
      <c r="B63" s="220"/>
    </row>
    <row r="64" spans="1:2" s="218" customFormat="1" ht="15.75" customHeight="1" x14ac:dyDescent="0.25">
      <c r="A64" s="221"/>
      <c r="B64" s="220"/>
    </row>
    <row r="65" spans="1:2" s="218" customFormat="1" ht="15.75" customHeight="1" x14ac:dyDescent="0.25">
      <c r="A65" s="221"/>
      <c r="B65" s="220"/>
    </row>
    <row r="66" spans="1:2" s="218" customFormat="1" ht="15.75" customHeight="1" x14ac:dyDescent="0.25">
      <c r="A66" s="221"/>
      <c r="B66" s="220"/>
    </row>
    <row r="67" spans="1:2" s="218" customFormat="1" ht="15.75" customHeight="1" x14ac:dyDescent="0.25">
      <c r="A67" s="221"/>
      <c r="B67" s="220"/>
    </row>
    <row r="68" spans="1:2" s="218" customFormat="1" ht="15.75" customHeight="1" x14ac:dyDescent="0.25">
      <c r="A68" s="221"/>
      <c r="B68" s="220"/>
    </row>
    <row r="69" spans="1:2" s="218" customFormat="1" ht="15.75" customHeight="1" x14ac:dyDescent="0.25">
      <c r="A69" s="221"/>
      <c r="B69" s="220"/>
    </row>
    <row r="70" spans="1:2" s="218" customFormat="1" ht="15.75" customHeight="1" x14ac:dyDescent="0.25">
      <c r="A70" s="221"/>
      <c r="B70" s="220"/>
    </row>
    <row r="71" spans="1:2" s="218" customFormat="1" ht="15.75" customHeight="1" x14ac:dyDescent="0.25">
      <c r="A71" s="221"/>
      <c r="B71" s="220"/>
    </row>
    <row r="72" spans="1:2" s="218" customFormat="1" ht="15.75" customHeight="1" x14ac:dyDescent="0.25">
      <c r="A72" s="221"/>
      <c r="B72" s="220"/>
    </row>
    <row r="73" spans="1:2" s="218" customFormat="1" ht="15.75" customHeight="1" x14ac:dyDescent="0.25">
      <c r="A73" s="221"/>
      <c r="B73" s="220"/>
    </row>
    <row r="74" spans="1:2" s="218" customFormat="1" ht="15.75" customHeight="1" x14ac:dyDescent="0.25">
      <c r="A74" s="221"/>
      <c r="B74" s="220"/>
    </row>
    <row r="75" spans="1:2" s="218" customFormat="1" ht="15.75" customHeight="1" x14ac:dyDescent="0.25">
      <c r="A75" s="221"/>
      <c r="B75" s="220"/>
    </row>
    <row r="76" spans="1:2" s="218" customFormat="1" ht="15.75" customHeight="1" x14ac:dyDescent="0.25">
      <c r="A76" s="221"/>
      <c r="B76" s="220"/>
    </row>
    <row r="77" spans="1:2" s="218" customFormat="1" ht="15.75" customHeight="1" x14ac:dyDescent="0.25">
      <c r="A77" s="221"/>
      <c r="B77" s="220"/>
    </row>
    <row r="78" spans="1:2" s="218" customFormat="1" ht="15.75" customHeight="1" x14ac:dyDescent="0.25">
      <c r="A78" s="221"/>
      <c r="B78" s="220"/>
    </row>
    <row r="79" spans="1:2" s="218" customFormat="1" ht="15.75" customHeight="1" x14ac:dyDescent="0.25">
      <c r="A79" s="221"/>
      <c r="B79" s="220"/>
    </row>
    <row r="80" spans="1:2" s="218" customFormat="1" ht="15.75" customHeight="1" x14ac:dyDescent="0.25">
      <c r="A80" s="221"/>
      <c r="B80" s="220"/>
    </row>
    <row r="81" spans="1:2" s="218" customFormat="1" ht="15.75" customHeight="1" x14ac:dyDescent="0.25">
      <c r="A81" s="221"/>
      <c r="B81" s="220"/>
    </row>
    <row r="82" spans="1:2" s="218" customFormat="1" ht="15.75" customHeight="1" x14ac:dyDescent="0.25">
      <c r="A82" s="221"/>
      <c r="B82" s="220"/>
    </row>
    <row r="83" spans="1:2" s="218" customFormat="1" ht="15.75" customHeight="1" x14ac:dyDescent="0.25">
      <c r="A83" s="221"/>
      <c r="B83" s="220"/>
    </row>
    <row r="84" spans="1:2" s="218" customFormat="1" ht="15.75" customHeight="1" x14ac:dyDescent="0.25">
      <c r="A84" s="221"/>
      <c r="B84" s="220"/>
    </row>
    <row r="85" spans="1:2" s="218" customFormat="1" ht="15.75" customHeight="1" x14ac:dyDescent="0.25">
      <c r="A85" s="221"/>
      <c r="B85" s="220"/>
    </row>
    <row r="86" spans="1:2" s="218" customFormat="1" ht="15.75" customHeight="1" x14ac:dyDescent="0.25">
      <c r="A86" s="221"/>
      <c r="B86" s="220"/>
    </row>
    <row r="87" spans="1:2" s="218" customFormat="1" ht="15.75" customHeight="1" x14ac:dyDescent="0.25">
      <c r="A87" s="221"/>
      <c r="B87" s="220"/>
    </row>
    <row r="88" spans="1:2" s="218" customFormat="1" ht="15.75" customHeight="1" x14ac:dyDescent="0.25">
      <c r="A88" s="221"/>
      <c r="B88" s="220"/>
    </row>
    <row r="89" spans="1:2" s="218" customFormat="1" ht="15.75" customHeight="1" x14ac:dyDescent="0.25">
      <c r="A89" s="221"/>
      <c r="B89" s="220"/>
    </row>
    <row r="90" spans="1:2" s="218" customFormat="1" ht="15.75" customHeight="1" x14ac:dyDescent="0.25">
      <c r="A90" s="221"/>
      <c r="B90" s="220"/>
    </row>
    <row r="91" spans="1:2" s="218" customFormat="1" ht="15.75" customHeight="1" x14ac:dyDescent="0.25">
      <c r="A91" s="221"/>
      <c r="B91" s="220"/>
    </row>
    <row r="92" spans="1:2" s="218" customFormat="1" ht="15.75" customHeight="1" x14ac:dyDescent="0.25">
      <c r="A92" s="221"/>
      <c r="B92" s="220"/>
    </row>
    <row r="93" spans="1:2" s="218" customFormat="1" ht="15.75" customHeight="1" x14ac:dyDescent="0.25">
      <c r="A93" s="221"/>
      <c r="B93" s="220"/>
    </row>
    <row r="94" spans="1:2" s="218" customFormat="1" ht="15.75" customHeight="1" x14ac:dyDescent="0.25">
      <c r="A94" s="221"/>
      <c r="B94" s="220"/>
    </row>
    <row r="95" spans="1:2" s="218" customFormat="1" ht="15.75" customHeight="1" x14ac:dyDescent="0.25">
      <c r="A95" s="221"/>
      <c r="B95" s="220"/>
    </row>
    <row r="96" spans="1:2" s="218" customFormat="1" ht="15.75" customHeight="1" x14ac:dyDescent="0.25">
      <c r="A96" s="221"/>
      <c r="B96" s="220"/>
    </row>
    <row r="97" spans="1:2" s="218" customFormat="1" ht="15.75" customHeight="1" x14ac:dyDescent="0.25">
      <c r="A97" s="221"/>
      <c r="B97" s="220"/>
    </row>
    <row r="98" spans="1:2" s="218" customFormat="1" ht="15.75" customHeight="1" x14ac:dyDescent="0.25">
      <c r="A98" s="221"/>
      <c r="B98" s="220"/>
    </row>
    <row r="99" spans="1:2" s="218" customFormat="1" ht="15.75" customHeight="1" x14ac:dyDescent="0.25">
      <c r="A99" s="221"/>
      <c r="B99" s="220"/>
    </row>
    <row r="100" spans="1:2" s="218" customFormat="1" ht="15.75" customHeight="1" x14ac:dyDescent="0.25">
      <c r="A100" s="221"/>
      <c r="B100" s="220"/>
    </row>
    <row r="101" spans="1:2" s="218" customFormat="1" ht="15.75" customHeight="1" x14ac:dyDescent="0.25">
      <c r="A101" s="221"/>
      <c r="B101" s="220"/>
    </row>
    <row r="102" spans="1:2" s="218" customFormat="1" ht="15.75" customHeight="1" x14ac:dyDescent="0.25">
      <c r="A102" s="221"/>
      <c r="B102" s="220"/>
    </row>
    <row r="103" spans="1:2" s="218" customFormat="1" ht="15.75" customHeight="1" x14ac:dyDescent="0.25">
      <c r="A103" s="221"/>
      <c r="B103" s="220"/>
    </row>
    <row r="104" spans="1:2" s="218" customFormat="1" ht="15.75" customHeight="1" x14ac:dyDescent="0.25">
      <c r="A104" s="221"/>
      <c r="B104" s="220"/>
    </row>
    <row r="105" spans="1:2" s="218" customFormat="1" ht="15.75" customHeight="1" x14ac:dyDescent="0.25">
      <c r="A105" s="221"/>
      <c r="B105" s="220"/>
    </row>
    <row r="106" spans="1:2" s="218" customFormat="1" ht="15.75" customHeight="1" x14ac:dyDescent="0.25">
      <c r="A106" s="221"/>
      <c r="B106" s="220"/>
    </row>
    <row r="107" spans="1:2" s="218" customFormat="1" ht="15.75" customHeight="1" x14ac:dyDescent="0.25">
      <c r="A107" s="221"/>
      <c r="B107" s="220"/>
    </row>
    <row r="108" spans="1:2" s="218" customFormat="1" ht="15.75" customHeight="1" x14ac:dyDescent="0.25">
      <c r="A108" s="221"/>
      <c r="B108" s="220"/>
    </row>
    <row r="109" spans="1:2" s="218" customFormat="1" ht="15.75" customHeight="1" x14ac:dyDescent="0.25">
      <c r="A109" s="221"/>
      <c r="B109" s="220"/>
    </row>
    <row r="110" spans="1:2" s="218" customFormat="1" ht="15.75" customHeight="1" x14ac:dyDescent="0.25">
      <c r="A110" s="221"/>
      <c r="B110" s="220"/>
    </row>
    <row r="111" spans="1:2" s="218" customFormat="1" ht="15.75" customHeight="1" x14ac:dyDescent="0.25">
      <c r="A111" s="221"/>
      <c r="B111" s="220"/>
    </row>
    <row r="112" spans="1:2" s="218" customFormat="1" ht="15.75" customHeight="1" x14ac:dyDescent="0.25">
      <c r="A112" s="221"/>
      <c r="B112" s="220"/>
    </row>
    <row r="113" spans="1:2" s="218" customFormat="1" ht="15.75" customHeight="1" x14ac:dyDescent="0.25">
      <c r="A113" s="221"/>
      <c r="B113" s="220"/>
    </row>
    <row r="114" spans="1:2" s="218" customFormat="1" ht="15.75" customHeight="1" x14ac:dyDescent="0.25">
      <c r="A114" s="221"/>
      <c r="B114" s="220"/>
    </row>
    <row r="115" spans="1:2" s="218" customFormat="1" ht="15.75" customHeight="1" x14ac:dyDescent="0.25">
      <c r="A115" s="221"/>
      <c r="B115" s="220"/>
    </row>
    <row r="116" spans="1:2" s="218" customFormat="1" ht="15.75" customHeight="1" x14ac:dyDescent="0.25">
      <c r="A116" s="221"/>
      <c r="B116" s="220"/>
    </row>
    <row r="117" spans="1:2" s="218" customFormat="1" ht="15.75" customHeight="1" x14ac:dyDescent="0.25">
      <c r="A117" s="221"/>
      <c r="B117" s="220"/>
    </row>
    <row r="118" spans="1:2" s="218" customFormat="1" ht="15.75" customHeight="1" x14ac:dyDescent="0.25">
      <c r="A118" s="221"/>
      <c r="B118" s="220"/>
    </row>
    <row r="119" spans="1:2" s="218" customFormat="1" ht="15.75" customHeight="1" x14ac:dyDescent="0.25">
      <c r="A119" s="221"/>
      <c r="B119" s="220"/>
    </row>
    <row r="120" spans="1:2" s="218" customFormat="1" ht="15.75" customHeight="1" x14ac:dyDescent="0.25">
      <c r="A120" s="221"/>
      <c r="B120" s="220"/>
    </row>
    <row r="121" spans="1:2" s="218" customFormat="1" ht="15.75" customHeight="1" x14ac:dyDescent="0.25">
      <c r="A121" s="221"/>
      <c r="B121" s="220"/>
    </row>
    <row r="122" spans="1:2" s="218" customFormat="1" ht="15.75" customHeight="1" x14ac:dyDescent="0.25">
      <c r="A122" s="221"/>
      <c r="B122" s="220"/>
    </row>
    <row r="123" spans="1:2" s="218" customFormat="1" ht="15.75" customHeight="1" x14ac:dyDescent="0.25">
      <c r="A123" s="221"/>
      <c r="B123" s="220"/>
    </row>
    <row r="124" spans="1:2" s="218" customFormat="1" ht="15.75" customHeight="1" x14ac:dyDescent="0.25">
      <c r="A124" s="221"/>
      <c r="B124" s="220"/>
    </row>
    <row r="125" spans="1:2" s="218" customFormat="1" ht="15.75" customHeight="1" x14ac:dyDescent="0.25">
      <c r="A125" s="221"/>
      <c r="B125" s="220"/>
    </row>
    <row r="126" spans="1:2" s="218" customFormat="1" ht="15.75" customHeight="1" x14ac:dyDescent="0.25">
      <c r="A126" s="221"/>
      <c r="B126" s="220"/>
    </row>
    <row r="127" spans="1:2" s="218" customFormat="1" ht="15.75" customHeight="1" x14ac:dyDescent="0.25">
      <c r="A127" s="221"/>
      <c r="B127" s="220"/>
    </row>
    <row r="128" spans="1:2" s="218" customFormat="1" ht="15.75" customHeight="1" x14ac:dyDescent="0.25">
      <c r="A128" s="221"/>
      <c r="B128" s="220"/>
    </row>
    <row r="129" spans="1:2" s="218" customFormat="1" ht="15.75" customHeight="1" x14ac:dyDescent="0.25">
      <c r="A129" s="221"/>
      <c r="B129" s="220"/>
    </row>
    <row r="130" spans="1:2" s="218" customFormat="1" ht="15.75" customHeight="1" x14ac:dyDescent="0.25">
      <c r="A130" s="221"/>
      <c r="B130" s="220"/>
    </row>
    <row r="131" spans="1:2" s="218" customFormat="1" ht="15.75" customHeight="1" x14ac:dyDescent="0.25">
      <c r="A131" s="221"/>
      <c r="B131" s="220"/>
    </row>
    <row r="132" spans="1:2" s="218" customFormat="1" ht="15.75" customHeight="1" x14ac:dyDescent="0.25">
      <c r="A132" s="221"/>
      <c r="B132" s="220"/>
    </row>
    <row r="133" spans="1:2" s="218" customFormat="1" ht="15.75" customHeight="1" x14ac:dyDescent="0.25">
      <c r="A133" s="221"/>
      <c r="B133" s="220"/>
    </row>
    <row r="134" spans="1:2" s="218" customFormat="1" ht="15.75" customHeight="1" x14ac:dyDescent="0.25">
      <c r="A134" s="221"/>
      <c r="B134" s="220"/>
    </row>
    <row r="135" spans="1:2" s="218" customFormat="1" ht="15.75" customHeight="1" x14ac:dyDescent="0.25">
      <c r="A135" s="221"/>
      <c r="B135" s="220"/>
    </row>
    <row r="136" spans="1:2" s="218" customFormat="1" ht="15.75" customHeight="1" x14ac:dyDescent="0.25">
      <c r="A136" s="221"/>
      <c r="B136" s="220"/>
    </row>
    <row r="137" spans="1:2" s="218" customFormat="1" ht="15.75" customHeight="1" x14ac:dyDescent="0.25">
      <c r="A137" s="221"/>
      <c r="B137" s="220"/>
    </row>
    <row r="138" spans="1:2" s="218" customFormat="1" ht="15.75" customHeight="1" x14ac:dyDescent="0.25">
      <c r="A138" s="221"/>
      <c r="B138" s="220"/>
    </row>
    <row r="139" spans="1:2" s="218" customFormat="1" ht="15.75" customHeight="1" x14ac:dyDescent="0.25">
      <c r="A139" s="221"/>
      <c r="B139" s="220"/>
    </row>
    <row r="140" spans="1:2" s="218" customFormat="1" ht="15.75" customHeight="1" x14ac:dyDescent="0.25">
      <c r="A140" s="221"/>
      <c r="B140" s="220"/>
    </row>
    <row r="141" spans="1:2" s="218" customFormat="1" ht="15.75" customHeight="1" x14ac:dyDescent="0.25">
      <c r="A141" s="221"/>
      <c r="B141" s="220"/>
    </row>
    <row r="142" spans="1:2" s="218" customFormat="1" ht="15.75" customHeight="1" x14ac:dyDescent="0.25">
      <c r="A142" s="221"/>
      <c r="B142" s="220"/>
    </row>
    <row r="143" spans="1:2" s="218" customFormat="1" ht="15.75" customHeight="1" x14ac:dyDescent="0.25">
      <c r="A143" s="221"/>
      <c r="B143" s="220"/>
    </row>
    <row r="144" spans="1:2" s="218" customFormat="1" ht="15.75" customHeight="1" x14ac:dyDescent="0.25">
      <c r="A144" s="221"/>
      <c r="B144" s="220"/>
    </row>
    <row r="145" spans="1:2" s="218" customFormat="1" ht="15.75" customHeight="1" x14ac:dyDescent="0.25">
      <c r="A145" s="221"/>
      <c r="B145" s="220"/>
    </row>
    <row r="146" spans="1:2" s="218" customFormat="1" ht="15.75" customHeight="1" x14ac:dyDescent="0.25">
      <c r="A146" s="221"/>
      <c r="B146" s="220"/>
    </row>
    <row r="147" spans="1:2" s="218" customFormat="1" ht="15.75" customHeight="1" x14ac:dyDescent="0.25">
      <c r="A147" s="221"/>
      <c r="B147" s="220"/>
    </row>
    <row r="148" spans="1:2" s="218" customFormat="1" ht="15.75" customHeight="1" x14ac:dyDescent="0.25">
      <c r="A148" s="221"/>
      <c r="B148" s="220"/>
    </row>
    <row r="149" spans="1:2" s="218" customFormat="1" ht="15.75" customHeight="1" x14ac:dyDescent="0.25">
      <c r="A149" s="221"/>
      <c r="B149" s="220"/>
    </row>
    <row r="150" spans="1:2" s="218" customFormat="1" ht="15.75" customHeight="1" x14ac:dyDescent="0.25">
      <c r="A150" s="221"/>
      <c r="B150" s="220"/>
    </row>
    <row r="151" spans="1:2" s="218" customFormat="1" ht="15.75" customHeight="1" x14ac:dyDescent="0.25">
      <c r="A151" s="221"/>
      <c r="B151" s="220"/>
    </row>
    <row r="152" spans="1:2" s="218" customFormat="1" ht="15.75" customHeight="1" x14ac:dyDescent="0.25">
      <c r="A152" s="221"/>
      <c r="B152" s="220"/>
    </row>
    <row r="153" spans="1:2" s="218" customFormat="1" ht="15.75" customHeight="1" x14ac:dyDescent="0.25">
      <c r="A153" s="221"/>
      <c r="B153" s="220"/>
    </row>
    <row r="154" spans="1:2" s="218" customFormat="1" ht="15.75" customHeight="1" x14ac:dyDescent="0.25">
      <c r="A154" s="221"/>
      <c r="B154" s="220"/>
    </row>
    <row r="155" spans="1:2" s="218" customFormat="1" ht="15.75" customHeight="1" x14ac:dyDescent="0.25">
      <c r="A155" s="221"/>
      <c r="B155" s="220"/>
    </row>
    <row r="156" spans="1:2" s="218" customFormat="1" ht="15.75" customHeight="1" x14ac:dyDescent="0.25">
      <c r="A156" s="221"/>
      <c r="B156" s="220"/>
    </row>
    <row r="157" spans="1:2" s="218" customFormat="1" ht="15.75" customHeight="1" x14ac:dyDescent="0.25">
      <c r="A157" s="221"/>
      <c r="B157" s="220"/>
    </row>
    <row r="158" spans="1:2" s="218" customFormat="1" ht="15.75" customHeight="1" x14ac:dyDescent="0.25">
      <c r="A158" s="221"/>
      <c r="B158" s="220"/>
    </row>
    <row r="159" spans="1:2" s="218" customFormat="1" ht="15.75" customHeight="1" x14ac:dyDescent="0.25">
      <c r="A159" s="221"/>
      <c r="B159" s="220"/>
    </row>
    <row r="160" spans="1:2" s="218" customFormat="1" ht="15.75" customHeight="1" x14ac:dyDescent="0.25">
      <c r="A160" s="221"/>
      <c r="B160" s="220"/>
    </row>
    <row r="161" spans="1:2" s="218" customFormat="1" ht="15.75" customHeight="1" x14ac:dyDescent="0.25">
      <c r="A161" s="221"/>
      <c r="B161" s="220"/>
    </row>
    <row r="162" spans="1:2" s="218" customFormat="1" ht="15.75" customHeight="1" x14ac:dyDescent="0.25">
      <c r="A162" s="221"/>
      <c r="B162" s="220"/>
    </row>
    <row r="163" spans="1:2" s="218" customFormat="1" ht="15.75" customHeight="1" x14ac:dyDescent="0.25">
      <c r="A163" s="221"/>
      <c r="B163" s="220"/>
    </row>
    <row r="164" spans="1:2" s="218" customFormat="1" ht="15.75" customHeight="1" x14ac:dyDescent="0.25">
      <c r="A164" s="221"/>
      <c r="B164" s="220"/>
    </row>
    <row r="165" spans="1:2" s="218" customFormat="1" ht="15.75" customHeight="1" x14ac:dyDescent="0.25">
      <c r="A165" s="221"/>
      <c r="B165" s="220"/>
    </row>
    <row r="166" spans="1:2" s="218" customFormat="1" ht="15.75" customHeight="1" x14ac:dyDescent="0.25">
      <c r="A166" s="221"/>
      <c r="B166" s="220"/>
    </row>
    <row r="167" spans="1:2" s="218" customFormat="1" ht="15.75" customHeight="1" x14ac:dyDescent="0.25">
      <c r="A167" s="221"/>
      <c r="B167" s="220"/>
    </row>
    <row r="168" spans="1:2" s="218" customFormat="1" ht="15.75" customHeight="1" x14ac:dyDescent="0.25">
      <c r="A168" s="221"/>
      <c r="B168" s="220"/>
    </row>
    <row r="169" spans="1:2" s="218" customFormat="1" ht="15.75" customHeight="1" x14ac:dyDescent="0.25">
      <c r="A169" s="221"/>
      <c r="B169" s="220"/>
    </row>
    <row r="170" spans="1:2" s="218" customFormat="1" ht="15.75" customHeight="1" x14ac:dyDescent="0.25">
      <c r="A170" s="221"/>
      <c r="B170" s="220"/>
    </row>
    <row r="171" spans="1:2" s="218" customFormat="1" ht="15.75" customHeight="1" x14ac:dyDescent="0.25">
      <c r="A171" s="221"/>
      <c r="B171" s="220"/>
    </row>
    <row r="172" spans="1:2" s="218" customFormat="1" ht="15.75" customHeight="1" x14ac:dyDescent="0.25">
      <c r="A172" s="221"/>
      <c r="B172" s="220"/>
    </row>
    <row r="173" spans="1:2" s="218" customFormat="1" ht="15.75" customHeight="1" x14ac:dyDescent="0.25">
      <c r="A173" s="221"/>
      <c r="B173" s="220"/>
    </row>
    <row r="174" spans="1:2" s="218" customFormat="1" ht="15.75" customHeight="1" x14ac:dyDescent="0.25">
      <c r="A174" s="221"/>
      <c r="B174" s="220"/>
    </row>
    <row r="175" spans="1:2" s="218" customFormat="1" ht="15.75" customHeight="1" x14ac:dyDescent="0.25">
      <c r="A175" s="221"/>
      <c r="B175" s="220"/>
    </row>
    <row r="176" spans="1:2" s="218" customFormat="1" ht="15.75" customHeight="1" x14ac:dyDescent="0.25">
      <c r="A176" s="221"/>
      <c r="B176" s="220"/>
    </row>
    <row r="177" spans="1:2" s="218" customFormat="1" ht="15.75" customHeight="1" x14ac:dyDescent="0.25">
      <c r="A177" s="221"/>
      <c r="B177" s="220"/>
    </row>
    <row r="178" spans="1:2" s="218" customFormat="1" ht="15.75" customHeight="1" x14ac:dyDescent="0.25">
      <c r="A178" s="221"/>
      <c r="B178" s="220"/>
    </row>
    <row r="179" spans="1:2" s="218" customFormat="1" ht="15.75" customHeight="1" x14ac:dyDescent="0.25">
      <c r="A179" s="221"/>
      <c r="B179" s="220"/>
    </row>
    <row r="180" spans="1:2" s="218" customFormat="1" ht="15.75" customHeight="1" x14ac:dyDescent="0.25">
      <c r="A180" s="221"/>
      <c r="B180" s="220"/>
    </row>
    <row r="181" spans="1:2" s="218" customFormat="1" ht="15.75" customHeight="1" x14ac:dyDescent="0.25">
      <c r="A181" s="221"/>
      <c r="B181" s="220"/>
    </row>
    <row r="182" spans="1:2" s="218" customFormat="1" ht="15.75" customHeight="1" x14ac:dyDescent="0.25">
      <c r="A182" s="221"/>
      <c r="B182" s="220"/>
    </row>
    <row r="183" spans="1:2" s="218" customFormat="1" ht="15.75" customHeight="1" x14ac:dyDescent="0.25">
      <c r="A183" s="221"/>
      <c r="B183" s="220"/>
    </row>
    <row r="184" spans="1:2" s="218" customFormat="1" ht="15.75" customHeight="1" x14ac:dyDescent="0.25">
      <c r="A184" s="221"/>
      <c r="B184" s="220"/>
    </row>
    <row r="185" spans="1:2" s="218" customFormat="1" ht="15.75" customHeight="1" x14ac:dyDescent="0.25">
      <c r="A185" s="221"/>
      <c r="B185" s="220"/>
    </row>
    <row r="186" spans="1:2" s="218" customFormat="1" ht="15.75" customHeight="1" x14ac:dyDescent="0.25">
      <c r="A186" s="221"/>
      <c r="B186" s="220"/>
    </row>
    <row r="187" spans="1:2" s="218" customFormat="1" ht="15.75" customHeight="1" x14ac:dyDescent="0.25">
      <c r="A187" s="221"/>
      <c r="B187" s="220"/>
    </row>
    <row r="188" spans="1:2" s="218" customFormat="1" ht="15.75" customHeight="1" x14ac:dyDescent="0.25">
      <c r="A188" s="221"/>
      <c r="B188" s="220"/>
    </row>
    <row r="189" spans="1:2" s="218" customFormat="1" ht="15.75" customHeight="1" x14ac:dyDescent="0.25">
      <c r="A189" s="221"/>
      <c r="B189" s="220"/>
    </row>
    <row r="190" spans="1:2" s="218" customFormat="1" ht="15.75" customHeight="1" x14ac:dyDescent="0.25">
      <c r="A190" s="221"/>
      <c r="B190" s="220"/>
    </row>
    <row r="191" spans="1:2" s="218" customFormat="1" ht="15.75" customHeight="1" x14ac:dyDescent="0.25">
      <c r="A191" s="221"/>
      <c r="B191" s="220"/>
    </row>
    <row r="192" spans="1:2" s="218" customFormat="1" ht="15.75" customHeight="1" x14ac:dyDescent="0.25">
      <c r="A192" s="221"/>
      <c r="B192" s="220"/>
    </row>
    <row r="193" spans="1:2" s="218" customFormat="1" ht="15.75" customHeight="1" x14ac:dyDescent="0.25">
      <c r="A193" s="221"/>
      <c r="B193" s="220"/>
    </row>
    <row r="194" spans="1:2" s="218" customFormat="1" ht="15.75" customHeight="1" x14ac:dyDescent="0.25">
      <c r="A194" s="221"/>
      <c r="B194" s="220"/>
    </row>
    <row r="195" spans="1:2" s="218" customFormat="1" ht="15.75" customHeight="1" x14ac:dyDescent="0.25">
      <c r="A195" s="221"/>
      <c r="B195" s="220"/>
    </row>
    <row r="196" spans="1:2" s="218" customFormat="1" ht="15.75" customHeight="1" x14ac:dyDescent="0.25">
      <c r="A196" s="221"/>
      <c r="B196" s="220"/>
    </row>
    <row r="197" spans="1:2" s="218" customFormat="1" ht="15.75" customHeight="1" x14ac:dyDescent="0.25">
      <c r="A197" s="221"/>
      <c r="B197" s="220"/>
    </row>
    <row r="198" spans="1:2" s="218" customFormat="1" ht="15.75" customHeight="1" x14ac:dyDescent="0.25">
      <c r="A198" s="221"/>
      <c r="B198" s="220"/>
    </row>
    <row r="199" spans="1:2" s="218" customFormat="1" ht="15.75" customHeight="1" x14ac:dyDescent="0.25">
      <c r="A199" s="221"/>
      <c r="B199" s="220"/>
    </row>
    <row r="200" spans="1:2" s="218" customFormat="1" ht="15.75" customHeight="1" x14ac:dyDescent="0.25">
      <c r="A200" s="221"/>
      <c r="B200" s="220"/>
    </row>
    <row r="201" spans="1:2" s="218" customFormat="1" ht="15.75" customHeight="1" x14ac:dyDescent="0.25">
      <c r="A201" s="221"/>
      <c r="B201" s="220"/>
    </row>
    <row r="202" spans="1:2" s="218" customFormat="1" ht="15.75" customHeight="1" x14ac:dyDescent="0.25">
      <c r="A202" s="221"/>
      <c r="B202" s="220"/>
    </row>
    <row r="203" spans="1:2" s="218" customFormat="1" ht="15.75" customHeight="1" x14ac:dyDescent="0.25">
      <c r="A203" s="221"/>
      <c r="B203" s="220"/>
    </row>
    <row r="204" spans="1:2" s="218" customFormat="1" ht="15.75" customHeight="1" x14ac:dyDescent="0.25">
      <c r="A204" s="221"/>
      <c r="B204" s="220"/>
    </row>
    <row r="205" spans="1:2" s="218" customFormat="1" ht="15.75" customHeight="1" x14ac:dyDescent="0.25">
      <c r="A205" s="221"/>
      <c r="B205" s="220"/>
    </row>
    <row r="206" spans="1:2" s="218" customFormat="1" ht="15.75" customHeight="1" x14ac:dyDescent="0.25">
      <c r="A206" s="221"/>
      <c r="B206" s="220"/>
    </row>
    <row r="207" spans="1:2" s="218" customFormat="1" ht="15.75" customHeight="1" x14ac:dyDescent="0.25">
      <c r="A207" s="221"/>
      <c r="B207" s="220"/>
    </row>
    <row r="208" spans="1:2" s="218" customFormat="1" ht="15.75" customHeight="1" x14ac:dyDescent="0.25">
      <c r="A208" s="221"/>
      <c r="B208" s="220"/>
    </row>
    <row r="209" spans="1:2" s="218" customFormat="1" ht="15.75" customHeight="1" x14ac:dyDescent="0.25">
      <c r="A209" s="221"/>
      <c r="B209" s="220"/>
    </row>
    <row r="210" spans="1:2" s="218" customFormat="1" ht="15.75" customHeight="1" x14ac:dyDescent="0.25">
      <c r="A210" s="221"/>
      <c r="B210" s="220"/>
    </row>
    <row r="211" spans="1:2" s="218" customFormat="1" ht="15.75" customHeight="1" x14ac:dyDescent="0.25">
      <c r="A211" s="221"/>
      <c r="B211" s="220"/>
    </row>
    <row r="212" spans="1:2" s="218" customFormat="1" ht="15.75" customHeight="1" x14ac:dyDescent="0.25">
      <c r="A212" s="221"/>
      <c r="B212" s="220"/>
    </row>
    <row r="213" spans="1:2" s="218" customFormat="1" ht="15.75" customHeight="1" x14ac:dyDescent="0.25">
      <c r="A213" s="221"/>
      <c r="B213" s="220"/>
    </row>
    <row r="214" spans="1:2" s="218" customFormat="1" ht="15.75" customHeight="1" x14ac:dyDescent="0.25">
      <c r="A214" s="221"/>
      <c r="B214" s="220"/>
    </row>
    <row r="215" spans="1:2" s="218" customFormat="1" ht="15.75" customHeight="1" x14ac:dyDescent="0.25">
      <c r="A215" s="221"/>
      <c r="B215" s="220"/>
    </row>
    <row r="216" spans="1:2" s="218" customFormat="1" ht="15.75" customHeight="1" x14ac:dyDescent="0.25">
      <c r="A216" s="221"/>
      <c r="B216" s="220"/>
    </row>
    <row r="217" spans="1:2" s="218" customFormat="1" ht="15.75" customHeight="1" x14ac:dyDescent="0.25">
      <c r="A217" s="221"/>
      <c r="B217" s="220"/>
    </row>
    <row r="218" spans="1:2" s="218" customFormat="1" ht="15.75" customHeight="1" x14ac:dyDescent="0.25">
      <c r="A218" s="221"/>
      <c r="B218" s="220"/>
    </row>
    <row r="219" spans="1:2" s="218" customFormat="1" ht="15.75" customHeight="1" x14ac:dyDescent="0.25">
      <c r="A219" s="221"/>
      <c r="B219" s="220"/>
    </row>
    <row r="220" spans="1:2" s="218" customFormat="1" ht="15.75" customHeight="1" x14ac:dyDescent="0.25">
      <c r="A220" s="221"/>
      <c r="B220" s="220"/>
    </row>
    <row r="221" spans="1:2" s="218" customFormat="1" ht="15.75" customHeight="1" x14ac:dyDescent="0.25">
      <c r="A221" s="221"/>
      <c r="B221" s="220"/>
    </row>
    <row r="222" spans="1:2" s="218" customFormat="1" ht="15.75" customHeight="1" x14ac:dyDescent="0.25">
      <c r="A222" s="221"/>
      <c r="B222" s="220"/>
    </row>
    <row r="223" spans="1:2" s="218" customFormat="1" ht="15.75" customHeight="1" x14ac:dyDescent="0.25">
      <c r="A223" s="221"/>
      <c r="B223" s="220"/>
    </row>
    <row r="224" spans="1:2" s="218" customFormat="1" ht="15.75" customHeight="1" x14ac:dyDescent="0.25">
      <c r="A224" s="221"/>
      <c r="B224" s="220"/>
    </row>
    <row r="225" spans="1:2" s="218" customFormat="1" ht="15.75" customHeight="1" x14ac:dyDescent="0.25">
      <c r="A225" s="221"/>
      <c r="B225" s="220"/>
    </row>
    <row r="226" spans="1:2" s="218" customFormat="1" ht="15.75" customHeight="1" x14ac:dyDescent="0.25">
      <c r="A226" s="221"/>
      <c r="B226" s="220"/>
    </row>
    <row r="227" spans="1:2" s="218" customFormat="1" ht="15.75" customHeight="1" x14ac:dyDescent="0.25">
      <c r="A227" s="221"/>
      <c r="B227" s="220"/>
    </row>
    <row r="228" spans="1:2" s="218" customFormat="1" ht="15.75" customHeight="1" x14ac:dyDescent="0.25">
      <c r="A228" s="221"/>
      <c r="B228" s="220"/>
    </row>
    <row r="229" spans="1:2" s="218" customFormat="1" ht="15.75" customHeight="1" x14ac:dyDescent="0.25">
      <c r="A229" s="221"/>
      <c r="B229" s="220"/>
    </row>
    <row r="230" spans="1:2" s="218" customFormat="1" ht="15.75" customHeight="1" x14ac:dyDescent="0.25">
      <c r="A230" s="221"/>
      <c r="B230" s="220"/>
    </row>
    <row r="231" spans="1:2" s="218" customFormat="1" ht="15.75" customHeight="1" x14ac:dyDescent="0.25">
      <c r="A231" s="221"/>
      <c r="B231" s="220"/>
    </row>
    <row r="232" spans="1:2" s="218" customFormat="1" ht="15.75" customHeight="1" x14ac:dyDescent="0.25">
      <c r="A232" s="221"/>
      <c r="B232" s="220"/>
    </row>
    <row r="233" spans="1:2" s="218" customFormat="1" ht="15.75" customHeight="1" x14ac:dyDescent="0.25">
      <c r="A233" s="221"/>
      <c r="B233" s="220"/>
    </row>
    <row r="234" spans="1:2" s="218" customFormat="1" ht="15.75" customHeight="1" x14ac:dyDescent="0.25">
      <c r="A234" s="221"/>
      <c r="B234" s="220"/>
    </row>
    <row r="235" spans="1:2" s="218" customFormat="1" ht="15.75" customHeight="1" x14ac:dyDescent="0.25">
      <c r="A235" s="221"/>
      <c r="B235" s="220"/>
    </row>
    <row r="236" spans="1:2" s="218" customFormat="1" ht="15.75" customHeight="1" x14ac:dyDescent="0.25">
      <c r="A236" s="221"/>
      <c r="B236" s="220"/>
    </row>
    <row r="237" spans="1:2" s="218" customFormat="1" ht="15.75" customHeight="1" x14ac:dyDescent="0.25">
      <c r="A237" s="221"/>
      <c r="B237" s="220"/>
    </row>
    <row r="238" spans="1:2" s="218" customFormat="1" ht="15.75" customHeight="1" x14ac:dyDescent="0.25">
      <c r="A238" s="221"/>
      <c r="B238" s="220"/>
    </row>
    <row r="239" spans="1:2" s="218" customFormat="1" ht="15.75" customHeight="1" x14ac:dyDescent="0.25">
      <c r="A239" s="221"/>
      <c r="B239" s="220"/>
    </row>
    <row r="240" spans="1:2" s="218" customFormat="1" ht="15.75" customHeight="1" x14ac:dyDescent="0.25">
      <c r="A240" s="221"/>
      <c r="B240" s="220"/>
    </row>
    <row r="241" spans="1:2" s="218" customFormat="1" ht="15.75" customHeight="1" x14ac:dyDescent="0.25">
      <c r="A241" s="221"/>
      <c r="B241" s="220"/>
    </row>
    <row r="242" spans="1:2" s="218" customFormat="1" ht="15.75" customHeight="1" x14ac:dyDescent="0.25">
      <c r="A242" s="221"/>
      <c r="B242" s="220"/>
    </row>
    <row r="243" spans="1:2" s="218" customFormat="1" ht="15.75" customHeight="1" x14ac:dyDescent="0.25">
      <c r="A243" s="221"/>
      <c r="B243" s="220"/>
    </row>
    <row r="244" spans="1:2" s="218" customFormat="1" ht="15.75" customHeight="1" x14ac:dyDescent="0.25">
      <c r="A244" s="221"/>
      <c r="B244" s="220"/>
    </row>
    <row r="245" spans="1:2" s="218" customFormat="1" ht="15.75" customHeight="1" x14ac:dyDescent="0.25">
      <c r="A245" s="221"/>
      <c r="B245" s="220"/>
    </row>
    <row r="246" spans="1:2" s="218" customFormat="1" ht="15.75" customHeight="1" x14ac:dyDescent="0.25">
      <c r="A246" s="221"/>
      <c r="B246" s="220"/>
    </row>
    <row r="247" spans="1:2" s="218" customFormat="1" ht="15.75" customHeight="1" x14ac:dyDescent="0.25">
      <c r="A247" s="221"/>
      <c r="B247" s="220"/>
    </row>
    <row r="248" spans="1:2" s="218" customFormat="1" ht="15.75" customHeight="1" x14ac:dyDescent="0.25">
      <c r="A248" s="221"/>
      <c r="B248" s="220"/>
    </row>
    <row r="249" spans="1:2" s="218" customFormat="1" ht="15.75" customHeight="1" x14ac:dyDescent="0.25">
      <c r="A249" s="221"/>
      <c r="B249" s="220"/>
    </row>
    <row r="250" spans="1:2" s="218" customFormat="1" ht="15.75" customHeight="1" x14ac:dyDescent="0.25">
      <c r="A250" s="221"/>
      <c r="B250" s="220"/>
    </row>
    <row r="251" spans="1:2" s="218" customFormat="1" ht="15.75" customHeight="1" x14ac:dyDescent="0.25">
      <c r="A251" s="221"/>
      <c r="B251" s="220"/>
    </row>
    <row r="252" spans="1:2" s="218" customFormat="1" ht="15.75" customHeight="1" x14ac:dyDescent="0.25">
      <c r="A252" s="221"/>
      <c r="B252" s="220"/>
    </row>
    <row r="253" spans="1:2" s="218" customFormat="1" ht="15.75" customHeight="1" x14ac:dyDescent="0.25">
      <c r="A253" s="221"/>
      <c r="B253" s="220"/>
    </row>
    <row r="254" spans="1:2" s="218" customFormat="1" ht="15.75" customHeight="1" x14ac:dyDescent="0.25">
      <c r="A254" s="221"/>
      <c r="B254" s="220"/>
    </row>
    <row r="255" spans="1:2" s="218" customFormat="1" ht="15.75" customHeight="1" x14ac:dyDescent="0.25">
      <c r="A255" s="221"/>
      <c r="B255" s="220"/>
    </row>
    <row r="256" spans="1:2" s="218" customFormat="1" ht="15.75" customHeight="1" x14ac:dyDescent="0.25">
      <c r="A256" s="221"/>
      <c r="B256" s="220"/>
    </row>
    <row r="257" spans="1:2" s="218" customFormat="1" ht="15.75" customHeight="1" x14ac:dyDescent="0.25">
      <c r="A257" s="221"/>
      <c r="B257" s="220"/>
    </row>
    <row r="258" spans="1:2" s="218" customFormat="1" ht="15.75" customHeight="1" x14ac:dyDescent="0.25">
      <c r="A258" s="221"/>
      <c r="B258" s="220"/>
    </row>
    <row r="259" spans="1:2" s="218" customFormat="1" ht="15.75" customHeight="1" x14ac:dyDescent="0.25">
      <c r="A259" s="221"/>
      <c r="B259" s="220"/>
    </row>
    <row r="260" spans="1:2" s="218" customFormat="1" ht="15.75" customHeight="1" x14ac:dyDescent="0.25">
      <c r="A260" s="221"/>
      <c r="B260" s="220"/>
    </row>
    <row r="261" spans="1:2" s="218" customFormat="1" ht="15.75" customHeight="1" x14ac:dyDescent="0.25">
      <c r="A261" s="221"/>
      <c r="B261" s="220"/>
    </row>
    <row r="262" spans="1:2" s="218" customFormat="1" ht="15.75" customHeight="1" x14ac:dyDescent="0.25">
      <c r="A262" s="221"/>
      <c r="B262" s="220"/>
    </row>
    <row r="263" spans="1:2" s="218" customFormat="1" ht="15.75" customHeight="1" x14ac:dyDescent="0.25">
      <c r="A263" s="221"/>
      <c r="B263" s="220"/>
    </row>
    <row r="264" spans="1:2" s="218" customFormat="1" ht="15.75" customHeight="1" x14ac:dyDescent="0.25">
      <c r="A264" s="221"/>
      <c r="B264" s="220"/>
    </row>
    <row r="265" spans="1:2" s="218" customFormat="1" ht="15.75" customHeight="1" x14ac:dyDescent="0.25">
      <c r="A265" s="221"/>
      <c r="B265" s="220"/>
    </row>
    <row r="266" spans="1:2" s="218" customFormat="1" ht="15.75" customHeight="1" x14ac:dyDescent="0.25">
      <c r="A266" s="221"/>
      <c r="B266" s="220"/>
    </row>
    <row r="267" spans="1:2" s="218" customFormat="1" ht="15.75" customHeight="1" x14ac:dyDescent="0.25">
      <c r="A267" s="221"/>
      <c r="B267" s="220"/>
    </row>
    <row r="268" spans="1:2" s="218" customFormat="1" ht="15.75" customHeight="1" x14ac:dyDescent="0.25">
      <c r="A268" s="221"/>
      <c r="B268" s="220"/>
    </row>
    <row r="269" spans="1:2" s="218" customFormat="1" ht="15.75" customHeight="1" x14ac:dyDescent="0.25">
      <c r="A269" s="221"/>
      <c r="B269" s="220"/>
    </row>
    <row r="270" spans="1:2" s="218" customFormat="1" ht="15.75" customHeight="1" x14ac:dyDescent="0.25">
      <c r="A270" s="221"/>
      <c r="B270" s="220"/>
    </row>
    <row r="271" spans="1:2" s="218" customFormat="1" ht="15.75" customHeight="1" x14ac:dyDescent="0.25">
      <c r="A271" s="221"/>
      <c r="B271" s="220"/>
    </row>
    <row r="272" spans="1:2" s="218" customFormat="1" ht="15.75" customHeight="1" x14ac:dyDescent="0.25">
      <c r="A272" s="221"/>
      <c r="B272" s="220"/>
    </row>
    <row r="273" spans="1:2" s="218" customFormat="1" ht="15.75" customHeight="1" x14ac:dyDescent="0.25">
      <c r="A273" s="221"/>
      <c r="B273" s="220"/>
    </row>
    <row r="274" spans="1:2" s="218" customFormat="1" ht="15.75" customHeight="1" x14ac:dyDescent="0.25">
      <c r="A274" s="221"/>
      <c r="B274" s="220"/>
    </row>
    <row r="275" spans="1:2" s="218" customFormat="1" ht="15.75" customHeight="1" x14ac:dyDescent="0.25">
      <c r="A275" s="221"/>
      <c r="B275" s="220"/>
    </row>
    <row r="276" spans="1:2" s="218" customFormat="1" ht="15.75" customHeight="1" x14ac:dyDescent="0.25">
      <c r="A276" s="221"/>
      <c r="B276" s="220"/>
    </row>
    <row r="277" spans="1:2" s="218" customFormat="1" ht="15.75" customHeight="1" x14ac:dyDescent="0.25">
      <c r="A277" s="221"/>
      <c r="B277" s="220"/>
    </row>
    <row r="278" spans="1:2" s="218" customFormat="1" ht="15.75" customHeight="1" x14ac:dyDescent="0.25">
      <c r="A278" s="221"/>
      <c r="B278" s="220"/>
    </row>
    <row r="279" spans="1:2" s="218" customFormat="1" ht="15.75" customHeight="1" x14ac:dyDescent="0.25">
      <c r="A279" s="221"/>
      <c r="B279" s="220"/>
    </row>
    <row r="280" spans="1:2" s="218" customFormat="1" ht="15.75" customHeight="1" x14ac:dyDescent="0.25">
      <c r="A280" s="221"/>
      <c r="B280" s="220"/>
    </row>
    <row r="281" spans="1:2" s="218" customFormat="1" ht="15.75" customHeight="1" x14ac:dyDescent="0.25">
      <c r="A281" s="221"/>
      <c r="B281" s="220"/>
    </row>
    <row r="282" spans="1:2" s="218" customFormat="1" ht="15.75" customHeight="1" x14ac:dyDescent="0.25">
      <c r="A282" s="221"/>
      <c r="B282" s="220"/>
    </row>
    <row r="283" spans="1:2" s="218" customFormat="1" ht="15.75" customHeight="1" x14ac:dyDescent="0.25">
      <c r="A283" s="221"/>
      <c r="B283" s="220"/>
    </row>
    <row r="284" spans="1:2" s="218" customFormat="1" ht="15.75" customHeight="1" x14ac:dyDescent="0.25">
      <c r="A284" s="221"/>
      <c r="B284" s="220"/>
    </row>
    <row r="285" spans="1:2" s="218" customFormat="1" ht="15.75" customHeight="1" x14ac:dyDescent="0.25">
      <c r="A285" s="221"/>
      <c r="B285" s="220"/>
    </row>
    <row r="286" spans="1:2" s="218" customFormat="1" ht="15.75" customHeight="1" x14ac:dyDescent="0.25">
      <c r="A286" s="221"/>
      <c r="B286" s="220"/>
    </row>
    <row r="287" spans="1:2" s="218" customFormat="1" ht="15.75" customHeight="1" x14ac:dyDescent="0.25">
      <c r="A287" s="221"/>
      <c r="B287" s="220"/>
    </row>
    <row r="288" spans="1:2" s="218" customFormat="1" ht="15.75" customHeight="1" x14ac:dyDescent="0.25">
      <c r="A288" s="221"/>
      <c r="B288" s="220"/>
    </row>
    <row r="289" spans="1:2" s="218" customFormat="1" ht="15.75" customHeight="1" x14ac:dyDescent="0.25">
      <c r="A289" s="221"/>
      <c r="B289" s="220"/>
    </row>
    <row r="290" spans="1:2" s="218" customFormat="1" ht="15.75" customHeight="1" x14ac:dyDescent="0.25">
      <c r="A290" s="221"/>
      <c r="B290" s="220"/>
    </row>
    <row r="291" spans="1:2" s="218" customFormat="1" ht="15.75" customHeight="1" x14ac:dyDescent="0.25">
      <c r="A291" s="221"/>
      <c r="B291" s="220"/>
    </row>
    <row r="292" spans="1:2" s="218" customFormat="1" ht="15.75" customHeight="1" x14ac:dyDescent="0.25">
      <c r="A292" s="221"/>
      <c r="B292" s="220"/>
    </row>
    <row r="293" spans="1:2" s="218" customFormat="1" ht="15.75" customHeight="1" x14ac:dyDescent="0.25">
      <c r="A293" s="221"/>
      <c r="B293" s="220"/>
    </row>
    <row r="294" spans="1:2" s="218" customFormat="1" ht="15.75" customHeight="1" x14ac:dyDescent="0.25">
      <c r="A294" s="221"/>
      <c r="B294" s="220"/>
    </row>
    <row r="295" spans="1:2" s="218" customFormat="1" ht="15.75" customHeight="1" x14ac:dyDescent="0.25">
      <c r="A295" s="221"/>
      <c r="B295" s="220"/>
    </row>
    <row r="296" spans="1:2" s="218" customFormat="1" ht="15.75" customHeight="1" x14ac:dyDescent="0.25">
      <c r="A296" s="221"/>
      <c r="B296" s="220"/>
    </row>
    <row r="297" spans="1:2" s="218" customFormat="1" ht="15.75" customHeight="1" x14ac:dyDescent="0.25">
      <c r="A297" s="221"/>
      <c r="B297" s="220"/>
    </row>
    <row r="298" spans="1:2" s="218" customFormat="1" ht="15.75" customHeight="1" x14ac:dyDescent="0.25">
      <c r="A298" s="221"/>
      <c r="B298" s="220"/>
    </row>
    <row r="299" spans="1:2" s="218" customFormat="1" ht="15.75" customHeight="1" x14ac:dyDescent="0.25">
      <c r="A299" s="221"/>
      <c r="B299" s="220"/>
    </row>
    <row r="300" spans="1:2" s="218" customFormat="1" ht="15.75" customHeight="1" x14ac:dyDescent="0.25">
      <c r="A300" s="221"/>
      <c r="B300" s="220"/>
    </row>
    <row r="301" spans="1:2" s="218" customFormat="1" ht="15.75" customHeight="1" x14ac:dyDescent="0.25">
      <c r="A301" s="221"/>
      <c r="B301" s="220"/>
    </row>
    <row r="302" spans="1:2" s="218" customFormat="1" ht="15.75" customHeight="1" x14ac:dyDescent="0.25">
      <c r="A302" s="221"/>
      <c r="B302" s="220"/>
    </row>
    <row r="303" spans="1:2" s="218" customFormat="1" ht="15.75" customHeight="1" x14ac:dyDescent="0.25">
      <c r="A303" s="221"/>
      <c r="B303" s="220"/>
    </row>
    <row r="304" spans="1:2" s="218" customFormat="1" ht="15.75" customHeight="1" x14ac:dyDescent="0.25">
      <c r="A304" s="221"/>
      <c r="B304" s="220"/>
    </row>
    <row r="305" spans="1:2" s="218" customFormat="1" ht="15.75" customHeight="1" x14ac:dyDescent="0.25">
      <c r="A305" s="221"/>
      <c r="B305" s="220"/>
    </row>
    <row r="306" spans="1:2" s="218" customFormat="1" ht="15.75" customHeight="1" x14ac:dyDescent="0.25">
      <c r="A306" s="221"/>
      <c r="B306" s="220"/>
    </row>
    <row r="307" spans="1:2" s="218" customFormat="1" ht="15.75" customHeight="1" x14ac:dyDescent="0.25">
      <c r="A307" s="221"/>
      <c r="B307" s="220"/>
    </row>
    <row r="308" spans="1:2" s="218" customFormat="1" ht="15.75" customHeight="1" x14ac:dyDescent="0.25">
      <c r="A308" s="221"/>
      <c r="B308" s="220"/>
    </row>
    <row r="309" spans="1:2" s="218" customFormat="1" ht="15.75" customHeight="1" x14ac:dyDescent="0.25">
      <c r="A309" s="221"/>
      <c r="B309" s="220"/>
    </row>
    <row r="310" spans="1:2" s="218" customFormat="1" ht="15.75" customHeight="1" x14ac:dyDescent="0.25">
      <c r="A310" s="221"/>
      <c r="B310" s="220"/>
    </row>
    <row r="311" spans="1:2" s="218" customFormat="1" ht="15.75" customHeight="1" x14ac:dyDescent="0.25">
      <c r="A311" s="221"/>
      <c r="B311" s="220"/>
    </row>
    <row r="312" spans="1:2" s="218" customFormat="1" ht="15.75" customHeight="1" x14ac:dyDescent="0.25">
      <c r="A312" s="221"/>
      <c r="B312" s="220"/>
    </row>
    <row r="313" spans="1:2" s="218" customFormat="1" ht="15.75" customHeight="1" x14ac:dyDescent="0.25">
      <c r="A313" s="221"/>
      <c r="B313" s="220"/>
    </row>
    <row r="314" spans="1:2" s="218" customFormat="1" ht="15.75" customHeight="1" x14ac:dyDescent="0.25">
      <c r="A314" s="221"/>
      <c r="B314" s="220"/>
    </row>
    <row r="315" spans="1:2" s="218" customFormat="1" ht="15.75" customHeight="1" x14ac:dyDescent="0.25">
      <c r="A315" s="221"/>
      <c r="B315" s="220"/>
    </row>
    <row r="316" spans="1:2" s="218" customFormat="1" ht="15.75" customHeight="1" x14ac:dyDescent="0.25">
      <c r="A316" s="221"/>
      <c r="B316" s="220"/>
    </row>
    <row r="317" spans="1:2" s="218" customFormat="1" ht="15.75" customHeight="1" x14ac:dyDescent="0.25">
      <c r="A317" s="221"/>
      <c r="B317" s="220"/>
    </row>
    <row r="318" spans="1:2" s="218" customFormat="1" ht="15.75" customHeight="1" x14ac:dyDescent="0.25">
      <c r="A318" s="221"/>
      <c r="B318" s="220"/>
    </row>
    <row r="319" spans="1:2" s="218" customFormat="1" ht="15.75" customHeight="1" x14ac:dyDescent="0.25">
      <c r="A319" s="221"/>
      <c r="B319" s="220"/>
    </row>
    <row r="320" spans="1:2" s="218" customFormat="1" ht="15.75" customHeight="1" x14ac:dyDescent="0.25">
      <c r="A320" s="221"/>
      <c r="B320" s="220"/>
    </row>
    <row r="321" spans="1:2" s="218" customFormat="1" ht="15.75" customHeight="1" x14ac:dyDescent="0.25">
      <c r="A321" s="221"/>
      <c r="B321" s="220"/>
    </row>
    <row r="322" spans="1:2" s="218" customFormat="1" ht="15.75" customHeight="1" x14ac:dyDescent="0.25">
      <c r="A322" s="221"/>
      <c r="B322" s="220"/>
    </row>
    <row r="323" spans="1:2" s="218" customFormat="1" ht="15.75" customHeight="1" x14ac:dyDescent="0.25">
      <c r="A323" s="221"/>
      <c r="B323" s="220"/>
    </row>
    <row r="324" spans="1:2" s="218" customFormat="1" ht="15.75" customHeight="1" x14ac:dyDescent="0.25">
      <c r="A324" s="221"/>
      <c r="B324" s="220"/>
    </row>
    <row r="325" spans="1:2" s="218" customFormat="1" ht="15.75" customHeight="1" x14ac:dyDescent="0.25">
      <c r="A325" s="221"/>
      <c r="B325" s="220"/>
    </row>
    <row r="326" spans="1:2" s="218" customFormat="1" ht="15.75" customHeight="1" x14ac:dyDescent="0.25">
      <c r="A326" s="221"/>
      <c r="B326" s="220"/>
    </row>
    <row r="327" spans="1:2" s="218" customFormat="1" ht="15.75" customHeight="1" x14ac:dyDescent="0.25">
      <c r="A327" s="221"/>
      <c r="B327" s="220"/>
    </row>
    <row r="328" spans="1:2" s="218" customFormat="1" ht="15.75" customHeight="1" x14ac:dyDescent="0.25">
      <c r="A328" s="221"/>
      <c r="B328" s="220"/>
    </row>
    <row r="329" spans="1:2" s="218" customFormat="1" ht="15.75" customHeight="1" x14ac:dyDescent="0.25">
      <c r="A329" s="221"/>
      <c r="B329" s="220"/>
    </row>
    <row r="330" spans="1:2" s="218" customFormat="1" ht="15.75" customHeight="1" x14ac:dyDescent="0.25">
      <c r="A330" s="221"/>
      <c r="B330" s="220"/>
    </row>
    <row r="331" spans="1:2" s="218" customFormat="1" ht="15.75" customHeight="1" x14ac:dyDescent="0.25">
      <c r="A331" s="221"/>
      <c r="B331" s="220"/>
    </row>
    <row r="332" spans="1:2" s="218" customFormat="1" ht="15.75" customHeight="1" x14ac:dyDescent="0.25">
      <c r="A332" s="221"/>
      <c r="B332" s="220"/>
    </row>
    <row r="333" spans="1:2" s="218" customFormat="1" ht="15.75" customHeight="1" x14ac:dyDescent="0.25">
      <c r="A333" s="221"/>
      <c r="B333" s="220"/>
    </row>
    <row r="334" spans="1:2" s="218" customFormat="1" ht="15.75" customHeight="1" x14ac:dyDescent="0.25">
      <c r="A334" s="221"/>
      <c r="B334" s="220"/>
    </row>
    <row r="335" spans="1:2" s="218" customFormat="1" ht="15.75" customHeight="1" x14ac:dyDescent="0.25">
      <c r="A335" s="221"/>
      <c r="B335" s="220"/>
    </row>
    <row r="336" spans="1:2" s="218" customFormat="1" ht="15.75" customHeight="1" x14ac:dyDescent="0.25">
      <c r="A336" s="221"/>
      <c r="B336" s="220"/>
    </row>
    <row r="337" spans="1:2" s="218" customFormat="1" ht="15.75" customHeight="1" x14ac:dyDescent="0.25">
      <c r="A337" s="221"/>
      <c r="B337" s="220"/>
    </row>
    <row r="338" spans="1:2" s="218" customFormat="1" ht="15.75" customHeight="1" x14ac:dyDescent="0.25">
      <c r="A338" s="221"/>
      <c r="B338" s="220"/>
    </row>
    <row r="339" spans="1:2" s="218" customFormat="1" ht="15.75" customHeight="1" x14ac:dyDescent="0.25">
      <c r="A339" s="221"/>
      <c r="B339" s="220"/>
    </row>
    <row r="340" spans="1:2" s="218" customFormat="1" ht="15.75" customHeight="1" x14ac:dyDescent="0.25">
      <c r="A340" s="221"/>
      <c r="B340" s="220"/>
    </row>
    <row r="341" spans="1:2" s="218" customFormat="1" ht="15.75" customHeight="1" x14ac:dyDescent="0.25">
      <c r="A341" s="221"/>
      <c r="B341" s="220"/>
    </row>
    <row r="342" spans="1:2" s="218" customFormat="1" ht="15.75" customHeight="1" x14ac:dyDescent="0.25">
      <c r="A342" s="221"/>
      <c r="B342" s="220"/>
    </row>
    <row r="343" spans="1:2" s="218" customFormat="1" ht="15.75" customHeight="1" x14ac:dyDescent="0.25">
      <c r="A343" s="221"/>
      <c r="B343" s="220"/>
    </row>
    <row r="344" spans="1:2" s="218" customFormat="1" ht="15.75" customHeight="1" x14ac:dyDescent="0.25">
      <c r="A344" s="221"/>
      <c r="B344" s="220"/>
    </row>
    <row r="345" spans="1:2" s="218" customFormat="1" ht="15.75" customHeight="1" x14ac:dyDescent="0.25">
      <c r="A345" s="221"/>
      <c r="B345" s="220"/>
    </row>
    <row r="346" spans="1:2" s="218" customFormat="1" ht="15.75" customHeight="1" x14ac:dyDescent="0.25">
      <c r="A346" s="221"/>
      <c r="B346" s="220"/>
    </row>
    <row r="347" spans="1:2" s="218" customFormat="1" ht="15.75" customHeight="1" x14ac:dyDescent="0.25">
      <c r="A347" s="221"/>
      <c r="B347" s="220"/>
    </row>
    <row r="348" spans="1:2" s="218" customFormat="1" ht="15.75" customHeight="1" x14ac:dyDescent="0.25">
      <c r="A348" s="221"/>
      <c r="B348" s="220"/>
    </row>
    <row r="349" spans="1:2" s="218" customFormat="1" ht="15.75" customHeight="1" x14ac:dyDescent="0.25">
      <c r="A349" s="221"/>
      <c r="B349" s="220"/>
    </row>
    <row r="350" spans="1:2" s="218" customFormat="1" ht="15.75" customHeight="1" x14ac:dyDescent="0.25">
      <c r="A350" s="221"/>
      <c r="B350" s="220"/>
    </row>
    <row r="351" spans="1:2" s="218" customFormat="1" ht="15.75" customHeight="1" x14ac:dyDescent="0.25">
      <c r="A351" s="221"/>
      <c r="B351" s="220"/>
    </row>
    <row r="352" spans="1:2" s="218" customFormat="1" ht="15.75" customHeight="1" x14ac:dyDescent="0.25">
      <c r="A352" s="221"/>
      <c r="B352" s="220"/>
    </row>
    <row r="353" spans="1:2" s="218" customFormat="1" ht="15.75" customHeight="1" x14ac:dyDescent="0.25">
      <c r="A353" s="221"/>
      <c r="B353" s="220"/>
    </row>
    <row r="354" spans="1:2" s="218" customFormat="1" ht="15.75" customHeight="1" x14ac:dyDescent="0.25">
      <c r="A354" s="221"/>
      <c r="B354" s="220"/>
    </row>
    <row r="355" spans="1:2" s="218" customFormat="1" ht="15.75" customHeight="1" x14ac:dyDescent="0.25">
      <c r="A355" s="221"/>
      <c r="B355" s="220"/>
    </row>
    <row r="356" spans="1:2" s="218" customFormat="1" ht="15.75" customHeight="1" x14ac:dyDescent="0.25">
      <c r="A356" s="221"/>
      <c r="B356" s="220"/>
    </row>
    <row r="357" spans="1:2" s="218" customFormat="1" ht="15.75" customHeight="1" x14ac:dyDescent="0.25">
      <c r="A357" s="221"/>
      <c r="B357" s="220"/>
    </row>
    <row r="358" spans="1:2" s="218" customFormat="1" ht="15.75" customHeight="1" x14ac:dyDescent="0.25">
      <c r="A358" s="221"/>
      <c r="B358" s="220"/>
    </row>
    <row r="359" spans="1:2" s="218" customFormat="1" ht="15.75" customHeight="1" x14ac:dyDescent="0.25">
      <c r="A359" s="221"/>
      <c r="B359" s="220"/>
    </row>
    <row r="360" spans="1:2" s="218" customFormat="1" ht="15.75" customHeight="1" x14ac:dyDescent="0.25">
      <c r="A360" s="221"/>
      <c r="B360" s="220"/>
    </row>
    <row r="361" spans="1:2" s="218" customFormat="1" ht="15.75" customHeight="1" x14ac:dyDescent="0.25">
      <c r="A361" s="221"/>
      <c r="B361" s="220"/>
    </row>
    <row r="362" spans="1:2" s="218" customFormat="1" ht="15.75" customHeight="1" x14ac:dyDescent="0.25">
      <c r="A362" s="221"/>
      <c r="B362" s="220"/>
    </row>
    <row r="363" spans="1:2" s="218" customFormat="1" ht="15.75" customHeight="1" x14ac:dyDescent="0.25">
      <c r="A363" s="221"/>
      <c r="B363" s="220"/>
    </row>
    <row r="364" spans="1:2" s="218" customFormat="1" ht="15.75" customHeight="1" x14ac:dyDescent="0.25">
      <c r="A364" s="221"/>
      <c r="B364" s="220"/>
    </row>
    <row r="365" spans="1:2" s="218" customFormat="1" ht="15.75" customHeight="1" x14ac:dyDescent="0.25">
      <c r="A365" s="221"/>
      <c r="B365" s="220"/>
    </row>
    <row r="366" spans="1:2" s="218" customFormat="1" ht="15.75" customHeight="1" x14ac:dyDescent="0.25">
      <c r="A366" s="221"/>
      <c r="B366" s="220"/>
    </row>
    <row r="367" spans="1:2" s="218" customFormat="1" ht="15.75" customHeight="1" x14ac:dyDescent="0.25">
      <c r="A367" s="221"/>
      <c r="B367" s="220"/>
    </row>
    <row r="368" spans="1:2" s="218" customFormat="1" ht="15.75" customHeight="1" x14ac:dyDescent="0.25">
      <c r="A368" s="221"/>
      <c r="B368" s="220"/>
    </row>
    <row r="369" spans="1:2" s="218" customFormat="1" ht="15.75" customHeight="1" x14ac:dyDescent="0.25">
      <c r="A369" s="221"/>
      <c r="B369" s="220"/>
    </row>
    <row r="370" spans="1:2" s="218" customFormat="1" ht="15.75" customHeight="1" x14ac:dyDescent="0.25">
      <c r="A370" s="221"/>
      <c r="B370" s="220"/>
    </row>
    <row r="371" spans="1:2" s="218" customFormat="1" ht="15.75" customHeight="1" x14ac:dyDescent="0.25">
      <c r="A371" s="221"/>
      <c r="B371" s="220"/>
    </row>
    <row r="372" spans="1:2" s="218" customFormat="1" ht="15.75" customHeight="1" x14ac:dyDescent="0.25">
      <c r="A372" s="221"/>
      <c r="B372" s="220"/>
    </row>
    <row r="373" spans="1:2" s="218" customFormat="1" ht="15.75" customHeight="1" x14ac:dyDescent="0.25">
      <c r="A373" s="221"/>
      <c r="B373" s="220"/>
    </row>
    <row r="374" spans="1:2" s="218" customFormat="1" ht="15.75" customHeight="1" x14ac:dyDescent="0.25">
      <c r="A374" s="221"/>
      <c r="B374" s="220"/>
    </row>
    <row r="375" spans="1:2" s="218" customFormat="1" ht="15.75" customHeight="1" x14ac:dyDescent="0.25">
      <c r="A375" s="221"/>
      <c r="B375" s="220"/>
    </row>
    <row r="376" spans="1:2" s="218" customFormat="1" ht="15.75" customHeight="1" x14ac:dyDescent="0.25">
      <c r="A376" s="221"/>
      <c r="B376" s="220"/>
    </row>
    <row r="377" spans="1:2" s="218" customFormat="1" ht="15.75" customHeight="1" x14ac:dyDescent="0.25">
      <c r="A377" s="221"/>
      <c r="B377" s="220"/>
    </row>
    <row r="378" spans="1:2" s="218" customFormat="1" ht="15.75" customHeight="1" x14ac:dyDescent="0.25">
      <c r="A378" s="221"/>
      <c r="B378" s="220"/>
    </row>
    <row r="379" spans="1:2" s="218" customFormat="1" ht="15.75" customHeight="1" x14ac:dyDescent="0.25">
      <c r="A379" s="221"/>
      <c r="B379" s="220"/>
    </row>
    <row r="380" spans="1:2" s="218" customFormat="1" ht="15.75" customHeight="1" x14ac:dyDescent="0.25">
      <c r="A380" s="221"/>
      <c r="B380" s="220"/>
    </row>
    <row r="381" spans="1:2" s="218" customFormat="1" ht="15.75" customHeight="1" x14ac:dyDescent="0.25">
      <c r="A381" s="221"/>
      <c r="B381" s="220"/>
    </row>
    <row r="382" spans="1:2" s="218" customFormat="1" ht="15.75" customHeight="1" x14ac:dyDescent="0.25">
      <c r="A382" s="221"/>
      <c r="B382" s="220"/>
    </row>
    <row r="383" spans="1:2" s="218" customFormat="1" ht="15.75" customHeight="1" x14ac:dyDescent="0.25">
      <c r="A383" s="221"/>
      <c r="B383" s="220"/>
    </row>
    <row r="384" spans="1:2" s="218" customFormat="1" ht="15.75" customHeight="1" x14ac:dyDescent="0.25">
      <c r="A384" s="221"/>
      <c r="B384" s="220"/>
    </row>
    <row r="385" spans="1:2" s="218" customFormat="1" ht="15.75" customHeight="1" x14ac:dyDescent="0.25">
      <c r="A385" s="221"/>
      <c r="B385" s="220"/>
    </row>
    <row r="386" spans="1:2" s="218" customFormat="1" ht="15.75" customHeight="1" x14ac:dyDescent="0.25">
      <c r="A386" s="221"/>
      <c r="B386" s="220"/>
    </row>
    <row r="387" spans="1:2" s="218" customFormat="1" ht="15.75" customHeight="1" x14ac:dyDescent="0.25">
      <c r="A387" s="221"/>
      <c r="B387" s="220"/>
    </row>
    <row r="388" spans="1:2" s="218" customFormat="1" ht="15.75" customHeight="1" x14ac:dyDescent="0.25">
      <c r="A388" s="221"/>
      <c r="B388" s="220"/>
    </row>
    <row r="389" spans="1:2" s="218" customFormat="1" ht="15.75" customHeight="1" x14ac:dyDescent="0.25">
      <c r="A389" s="221"/>
      <c r="B389" s="220"/>
    </row>
    <row r="390" spans="1:2" s="218" customFormat="1" ht="15.75" customHeight="1" x14ac:dyDescent="0.25">
      <c r="A390" s="221"/>
      <c r="B390" s="220"/>
    </row>
    <row r="391" spans="1:2" s="218" customFormat="1" ht="15.75" customHeight="1" x14ac:dyDescent="0.25">
      <c r="A391" s="221"/>
      <c r="B391" s="220"/>
    </row>
    <row r="392" spans="1:2" s="218" customFormat="1" ht="15.75" customHeight="1" x14ac:dyDescent="0.25">
      <c r="A392" s="221"/>
      <c r="B392" s="220"/>
    </row>
    <row r="393" spans="1:2" s="218" customFormat="1" ht="15.75" customHeight="1" x14ac:dyDescent="0.25">
      <c r="A393" s="221"/>
      <c r="B393" s="220"/>
    </row>
    <row r="394" spans="1:2" s="218" customFormat="1" ht="15.75" customHeight="1" x14ac:dyDescent="0.25">
      <c r="A394" s="221"/>
      <c r="B394" s="220"/>
    </row>
    <row r="395" spans="1:2" s="218" customFormat="1" ht="15.75" customHeight="1" x14ac:dyDescent="0.25">
      <c r="A395" s="221"/>
      <c r="B395" s="220"/>
    </row>
    <row r="396" spans="1:2" s="218" customFormat="1" ht="15.75" customHeight="1" x14ac:dyDescent="0.25">
      <c r="A396" s="221"/>
      <c r="B396" s="220"/>
    </row>
    <row r="397" spans="1:2" s="218" customFormat="1" ht="15.75" customHeight="1" x14ac:dyDescent="0.25">
      <c r="A397" s="221"/>
      <c r="B397" s="220"/>
    </row>
    <row r="398" spans="1:2" s="218" customFormat="1" ht="15.75" customHeight="1" x14ac:dyDescent="0.25">
      <c r="A398" s="221"/>
      <c r="B398" s="220"/>
    </row>
    <row r="399" spans="1:2" s="218" customFormat="1" ht="15.75" customHeight="1" x14ac:dyDescent="0.25">
      <c r="A399" s="221"/>
      <c r="B399" s="220"/>
    </row>
    <row r="400" spans="1:2" s="218" customFormat="1" ht="15.75" customHeight="1" x14ac:dyDescent="0.25">
      <c r="A400" s="221"/>
      <c r="B400" s="220"/>
    </row>
    <row r="401" spans="1:2" s="218" customFormat="1" ht="15.75" customHeight="1" x14ac:dyDescent="0.25">
      <c r="A401" s="221"/>
      <c r="B401" s="220"/>
    </row>
    <row r="402" spans="1:2" s="218" customFormat="1" ht="15.75" customHeight="1" x14ac:dyDescent="0.25">
      <c r="A402" s="221"/>
      <c r="B402" s="220"/>
    </row>
    <row r="403" spans="1:2" s="218" customFormat="1" ht="15.75" customHeight="1" x14ac:dyDescent="0.25">
      <c r="A403" s="221"/>
      <c r="B403" s="220"/>
    </row>
    <row r="404" spans="1:2" s="218" customFormat="1" ht="15.75" customHeight="1" x14ac:dyDescent="0.25">
      <c r="A404" s="221"/>
      <c r="B404" s="220"/>
    </row>
    <row r="405" spans="1:2" s="218" customFormat="1" ht="15.75" customHeight="1" x14ac:dyDescent="0.25">
      <c r="A405" s="221"/>
      <c r="B405" s="220"/>
    </row>
    <row r="406" spans="1:2" s="218" customFormat="1" ht="15.75" customHeight="1" x14ac:dyDescent="0.25">
      <c r="A406" s="221"/>
      <c r="B406" s="220"/>
    </row>
    <row r="407" spans="1:2" s="218" customFormat="1" ht="15.75" customHeight="1" x14ac:dyDescent="0.25">
      <c r="A407" s="221"/>
      <c r="B407" s="220"/>
    </row>
    <row r="408" spans="1:2" s="218" customFormat="1" ht="15.75" customHeight="1" x14ac:dyDescent="0.25">
      <c r="A408" s="221"/>
      <c r="B408" s="220"/>
    </row>
    <row r="409" spans="1:2" s="218" customFormat="1" ht="15.75" customHeight="1" x14ac:dyDescent="0.25">
      <c r="A409" s="221"/>
      <c r="B409" s="220"/>
    </row>
    <row r="410" spans="1:2" s="218" customFormat="1" ht="15.75" customHeight="1" x14ac:dyDescent="0.25">
      <c r="A410" s="221"/>
      <c r="B410" s="220"/>
    </row>
    <row r="411" spans="1:2" s="218" customFormat="1" ht="15.75" customHeight="1" x14ac:dyDescent="0.25">
      <c r="A411" s="221"/>
      <c r="B411" s="220"/>
    </row>
    <row r="412" spans="1:2" s="218" customFormat="1" ht="15.75" customHeight="1" x14ac:dyDescent="0.25">
      <c r="A412" s="221"/>
      <c r="B412" s="220"/>
    </row>
    <row r="413" spans="1:2" s="218" customFormat="1" ht="15.75" customHeight="1" x14ac:dyDescent="0.25">
      <c r="A413" s="221"/>
      <c r="B413" s="220"/>
    </row>
    <row r="414" spans="1:2" s="218" customFormat="1" ht="15.75" customHeight="1" x14ac:dyDescent="0.25">
      <c r="A414" s="221"/>
      <c r="B414" s="220"/>
    </row>
    <row r="415" spans="1:2" s="218" customFormat="1" ht="15.75" customHeight="1" x14ac:dyDescent="0.25">
      <c r="A415" s="221"/>
      <c r="B415" s="220"/>
    </row>
    <row r="416" spans="1:2" s="218" customFormat="1" ht="15.75" customHeight="1" x14ac:dyDescent="0.25">
      <c r="A416" s="221"/>
      <c r="B416" s="220"/>
    </row>
    <row r="417" spans="1:2" s="218" customFormat="1" ht="15.75" customHeight="1" x14ac:dyDescent="0.25">
      <c r="A417" s="221"/>
      <c r="B417" s="220"/>
    </row>
    <row r="418" spans="1:2" s="218" customFormat="1" ht="15.75" customHeight="1" x14ac:dyDescent="0.25">
      <c r="A418" s="221"/>
      <c r="B418" s="220"/>
    </row>
    <row r="419" spans="1:2" s="218" customFormat="1" ht="15.75" customHeight="1" x14ac:dyDescent="0.25">
      <c r="A419" s="221"/>
      <c r="B419" s="220"/>
    </row>
    <row r="420" spans="1:2" s="218" customFormat="1" ht="15.75" customHeight="1" x14ac:dyDescent="0.25">
      <c r="A420" s="221"/>
      <c r="B420" s="220"/>
    </row>
    <row r="421" spans="1:2" s="218" customFormat="1" ht="15.75" customHeight="1" x14ac:dyDescent="0.25">
      <c r="A421" s="221"/>
      <c r="B421" s="220"/>
    </row>
    <row r="422" spans="1:2" s="218" customFormat="1" ht="15.75" customHeight="1" x14ac:dyDescent="0.25">
      <c r="A422" s="221"/>
      <c r="B422" s="220"/>
    </row>
    <row r="423" spans="1:2" s="218" customFormat="1" ht="15.75" customHeight="1" x14ac:dyDescent="0.25">
      <c r="A423" s="221"/>
      <c r="B423" s="220"/>
    </row>
    <row r="424" spans="1:2" s="218" customFormat="1" ht="15.75" customHeight="1" x14ac:dyDescent="0.25">
      <c r="A424" s="221"/>
      <c r="B424" s="220"/>
    </row>
    <row r="425" spans="1:2" s="218" customFormat="1" ht="15.75" customHeight="1" x14ac:dyDescent="0.25">
      <c r="A425" s="221"/>
      <c r="B425" s="220"/>
    </row>
    <row r="426" spans="1:2" s="218" customFormat="1" ht="15.75" customHeight="1" x14ac:dyDescent="0.25">
      <c r="A426" s="221"/>
      <c r="B426" s="220"/>
    </row>
    <row r="427" spans="1:2" s="218" customFormat="1" ht="15.75" customHeight="1" x14ac:dyDescent="0.25">
      <c r="A427" s="221"/>
      <c r="B427" s="220"/>
    </row>
    <row r="428" spans="1:2" s="218" customFormat="1" ht="15.75" customHeight="1" x14ac:dyDescent="0.25">
      <c r="A428" s="221"/>
      <c r="B428" s="220"/>
    </row>
    <row r="429" spans="1:2" s="218" customFormat="1" ht="15.75" customHeight="1" x14ac:dyDescent="0.25">
      <c r="A429" s="221"/>
      <c r="B429" s="220"/>
    </row>
    <row r="430" spans="1:2" s="218" customFormat="1" ht="15.75" customHeight="1" x14ac:dyDescent="0.25">
      <c r="A430" s="221"/>
      <c r="B430" s="220"/>
    </row>
    <row r="431" spans="1:2" s="218" customFormat="1" ht="15.75" customHeight="1" x14ac:dyDescent="0.25">
      <c r="A431" s="221"/>
      <c r="B431" s="220"/>
    </row>
    <row r="432" spans="1:2" s="218" customFormat="1" ht="15.75" customHeight="1" x14ac:dyDescent="0.25">
      <c r="A432" s="221"/>
      <c r="B432" s="220"/>
    </row>
    <row r="433" spans="1:2" s="218" customFormat="1" ht="15.75" customHeight="1" x14ac:dyDescent="0.25">
      <c r="A433" s="221"/>
      <c r="B433" s="220"/>
    </row>
    <row r="434" spans="1:2" s="218" customFormat="1" ht="15.75" customHeight="1" x14ac:dyDescent="0.25">
      <c r="A434" s="221"/>
      <c r="B434" s="220"/>
    </row>
    <row r="435" spans="1:2" s="218" customFormat="1" ht="15.75" customHeight="1" x14ac:dyDescent="0.25">
      <c r="A435" s="221"/>
      <c r="B435" s="220"/>
    </row>
    <row r="436" spans="1:2" s="218" customFormat="1" ht="15.75" customHeight="1" x14ac:dyDescent="0.25">
      <c r="A436" s="221"/>
      <c r="B436" s="220"/>
    </row>
    <row r="437" spans="1:2" s="218" customFormat="1" ht="15.75" customHeight="1" x14ac:dyDescent="0.25">
      <c r="A437" s="221"/>
      <c r="B437" s="220"/>
    </row>
    <row r="438" spans="1:2" s="218" customFormat="1" ht="15.75" customHeight="1" x14ac:dyDescent="0.25">
      <c r="A438" s="221"/>
      <c r="B438" s="220"/>
    </row>
    <row r="439" spans="1:2" s="218" customFormat="1" ht="15.75" customHeight="1" x14ac:dyDescent="0.25">
      <c r="A439" s="221"/>
      <c r="B439" s="220"/>
    </row>
    <row r="440" spans="1:2" s="218" customFormat="1" ht="15.75" customHeight="1" x14ac:dyDescent="0.25">
      <c r="A440" s="221"/>
      <c r="B440" s="220"/>
    </row>
    <row r="441" spans="1:2" s="218" customFormat="1" ht="15.75" customHeight="1" x14ac:dyDescent="0.25">
      <c r="A441" s="221"/>
      <c r="B441" s="220"/>
    </row>
    <row r="442" spans="1:2" s="218" customFormat="1" ht="15.75" customHeight="1" x14ac:dyDescent="0.25">
      <c r="A442" s="221"/>
      <c r="B442" s="220"/>
    </row>
    <row r="443" spans="1:2" s="218" customFormat="1" ht="15.75" customHeight="1" x14ac:dyDescent="0.25">
      <c r="A443" s="221"/>
      <c r="B443" s="220"/>
    </row>
    <row r="444" spans="1:2" s="218" customFormat="1" ht="15.75" customHeight="1" x14ac:dyDescent="0.25">
      <c r="A444" s="221"/>
      <c r="B444" s="220"/>
    </row>
    <row r="445" spans="1:2" s="218" customFormat="1" ht="15.75" customHeight="1" x14ac:dyDescent="0.25">
      <c r="A445" s="221"/>
      <c r="B445" s="220"/>
    </row>
    <row r="446" spans="1:2" s="218" customFormat="1" ht="15.75" customHeight="1" x14ac:dyDescent="0.25">
      <c r="A446" s="221"/>
      <c r="B446" s="220"/>
    </row>
    <row r="447" spans="1:2" s="218" customFormat="1" ht="15.75" customHeight="1" x14ac:dyDescent="0.25">
      <c r="A447" s="221"/>
      <c r="B447" s="220"/>
    </row>
    <row r="448" spans="1:2" s="218" customFormat="1" ht="15.75" customHeight="1" x14ac:dyDescent="0.25">
      <c r="A448" s="221"/>
      <c r="B448" s="220"/>
    </row>
    <row r="449" spans="1:2" s="218" customFormat="1" ht="15.75" customHeight="1" x14ac:dyDescent="0.25">
      <c r="A449" s="221"/>
      <c r="B449" s="220"/>
    </row>
    <row r="450" spans="1:2" s="218" customFormat="1" ht="15.75" customHeight="1" x14ac:dyDescent="0.25">
      <c r="A450" s="221"/>
      <c r="B450" s="220"/>
    </row>
    <row r="451" spans="1:2" s="218" customFormat="1" ht="15.75" customHeight="1" x14ac:dyDescent="0.25">
      <c r="A451" s="221"/>
      <c r="B451" s="220"/>
    </row>
    <row r="452" spans="1:2" s="218" customFormat="1" ht="15.75" customHeight="1" x14ac:dyDescent="0.25">
      <c r="A452" s="221"/>
      <c r="B452" s="220"/>
    </row>
    <row r="453" spans="1:2" s="218" customFormat="1" ht="15.75" customHeight="1" x14ac:dyDescent="0.25">
      <c r="A453" s="221"/>
      <c r="B453" s="220"/>
    </row>
    <row r="454" spans="1:2" s="218" customFormat="1" ht="15.75" customHeight="1" x14ac:dyDescent="0.25">
      <c r="A454" s="221"/>
      <c r="B454" s="220"/>
    </row>
    <row r="455" spans="1:2" s="218" customFormat="1" ht="15.75" customHeight="1" x14ac:dyDescent="0.25">
      <c r="A455" s="221"/>
      <c r="B455" s="220"/>
    </row>
    <row r="456" spans="1:2" s="218" customFormat="1" ht="15.75" customHeight="1" x14ac:dyDescent="0.25">
      <c r="A456" s="221"/>
      <c r="B456" s="220"/>
    </row>
    <row r="457" spans="1:2" s="218" customFormat="1" ht="15.75" customHeight="1" x14ac:dyDescent="0.25">
      <c r="A457" s="221"/>
      <c r="B457" s="220"/>
    </row>
    <row r="458" spans="1:2" s="218" customFormat="1" ht="15.75" customHeight="1" x14ac:dyDescent="0.25">
      <c r="A458" s="221"/>
      <c r="B458" s="220"/>
    </row>
    <row r="459" spans="1:2" s="218" customFormat="1" ht="15.75" customHeight="1" x14ac:dyDescent="0.25">
      <c r="A459" s="221"/>
      <c r="B459" s="220"/>
    </row>
    <row r="460" spans="1:2" s="218" customFormat="1" ht="15.75" customHeight="1" x14ac:dyDescent="0.25">
      <c r="A460" s="221"/>
      <c r="B460" s="220"/>
    </row>
    <row r="461" spans="1:2" s="218" customFormat="1" ht="15.75" customHeight="1" x14ac:dyDescent="0.25">
      <c r="A461" s="221"/>
      <c r="B461" s="220"/>
    </row>
    <row r="462" spans="1:2" s="218" customFormat="1" ht="15.75" customHeight="1" x14ac:dyDescent="0.25">
      <c r="A462" s="221"/>
      <c r="B462" s="220"/>
    </row>
    <row r="463" spans="1:2" s="218" customFormat="1" ht="15.75" customHeight="1" x14ac:dyDescent="0.25">
      <c r="A463" s="221"/>
      <c r="B463" s="220"/>
    </row>
    <row r="464" spans="1:2" s="218" customFormat="1" ht="15.75" customHeight="1" x14ac:dyDescent="0.25">
      <c r="A464" s="221"/>
      <c r="B464" s="220"/>
    </row>
    <row r="465" spans="1:2" s="218" customFormat="1" ht="15.75" customHeight="1" x14ac:dyDescent="0.25">
      <c r="A465" s="221"/>
      <c r="B465" s="220"/>
    </row>
    <row r="466" spans="1:2" s="218" customFormat="1" ht="15.75" customHeight="1" x14ac:dyDescent="0.25">
      <c r="A466" s="221"/>
      <c r="B466" s="220"/>
    </row>
    <row r="467" spans="1:2" s="218" customFormat="1" ht="15.75" customHeight="1" x14ac:dyDescent="0.25">
      <c r="A467" s="221"/>
      <c r="B467" s="220"/>
    </row>
    <row r="468" spans="1:2" s="218" customFormat="1" ht="15.75" customHeight="1" x14ac:dyDescent="0.25">
      <c r="A468" s="221"/>
      <c r="B468" s="220"/>
    </row>
    <row r="469" spans="1:2" s="218" customFormat="1" ht="15.75" customHeight="1" x14ac:dyDescent="0.25">
      <c r="A469" s="221"/>
      <c r="B469" s="220"/>
    </row>
    <row r="470" spans="1:2" s="218" customFormat="1" ht="15.75" customHeight="1" x14ac:dyDescent="0.25">
      <c r="A470" s="221"/>
      <c r="B470" s="220"/>
    </row>
    <row r="471" spans="1:2" s="218" customFormat="1" ht="15.75" customHeight="1" x14ac:dyDescent="0.25">
      <c r="A471" s="221"/>
      <c r="B471" s="220"/>
    </row>
    <row r="472" spans="1:2" s="218" customFormat="1" ht="15.75" customHeight="1" x14ac:dyDescent="0.25">
      <c r="A472" s="221"/>
      <c r="B472" s="220"/>
    </row>
    <row r="473" spans="1:2" s="218" customFormat="1" ht="15.75" customHeight="1" x14ac:dyDescent="0.25">
      <c r="A473" s="221"/>
      <c r="B473" s="220"/>
    </row>
    <row r="474" spans="1:2" s="218" customFormat="1" ht="15.75" customHeight="1" x14ac:dyDescent="0.25">
      <c r="A474" s="221"/>
      <c r="B474" s="220"/>
    </row>
    <row r="475" spans="1:2" s="218" customFormat="1" ht="15.75" customHeight="1" x14ac:dyDescent="0.25">
      <c r="A475" s="221"/>
      <c r="B475" s="220"/>
    </row>
    <row r="476" spans="1:2" s="218" customFormat="1" ht="15.75" customHeight="1" x14ac:dyDescent="0.25">
      <c r="A476" s="221"/>
      <c r="B476" s="220"/>
    </row>
    <row r="477" spans="1:2" s="218" customFormat="1" ht="15.75" customHeight="1" x14ac:dyDescent="0.25">
      <c r="A477" s="221"/>
      <c r="B477" s="220"/>
    </row>
    <row r="478" spans="1:2" s="218" customFormat="1" ht="15.75" customHeight="1" x14ac:dyDescent="0.25">
      <c r="A478" s="221"/>
      <c r="B478" s="220"/>
    </row>
    <row r="479" spans="1:2" s="218" customFormat="1" ht="15.75" customHeight="1" x14ac:dyDescent="0.25">
      <c r="A479" s="221"/>
      <c r="B479" s="220"/>
    </row>
    <row r="480" spans="1:2" s="218" customFormat="1" ht="15.75" customHeight="1" x14ac:dyDescent="0.25">
      <c r="A480" s="221"/>
      <c r="B480" s="220"/>
    </row>
    <row r="481" spans="1:2" s="218" customFormat="1" ht="15.75" customHeight="1" x14ac:dyDescent="0.25">
      <c r="A481" s="221"/>
      <c r="B481" s="220"/>
    </row>
    <row r="482" spans="1:2" s="218" customFormat="1" ht="15.75" customHeight="1" x14ac:dyDescent="0.25">
      <c r="A482" s="221"/>
      <c r="B482" s="220"/>
    </row>
    <row r="483" spans="1:2" s="218" customFormat="1" ht="15.75" customHeight="1" x14ac:dyDescent="0.25">
      <c r="A483" s="221"/>
      <c r="B483" s="220"/>
    </row>
    <row r="484" spans="1:2" s="218" customFormat="1" ht="15.75" customHeight="1" x14ac:dyDescent="0.25">
      <c r="A484" s="221"/>
      <c r="B484" s="220"/>
    </row>
    <row r="485" spans="1:2" s="218" customFormat="1" ht="15.75" customHeight="1" x14ac:dyDescent="0.25">
      <c r="A485" s="221"/>
      <c r="B485" s="220"/>
    </row>
    <row r="486" spans="1:2" s="218" customFormat="1" ht="15.75" customHeight="1" x14ac:dyDescent="0.25">
      <c r="A486" s="221"/>
      <c r="B486" s="220"/>
    </row>
    <row r="487" spans="1:2" s="218" customFormat="1" ht="15.75" customHeight="1" x14ac:dyDescent="0.25">
      <c r="A487" s="221"/>
      <c r="B487" s="220"/>
    </row>
    <row r="488" spans="1:2" s="218" customFormat="1" ht="15.75" customHeight="1" x14ac:dyDescent="0.25">
      <c r="A488" s="221"/>
      <c r="B488" s="220"/>
    </row>
    <row r="489" spans="1:2" s="218" customFormat="1" ht="15.75" customHeight="1" x14ac:dyDescent="0.25">
      <c r="A489" s="221"/>
      <c r="B489" s="220"/>
    </row>
    <row r="490" spans="1:2" s="218" customFormat="1" ht="15.75" customHeight="1" x14ac:dyDescent="0.25">
      <c r="A490" s="221"/>
      <c r="B490" s="220"/>
    </row>
    <row r="491" spans="1:2" s="218" customFormat="1" ht="15.75" customHeight="1" x14ac:dyDescent="0.25">
      <c r="A491" s="221"/>
      <c r="B491" s="220"/>
    </row>
    <row r="492" spans="1:2" s="218" customFormat="1" ht="15.75" customHeight="1" x14ac:dyDescent="0.25">
      <c r="A492" s="221"/>
      <c r="B492" s="220"/>
    </row>
    <row r="493" spans="1:2" s="218" customFormat="1" ht="15.75" customHeight="1" x14ac:dyDescent="0.25">
      <c r="A493" s="221"/>
      <c r="B493" s="220"/>
    </row>
    <row r="494" spans="1:2" s="218" customFormat="1" ht="15.75" customHeight="1" x14ac:dyDescent="0.25">
      <c r="A494" s="221"/>
      <c r="B494" s="220"/>
    </row>
    <row r="495" spans="1:2" s="218" customFormat="1" ht="15.75" customHeight="1" x14ac:dyDescent="0.25">
      <c r="A495" s="221"/>
      <c r="B495" s="220"/>
    </row>
    <row r="496" spans="1:2" s="218" customFormat="1" ht="15.75" customHeight="1" x14ac:dyDescent="0.25">
      <c r="A496" s="221"/>
      <c r="B496" s="220"/>
    </row>
    <row r="497" spans="1:2" s="218" customFormat="1" ht="15.75" customHeight="1" x14ac:dyDescent="0.25">
      <c r="A497" s="221"/>
      <c r="B497" s="220"/>
    </row>
    <row r="498" spans="1:2" s="218" customFormat="1" ht="15.75" customHeight="1" x14ac:dyDescent="0.25">
      <c r="A498" s="221"/>
      <c r="B498" s="220"/>
    </row>
    <row r="499" spans="1:2" s="218" customFormat="1" ht="15.75" customHeight="1" x14ac:dyDescent="0.25">
      <c r="A499" s="221"/>
      <c r="B499" s="220"/>
    </row>
    <row r="500" spans="1:2" s="218" customFormat="1" ht="15.75" customHeight="1" x14ac:dyDescent="0.25">
      <c r="A500" s="221"/>
      <c r="B500" s="220"/>
    </row>
    <row r="501" spans="1:2" s="218" customFormat="1" ht="15.75" customHeight="1" x14ac:dyDescent="0.25">
      <c r="A501" s="221"/>
      <c r="B501" s="220"/>
    </row>
    <row r="502" spans="1:2" s="218" customFormat="1" ht="15.75" customHeight="1" x14ac:dyDescent="0.25">
      <c r="A502" s="221"/>
      <c r="B502" s="220"/>
    </row>
    <row r="503" spans="1:2" s="218" customFormat="1" ht="15.75" customHeight="1" x14ac:dyDescent="0.25">
      <c r="A503" s="221"/>
      <c r="B503" s="220"/>
    </row>
    <row r="504" spans="1:2" s="218" customFormat="1" ht="15.75" customHeight="1" x14ac:dyDescent="0.25">
      <c r="A504" s="221"/>
      <c r="B504" s="220"/>
    </row>
    <row r="505" spans="1:2" s="218" customFormat="1" ht="15.75" customHeight="1" x14ac:dyDescent="0.25">
      <c r="A505" s="221"/>
      <c r="B505" s="220"/>
    </row>
    <row r="506" spans="1:2" s="218" customFormat="1" ht="15.75" customHeight="1" x14ac:dyDescent="0.25">
      <c r="A506" s="221"/>
      <c r="B506" s="220"/>
    </row>
    <row r="507" spans="1:2" s="218" customFormat="1" ht="15.75" customHeight="1" x14ac:dyDescent="0.25">
      <c r="A507" s="221"/>
      <c r="B507" s="220"/>
    </row>
    <row r="508" spans="1:2" s="218" customFormat="1" ht="15.75" customHeight="1" x14ac:dyDescent="0.25">
      <c r="A508" s="221"/>
      <c r="B508" s="220"/>
    </row>
    <row r="509" spans="1:2" s="218" customFormat="1" ht="15.75" customHeight="1" x14ac:dyDescent="0.25">
      <c r="A509" s="221"/>
      <c r="B509" s="220"/>
    </row>
    <row r="510" spans="1:2" s="218" customFormat="1" ht="15.75" customHeight="1" x14ac:dyDescent="0.25">
      <c r="A510" s="221"/>
      <c r="B510" s="220"/>
    </row>
    <row r="511" spans="1:2" s="218" customFormat="1" ht="15.75" customHeight="1" x14ac:dyDescent="0.25">
      <c r="A511" s="221"/>
      <c r="B511" s="220"/>
    </row>
    <row r="512" spans="1:2" s="218" customFormat="1" ht="15.75" customHeight="1" x14ac:dyDescent="0.25">
      <c r="A512" s="221"/>
      <c r="B512" s="220"/>
    </row>
    <row r="513" spans="1:2" s="218" customFormat="1" ht="15.75" customHeight="1" x14ac:dyDescent="0.25">
      <c r="A513" s="221"/>
      <c r="B513" s="220"/>
    </row>
    <row r="514" spans="1:2" s="218" customFormat="1" ht="15.75" customHeight="1" x14ac:dyDescent="0.25">
      <c r="A514" s="221"/>
      <c r="B514" s="220"/>
    </row>
    <row r="515" spans="1:2" s="218" customFormat="1" ht="15.75" customHeight="1" x14ac:dyDescent="0.25">
      <c r="A515" s="221"/>
      <c r="B515" s="220"/>
    </row>
    <row r="516" spans="1:2" s="218" customFormat="1" ht="15.75" customHeight="1" x14ac:dyDescent="0.25">
      <c r="A516" s="221"/>
      <c r="B516" s="220"/>
    </row>
    <row r="517" spans="1:2" s="218" customFormat="1" ht="15.75" customHeight="1" x14ac:dyDescent="0.25">
      <c r="A517" s="221"/>
      <c r="B517" s="220"/>
    </row>
    <row r="518" spans="1:2" s="218" customFormat="1" ht="15.75" customHeight="1" x14ac:dyDescent="0.25">
      <c r="A518" s="221"/>
      <c r="B518" s="220"/>
    </row>
    <row r="519" spans="1:2" s="218" customFormat="1" ht="15.75" customHeight="1" x14ac:dyDescent="0.25">
      <c r="A519" s="221"/>
      <c r="B519" s="220"/>
    </row>
    <row r="520" spans="1:2" s="218" customFormat="1" ht="15.75" customHeight="1" x14ac:dyDescent="0.25">
      <c r="A520" s="221"/>
      <c r="B520" s="220"/>
    </row>
    <row r="521" spans="1:2" s="218" customFormat="1" ht="15.75" customHeight="1" x14ac:dyDescent="0.25">
      <c r="A521" s="221"/>
      <c r="B521" s="220"/>
    </row>
    <row r="522" spans="1:2" s="218" customFormat="1" ht="15.75" customHeight="1" x14ac:dyDescent="0.25">
      <c r="A522" s="221"/>
      <c r="B522" s="220"/>
    </row>
    <row r="523" spans="1:2" s="218" customFormat="1" ht="15.75" customHeight="1" x14ac:dyDescent="0.25">
      <c r="A523" s="221"/>
      <c r="B523" s="220"/>
    </row>
    <row r="524" spans="1:2" s="218" customFormat="1" ht="15.75" customHeight="1" x14ac:dyDescent="0.25">
      <c r="A524" s="221"/>
      <c r="B524" s="220"/>
    </row>
    <row r="525" spans="1:2" s="218" customFormat="1" ht="15.75" customHeight="1" x14ac:dyDescent="0.25">
      <c r="A525" s="221"/>
      <c r="B525" s="220"/>
    </row>
    <row r="526" spans="1:2" s="218" customFormat="1" ht="15.75" customHeight="1" x14ac:dyDescent="0.25">
      <c r="A526" s="221"/>
      <c r="B526" s="220"/>
    </row>
    <row r="527" spans="1:2" s="218" customFormat="1" ht="15.75" customHeight="1" x14ac:dyDescent="0.25">
      <c r="A527" s="221"/>
      <c r="B527" s="220"/>
    </row>
    <row r="528" spans="1:2" s="218" customFormat="1" ht="15.75" customHeight="1" x14ac:dyDescent="0.25">
      <c r="A528" s="221"/>
      <c r="B528" s="220"/>
    </row>
    <row r="529" spans="1:2" s="218" customFormat="1" ht="15.75" customHeight="1" x14ac:dyDescent="0.25">
      <c r="A529" s="221"/>
      <c r="B529" s="220"/>
    </row>
    <row r="530" spans="1:2" s="218" customFormat="1" ht="15.75" customHeight="1" x14ac:dyDescent="0.25">
      <c r="A530" s="221"/>
      <c r="B530" s="220"/>
    </row>
    <row r="531" spans="1:2" s="218" customFormat="1" ht="15.75" customHeight="1" x14ac:dyDescent="0.25">
      <c r="A531" s="221"/>
      <c r="B531" s="220"/>
    </row>
    <row r="532" spans="1:2" s="218" customFormat="1" ht="15.75" customHeight="1" x14ac:dyDescent="0.25">
      <c r="A532" s="221"/>
      <c r="B532" s="220"/>
    </row>
    <row r="533" spans="1:2" s="218" customFormat="1" ht="15.75" customHeight="1" x14ac:dyDescent="0.25">
      <c r="A533" s="221"/>
      <c r="B533" s="220"/>
    </row>
    <row r="534" spans="1:2" s="218" customFormat="1" ht="15.75" customHeight="1" x14ac:dyDescent="0.25">
      <c r="A534" s="221"/>
      <c r="B534" s="220"/>
    </row>
    <row r="535" spans="1:2" s="218" customFormat="1" ht="15.75" customHeight="1" x14ac:dyDescent="0.25">
      <c r="A535" s="221"/>
      <c r="B535" s="220"/>
    </row>
    <row r="536" spans="1:2" s="218" customFormat="1" ht="15.75" customHeight="1" x14ac:dyDescent="0.25">
      <c r="A536" s="221"/>
      <c r="B536" s="220"/>
    </row>
    <row r="537" spans="1:2" s="218" customFormat="1" ht="15.75" customHeight="1" x14ac:dyDescent="0.25">
      <c r="A537" s="221"/>
      <c r="B537" s="220"/>
    </row>
    <row r="538" spans="1:2" s="218" customFormat="1" ht="15.75" customHeight="1" x14ac:dyDescent="0.25">
      <c r="A538" s="221"/>
      <c r="B538" s="220"/>
    </row>
    <row r="539" spans="1:2" s="218" customFormat="1" ht="15.75" customHeight="1" x14ac:dyDescent="0.25">
      <c r="A539" s="221"/>
      <c r="B539" s="220"/>
    </row>
    <row r="540" spans="1:2" s="218" customFormat="1" ht="15.75" customHeight="1" x14ac:dyDescent="0.25">
      <c r="A540" s="221"/>
      <c r="B540" s="220"/>
    </row>
    <row r="541" spans="1:2" s="218" customFormat="1" ht="15.75" customHeight="1" x14ac:dyDescent="0.25">
      <c r="A541" s="221"/>
      <c r="B541" s="220"/>
    </row>
    <row r="542" spans="1:2" s="218" customFormat="1" ht="15.75" customHeight="1" x14ac:dyDescent="0.25">
      <c r="A542" s="221"/>
      <c r="B542" s="220"/>
    </row>
    <row r="543" spans="1:2" s="218" customFormat="1" ht="15.75" customHeight="1" x14ac:dyDescent="0.25">
      <c r="A543" s="221"/>
      <c r="B543" s="220"/>
    </row>
    <row r="544" spans="1:2" s="218" customFormat="1" ht="15.75" customHeight="1" x14ac:dyDescent="0.25">
      <c r="A544" s="221"/>
      <c r="B544" s="220"/>
    </row>
    <row r="545" spans="1:2" s="218" customFormat="1" ht="15.75" customHeight="1" x14ac:dyDescent="0.25">
      <c r="A545" s="221"/>
      <c r="B545" s="220"/>
    </row>
    <row r="546" spans="1:2" s="218" customFormat="1" ht="15.75" customHeight="1" x14ac:dyDescent="0.25">
      <c r="A546" s="221"/>
      <c r="B546" s="220"/>
    </row>
    <row r="547" spans="1:2" s="218" customFormat="1" ht="15.75" customHeight="1" x14ac:dyDescent="0.25">
      <c r="A547" s="221"/>
      <c r="B547" s="220"/>
    </row>
    <row r="548" spans="1:2" s="218" customFormat="1" ht="15.75" customHeight="1" x14ac:dyDescent="0.25">
      <c r="A548" s="221"/>
      <c r="B548" s="220"/>
    </row>
    <row r="549" spans="1:2" s="218" customFormat="1" ht="15.75" customHeight="1" x14ac:dyDescent="0.25">
      <c r="A549" s="221"/>
      <c r="B549" s="220"/>
    </row>
    <row r="550" spans="1:2" s="218" customFormat="1" ht="15.75" customHeight="1" x14ac:dyDescent="0.25">
      <c r="A550" s="221"/>
      <c r="B550" s="220"/>
    </row>
    <row r="551" spans="1:2" s="218" customFormat="1" ht="15.75" customHeight="1" x14ac:dyDescent="0.25">
      <c r="A551" s="221"/>
      <c r="B551" s="220"/>
    </row>
    <row r="552" spans="1:2" s="218" customFormat="1" ht="15.75" customHeight="1" x14ac:dyDescent="0.25">
      <c r="A552" s="221"/>
      <c r="B552" s="220"/>
    </row>
    <row r="553" spans="1:2" s="218" customFormat="1" ht="15.75" customHeight="1" x14ac:dyDescent="0.25">
      <c r="A553" s="221"/>
      <c r="B553" s="220"/>
    </row>
    <row r="554" spans="1:2" s="218" customFormat="1" ht="15.75" customHeight="1" x14ac:dyDescent="0.25">
      <c r="A554" s="221"/>
      <c r="B554" s="220"/>
    </row>
    <row r="555" spans="1:2" s="218" customFormat="1" ht="15.75" customHeight="1" x14ac:dyDescent="0.25">
      <c r="A555" s="221"/>
      <c r="B555" s="220"/>
    </row>
    <row r="556" spans="1:2" s="218" customFormat="1" ht="15.75" customHeight="1" x14ac:dyDescent="0.25">
      <c r="A556" s="221"/>
      <c r="B556" s="220"/>
    </row>
    <row r="557" spans="1:2" s="218" customFormat="1" ht="15.75" customHeight="1" x14ac:dyDescent="0.25">
      <c r="A557" s="221"/>
      <c r="B557" s="220"/>
    </row>
    <row r="558" spans="1:2" s="218" customFormat="1" ht="15.75" customHeight="1" x14ac:dyDescent="0.25">
      <c r="A558" s="221"/>
      <c r="B558" s="220"/>
    </row>
    <row r="559" spans="1:2" s="218" customFormat="1" ht="15.75" customHeight="1" x14ac:dyDescent="0.25">
      <c r="A559" s="221"/>
      <c r="B559" s="220"/>
    </row>
    <row r="560" spans="1:2" s="218" customFormat="1" ht="15.75" customHeight="1" x14ac:dyDescent="0.25">
      <c r="A560" s="221"/>
      <c r="B560" s="220"/>
    </row>
    <row r="561" spans="1:2" s="218" customFormat="1" ht="15.75" customHeight="1" x14ac:dyDescent="0.25">
      <c r="A561" s="221"/>
      <c r="B561" s="220"/>
    </row>
    <row r="562" spans="1:2" s="218" customFormat="1" ht="15.75" customHeight="1" x14ac:dyDescent="0.25">
      <c r="A562" s="221"/>
      <c r="B562" s="220"/>
    </row>
    <row r="563" spans="1:2" s="218" customFormat="1" ht="15.75" customHeight="1" x14ac:dyDescent="0.25">
      <c r="A563" s="221"/>
      <c r="B563" s="220"/>
    </row>
    <row r="564" spans="1:2" s="218" customFormat="1" ht="15.75" customHeight="1" x14ac:dyDescent="0.25">
      <c r="A564" s="221"/>
      <c r="B564" s="220"/>
    </row>
    <row r="565" spans="1:2" s="218" customFormat="1" ht="15.75" customHeight="1" x14ac:dyDescent="0.25">
      <c r="A565" s="221"/>
      <c r="B565" s="220"/>
    </row>
    <row r="566" spans="1:2" s="218" customFormat="1" ht="15.75" customHeight="1" x14ac:dyDescent="0.25">
      <c r="A566" s="221"/>
      <c r="B566" s="220"/>
    </row>
    <row r="567" spans="1:2" s="218" customFormat="1" ht="15.75" customHeight="1" x14ac:dyDescent="0.25">
      <c r="A567" s="221"/>
      <c r="B567" s="220"/>
    </row>
    <row r="568" spans="1:2" s="218" customFormat="1" ht="15.75" customHeight="1" x14ac:dyDescent="0.25">
      <c r="A568" s="221"/>
      <c r="B568" s="220"/>
    </row>
    <row r="569" spans="1:2" s="218" customFormat="1" ht="15.75" customHeight="1" x14ac:dyDescent="0.25">
      <c r="A569" s="221"/>
      <c r="B569" s="220"/>
    </row>
    <row r="570" spans="1:2" s="218" customFormat="1" ht="15.75" customHeight="1" x14ac:dyDescent="0.25">
      <c r="A570" s="221"/>
      <c r="B570" s="220"/>
    </row>
    <row r="571" spans="1:2" s="218" customFormat="1" ht="15.75" customHeight="1" x14ac:dyDescent="0.25">
      <c r="A571" s="221"/>
      <c r="B571" s="220"/>
    </row>
    <row r="572" spans="1:2" s="218" customFormat="1" ht="15.75" customHeight="1" x14ac:dyDescent="0.25">
      <c r="A572" s="221"/>
      <c r="B572" s="220"/>
    </row>
    <row r="573" spans="1:2" s="218" customFormat="1" ht="15.75" customHeight="1" x14ac:dyDescent="0.25">
      <c r="A573" s="221"/>
      <c r="B573" s="220"/>
    </row>
    <row r="574" spans="1:2" s="218" customFormat="1" ht="15.75" customHeight="1" x14ac:dyDescent="0.25">
      <c r="A574" s="221"/>
      <c r="B574" s="220"/>
    </row>
    <row r="575" spans="1:2" s="218" customFormat="1" ht="15.75" customHeight="1" x14ac:dyDescent="0.25">
      <c r="A575" s="221"/>
      <c r="B575" s="220"/>
    </row>
    <row r="576" spans="1:2" s="218" customFormat="1" ht="15.75" customHeight="1" x14ac:dyDescent="0.25">
      <c r="A576" s="221"/>
      <c r="B576" s="220"/>
    </row>
    <row r="577" spans="1:2" s="218" customFormat="1" ht="15.75" customHeight="1" x14ac:dyDescent="0.25">
      <c r="A577" s="221"/>
      <c r="B577" s="220"/>
    </row>
    <row r="578" spans="1:2" s="218" customFormat="1" ht="15.75" customHeight="1" x14ac:dyDescent="0.25">
      <c r="A578" s="221"/>
      <c r="B578" s="220"/>
    </row>
    <row r="579" spans="1:2" s="218" customFormat="1" ht="15.75" customHeight="1" x14ac:dyDescent="0.25">
      <c r="A579" s="221"/>
      <c r="B579" s="220"/>
    </row>
    <row r="580" spans="1:2" s="218" customFormat="1" ht="15.75" customHeight="1" x14ac:dyDescent="0.25">
      <c r="A580" s="221"/>
      <c r="B580" s="220"/>
    </row>
    <row r="581" spans="1:2" s="218" customFormat="1" ht="15.75" customHeight="1" x14ac:dyDescent="0.25">
      <c r="A581" s="221"/>
      <c r="B581" s="220"/>
    </row>
    <row r="582" spans="1:2" s="218" customFormat="1" ht="15.75" customHeight="1" x14ac:dyDescent="0.25">
      <c r="A582" s="221"/>
      <c r="B582" s="220"/>
    </row>
    <row r="583" spans="1:2" s="218" customFormat="1" ht="15.75" customHeight="1" x14ac:dyDescent="0.25">
      <c r="A583" s="221"/>
      <c r="B583" s="220"/>
    </row>
    <row r="584" spans="1:2" s="218" customFormat="1" ht="15.75" customHeight="1" x14ac:dyDescent="0.25">
      <c r="A584" s="221"/>
      <c r="B584" s="220"/>
    </row>
    <row r="585" spans="1:2" s="218" customFormat="1" ht="15.75" customHeight="1" x14ac:dyDescent="0.25">
      <c r="A585" s="221"/>
      <c r="B585" s="220"/>
    </row>
    <row r="586" spans="1:2" s="218" customFormat="1" ht="15.75" customHeight="1" x14ac:dyDescent="0.25">
      <c r="A586" s="221"/>
      <c r="B586" s="220"/>
    </row>
    <row r="587" spans="1:2" s="218" customFormat="1" ht="15.75" customHeight="1" x14ac:dyDescent="0.25">
      <c r="A587" s="221"/>
      <c r="B587" s="220"/>
    </row>
    <row r="588" spans="1:2" s="218" customFormat="1" ht="15.75" customHeight="1" x14ac:dyDescent="0.25">
      <c r="A588" s="221"/>
      <c r="B588" s="220"/>
    </row>
    <row r="589" spans="1:2" s="218" customFormat="1" ht="15.75" customHeight="1" x14ac:dyDescent="0.25">
      <c r="A589" s="221"/>
      <c r="B589" s="220"/>
    </row>
    <row r="590" spans="1:2" s="218" customFormat="1" ht="15.75" customHeight="1" x14ac:dyDescent="0.25">
      <c r="A590" s="221"/>
      <c r="B590" s="220"/>
    </row>
    <row r="591" spans="1:2" s="218" customFormat="1" ht="15.75" customHeight="1" x14ac:dyDescent="0.25">
      <c r="A591" s="221"/>
      <c r="B591" s="220"/>
    </row>
    <row r="592" spans="1:2" s="218" customFormat="1" ht="15.75" customHeight="1" x14ac:dyDescent="0.25">
      <c r="A592" s="221"/>
      <c r="B592" s="220"/>
    </row>
    <row r="593" spans="1:2" s="218" customFormat="1" ht="15.75" customHeight="1" x14ac:dyDescent="0.25">
      <c r="A593" s="221"/>
      <c r="B593" s="220"/>
    </row>
    <row r="594" spans="1:2" s="218" customFormat="1" ht="15.75" customHeight="1" x14ac:dyDescent="0.25">
      <c r="A594" s="221"/>
      <c r="B594" s="220"/>
    </row>
    <row r="595" spans="1:2" s="218" customFormat="1" ht="15.75" customHeight="1" x14ac:dyDescent="0.25">
      <c r="A595" s="221"/>
      <c r="B595" s="220"/>
    </row>
    <row r="596" spans="1:2" s="218" customFormat="1" ht="15.75" customHeight="1" x14ac:dyDescent="0.25">
      <c r="A596" s="221"/>
      <c r="B596" s="220"/>
    </row>
    <row r="597" spans="1:2" s="218" customFormat="1" ht="15.75" customHeight="1" x14ac:dyDescent="0.25">
      <c r="A597" s="221"/>
      <c r="B597" s="220"/>
    </row>
    <row r="598" spans="1:2" s="218" customFormat="1" ht="15.75" customHeight="1" x14ac:dyDescent="0.25">
      <c r="A598" s="221"/>
      <c r="B598" s="220"/>
    </row>
    <row r="599" spans="1:2" s="218" customFormat="1" ht="15.75" customHeight="1" x14ac:dyDescent="0.25">
      <c r="A599" s="221"/>
      <c r="B599" s="220"/>
    </row>
    <row r="600" spans="1:2" s="218" customFormat="1" ht="15.75" customHeight="1" x14ac:dyDescent="0.25">
      <c r="A600" s="221"/>
      <c r="B600" s="220"/>
    </row>
    <row r="601" spans="1:2" s="218" customFormat="1" ht="15.75" customHeight="1" x14ac:dyDescent="0.25">
      <c r="A601" s="221"/>
      <c r="B601" s="220"/>
    </row>
    <row r="602" spans="1:2" s="218" customFormat="1" ht="15.75" customHeight="1" x14ac:dyDescent="0.25">
      <c r="A602" s="221"/>
      <c r="B602" s="220"/>
    </row>
    <row r="603" spans="1:2" s="218" customFormat="1" ht="15.75" customHeight="1" x14ac:dyDescent="0.25">
      <c r="A603" s="221"/>
      <c r="B603" s="220"/>
    </row>
    <row r="604" spans="1:2" s="218" customFormat="1" ht="15.75" customHeight="1" x14ac:dyDescent="0.25">
      <c r="A604" s="221"/>
      <c r="B604" s="220"/>
    </row>
    <row r="605" spans="1:2" s="218" customFormat="1" ht="15.75" customHeight="1" x14ac:dyDescent="0.25">
      <c r="A605" s="221"/>
      <c r="B605" s="220"/>
    </row>
    <row r="606" spans="1:2" s="218" customFormat="1" ht="15.75" customHeight="1" x14ac:dyDescent="0.25">
      <c r="A606" s="221"/>
      <c r="B606" s="220"/>
    </row>
    <row r="607" spans="1:2" s="218" customFormat="1" ht="15.75" customHeight="1" x14ac:dyDescent="0.25">
      <c r="A607" s="221"/>
      <c r="B607" s="220"/>
    </row>
    <row r="608" spans="1:2" s="218" customFormat="1" ht="15.75" customHeight="1" x14ac:dyDescent="0.25">
      <c r="A608" s="221"/>
      <c r="B608" s="220"/>
    </row>
    <row r="609" spans="1:2" s="218" customFormat="1" ht="15.75" customHeight="1" x14ac:dyDescent="0.25">
      <c r="A609" s="221"/>
      <c r="B609" s="220"/>
    </row>
    <row r="610" spans="1:2" s="218" customFormat="1" ht="15.75" customHeight="1" x14ac:dyDescent="0.25">
      <c r="A610" s="221"/>
      <c r="B610" s="220"/>
    </row>
    <row r="611" spans="1:2" s="218" customFormat="1" ht="15.75" customHeight="1" x14ac:dyDescent="0.25">
      <c r="A611" s="221"/>
      <c r="B611" s="220"/>
    </row>
    <row r="612" spans="1:2" s="218" customFormat="1" ht="15.75" customHeight="1" x14ac:dyDescent="0.25">
      <c r="A612" s="221"/>
      <c r="B612" s="220"/>
    </row>
    <row r="613" spans="1:2" s="218" customFormat="1" ht="15.75" customHeight="1" x14ac:dyDescent="0.25">
      <c r="A613" s="221"/>
      <c r="B613" s="220"/>
    </row>
    <row r="614" spans="1:2" s="218" customFormat="1" ht="15.75" customHeight="1" x14ac:dyDescent="0.25">
      <c r="A614" s="221"/>
      <c r="B614" s="220"/>
    </row>
    <row r="615" spans="1:2" s="218" customFormat="1" ht="15.75" customHeight="1" x14ac:dyDescent="0.25">
      <c r="A615" s="221"/>
      <c r="B615" s="220"/>
    </row>
    <row r="616" spans="1:2" s="218" customFormat="1" ht="15.75" customHeight="1" x14ac:dyDescent="0.25">
      <c r="A616" s="221"/>
      <c r="B616" s="220"/>
    </row>
    <row r="617" spans="1:2" s="218" customFormat="1" ht="15.75" customHeight="1" x14ac:dyDescent="0.25">
      <c r="A617" s="221"/>
      <c r="B617" s="220"/>
    </row>
    <row r="618" spans="1:2" s="218" customFormat="1" ht="15.75" customHeight="1" x14ac:dyDescent="0.25">
      <c r="A618" s="221"/>
      <c r="B618" s="220"/>
    </row>
    <row r="619" spans="1:2" s="218" customFormat="1" ht="15.75" customHeight="1" x14ac:dyDescent="0.25">
      <c r="A619" s="221"/>
      <c r="B619" s="220"/>
    </row>
    <row r="620" spans="1:2" s="218" customFormat="1" ht="15.75" customHeight="1" x14ac:dyDescent="0.25">
      <c r="A620" s="221"/>
      <c r="B620" s="220"/>
    </row>
    <row r="621" spans="1:2" s="218" customFormat="1" ht="15.75" customHeight="1" x14ac:dyDescent="0.25">
      <c r="A621" s="221"/>
      <c r="B621" s="220"/>
    </row>
    <row r="622" spans="1:2" s="218" customFormat="1" ht="15.75" customHeight="1" x14ac:dyDescent="0.25">
      <c r="A622" s="221"/>
      <c r="B622" s="220"/>
    </row>
    <row r="623" spans="1:2" s="218" customFormat="1" ht="15.75" customHeight="1" x14ac:dyDescent="0.25">
      <c r="A623" s="221"/>
      <c r="B623" s="220"/>
    </row>
    <row r="624" spans="1:2" s="218" customFormat="1" ht="15.75" customHeight="1" x14ac:dyDescent="0.25">
      <c r="A624" s="221"/>
      <c r="B624" s="220"/>
    </row>
    <row r="625" spans="1:2" s="218" customFormat="1" ht="15.75" customHeight="1" x14ac:dyDescent="0.25">
      <c r="A625" s="221"/>
      <c r="B625" s="220"/>
    </row>
    <row r="626" spans="1:2" s="218" customFormat="1" ht="15.75" customHeight="1" x14ac:dyDescent="0.25">
      <c r="A626" s="221"/>
      <c r="B626" s="220"/>
    </row>
    <row r="627" spans="1:2" s="218" customFormat="1" ht="15.75" customHeight="1" x14ac:dyDescent="0.25">
      <c r="A627" s="221"/>
      <c r="B627" s="220"/>
    </row>
    <row r="628" spans="1:2" s="218" customFormat="1" ht="15.75" customHeight="1" x14ac:dyDescent="0.25">
      <c r="A628" s="221"/>
      <c r="B628" s="220"/>
    </row>
    <row r="629" spans="1:2" s="218" customFormat="1" ht="15.75" customHeight="1" x14ac:dyDescent="0.25">
      <c r="A629" s="221"/>
      <c r="B629" s="220"/>
    </row>
    <row r="630" spans="1:2" s="218" customFormat="1" ht="15.75" customHeight="1" x14ac:dyDescent="0.25">
      <c r="A630" s="221"/>
      <c r="B630" s="220"/>
    </row>
    <row r="631" spans="1:2" s="218" customFormat="1" ht="15.75" customHeight="1" x14ac:dyDescent="0.25">
      <c r="A631" s="221"/>
      <c r="B631" s="220"/>
    </row>
    <row r="632" spans="1:2" s="218" customFormat="1" ht="15.75" customHeight="1" x14ac:dyDescent="0.25">
      <c r="A632" s="221"/>
      <c r="B632" s="220"/>
    </row>
    <row r="633" spans="1:2" s="218" customFormat="1" ht="15.75" customHeight="1" x14ac:dyDescent="0.25">
      <c r="A633" s="221"/>
      <c r="B633" s="220"/>
    </row>
    <row r="634" spans="1:2" s="218" customFormat="1" ht="15.75" customHeight="1" x14ac:dyDescent="0.25">
      <c r="A634" s="221"/>
      <c r="B634" s="220"/>
    </row>
    <row r="635" spans="1:2" s="218" customFormat="1" ht="15.75" customHeight="1" x14ac:dyDescent="0.25">
      <c r="A635" s="221"/>
      <c r="B635" s="220"/>
    </row>
    <row r="636" spans="1:2" s="218" customFormat="1" ht="15.75" customHeight="1" x14ac:dyDescent="0.25">
      <c r="A636" s="221"/>
      <c r="B636" s="220"/>
    </row>
    <row r="637" spans="1:2" s="218" customFormat="1" ht="15.75" customHeight="1" x14ac:dyDescent="0.25">
      <c r="A637" s="221"/>
      <c r="B637" s="220"/>
    </row>
    <row r="638" spans="1:2" s="218" customFormat="1" ht="15.75" customHeight="1" x14ac:dyDescent="0.25">
      <c r="A638" s="221"/>
      <c r="B638" s="220"/>
    </row>
    <row r="639" spans="1:2" s="218" customFormat="1" ht="15.75" customHeight="1" x14ac:dyDescent="0.25">
      <c r="A639" s="221"/>
      <c r="B639" s="220"/>
    </row>
    <row r="640" spans="1:2" s="218" customFormat="1" ht="15.75" customHeight="1" x14ac:dyDescent="0.25">
      <c r="A640" s="221"/>
      <c r="B640" s="220"/>
    </row>
    <row r="641" spans="1:2" s="218" customFormat="1" ht="15.75" customHeight="1" x14ac:dyDescent="0.25">
      <c r="A641" s="221"/>
      <c r="B641" s="220"/>
    </row>
    <row r="642" spans="1:2" s="218" customFormat="1" ht="15.75" customHeight="1" x14ac:dyDescent="0.25">
      <c r="A642" s="221"/>
      <c r="B642" s="220"/>
    </row>
    <row r="643" spans="1:2" s="218" customFormat="1" ht="15.75" customHeight="1" x14ac:dyDescent="0.25">
      <c r="A643" s="221"/>
      <c r="B643" s="220"/>
    </row>
    <row r="644" spans="1:2" s="218" customFormat="1" ht="15.75" customHeight="1" x14ac:dyDescent="0.25">
      <c r="A644" s="221"/>
      <c r="B644" s="220"/>
    </row>
    <row r="645" spans="1:2" s="218" customFormat="1" ht="15.75" customHeight="1" x14ac:dyDescent="0.25">
      <c r="A645" s="221"/>
      <c r="B645" s="220"/>
    </row>
    <row r="646" spans="1:2" s="218" customFormat="1" ht="15.75" customHeight="1" x14ac:dyDescent="0.25">
      <c r="A646" s="221"/>
      <c r="B646" s="220"/>
    </row>
    <row r="647" spans="1:2" s="218" customFormat="1" ht="15.75" customHeight="1" x14ac:dyDescent="0.25">
      <c r="A647" s="221"/>
      <c r="B647" s="220"/>
    </row>
    <row r="648" spans="1:2" s="218" customFormat="1" ht="15.75" customHeight="1" x14ac:dyDescent="0.25">
      <c r="A648" s="221"/>
      <c r="B648" s="220"/>
    </row>
    <row r="649" spans="1:2" s="218" customFormat="1" ht="15.75" customHeight="1" x14ac:dyDescent="0.25">
      <c r="A649" s="221"/>
      <c r="B649" s="220"/>
    </row>
    <row r="650" spans="1:2" s="218" customFormat="1" ht="15.75" customHeight="1" x14ac:dyDescent="0.25">
      <c r="A650" s="221"/>
      <c r="B650" s="220"/>
    </row>
    <row r="651" spans="1:2" s="218" customFormat="1" ht="15.75" customHeight="1" x14ac:dyDescent="0.25">
      <c r="A651" s="221"/>
      <c r="B651" s="220"/>
    </row>
    <row r="652" spans="1:2" s="218" customFormat="1" ht="15.75" customHeight="1" x14ac:dyDescent="0.25">
      <c r="A652" s="221"/>
      <c r="B652" s="220"/>
    </row>
    <row r="653" spans="1:2" s="218" customFormat="1" ht="15.75" customHeight="1" x14ac:dyDescent="0.25">
      <c r="A653" s="221"/>
      <c r="B653" s="220"/>
    </row>
    <row r="654" spans="1:2" s="218" customFormat="1" ht="15.75" customHeight="1" x14ac:dyDescent="0.25">
      <c r="A654" s="221"/>
      <c r="B654" s="220"/>
    </row>
    <row r="655" spans="1:2" s="218" customFormat="1" ht="15.75" customHeight="1" x14ac:dyDescent="0.25">
      <c r="A655" s="221"/>
      <c r="B655" s="220"/>
    </row>
    <row r="656" spans="1:2" s="218" customFormat="1" ht="15.75" customHeight="1" x14ac:dyDescent="0.25">
      <c r="A656" s="221"/>
      <c r="B656" s="220"/>
    </row>
    <row r="657" spans="1:2" s="218" customFormat="1" ht="15.75" customHeight="1" x14ac:dyDescent="0.25">
      <c r="A657" s="221"/>
      <c r="B657" s="220"/>
    </row>
    <row r="658" spans="1:2" s="218" customFormat="1" ht="15.75" customHeight="1" x14ac:dyDescent="0.25">
      <c r="A658" s="221"/>
      <c r="B658" s="220"/>
    </row>
    <row r="659" spans="1:2" s="218" customFormat="1" ht="15.75" customHeight="1" x14ac:dyDescent="0.25">
      <c r="A659" s="221"/>
      <c r="B659" s="220"/>
    </row>
    <row r="660" spans="1:2" s="218" customFormat="1" ht="15.75" customHeight="1" x14ac:dyDescent="0.25">
      <c r="A660" s="221"/>
      <c r="B660" s="220"/>
    </row>
    <row r="661" spans="1:2" s="218" customFormat="1" ht="15.75" customHeight="1" x14ac:dyDescent="0.25">
      <c r="A661" s="221"/>
      <c r="B661" s="220"/>
    </row>
    <row r="662" spans="1:2" s="218" customFormat="1" ht="15.75" customHeight="1" x14ac:dyDescent="0.25">
      <c r="A662" s="221"/>
      <c r="B662" s="220"/>
    </row>
    <row r="663" spans="1:2" s="218" customFormat="1" ht="15.75" customHeight="1" x14ac:dyDescent="0.25">
      <c r="A663" s="221"/>
      <c r="B663" s="220"/>
    </row>
    <row r="664" spans="1:2" s="218" customFormat="1" ht="15.75" customHeight="1" x14ac:dyDescent="0.25">
      <c r="A664" s="221"/>
      <c r="B664" s="220"/>
    </row>
    <row r="665" spans="1:2" s="218" customFormat="1" ht="15.75" customHeight="1" x14ac:dyDescent="0.25">
      <c r="A665" s="221"/>
      <c r="B665" s="220"/>
    </row>
    <row r="666" spans="1:2" s="218" customFormat="1" ht="15.75" customHeight="1" x14ac:dyDescent="0.25">
      <c r="A666" s="221"/>
      <c r="B666" s="220"/>
    </row>
    <row r="667" spans="1:2" s="218" customFormat="1" ht="15.75" customHeight="1" x14ac:dyDescent="0.25">
      <c r="A667" s="221"/>
      <c r="B667" s="220"/>
    </row>
    <row r="668" spans="1:2" s="218" customFormat="1" ht="15.75" customHeight="1" x14ac:dyDescent="0.25">
      <c r="A668" s="221"/>
      <c r="B668" s="220"/>
    </row>
    <row r="669" spans="1:2" s="218" customFormat="1" ht="15.75" customHeight="1" x14ac:dyDescent="0.25">
      <c r="A669" s="221"/>
      <c r="B669" s="220"/>
    </row>
    <row r="670" spans="1:2" s="218" customFormat="1" ht="15.75" customHeight="1" x14ac:dyDescent="0.25">
      <c r="A670" s="221"/>
      <c r="B670" s="220"/>
    </row>
    <row r="671" spans="1:2" s="218" customFormat="1" ht="15.75" customHeight="1" x14ac:dyDescent="0.25">
      <c r="A671" s="221"/>
      <c r="B671" s="220"/>
    </row>
    <row r="672" spans="1:2" s="218" customFormat="1" ht="15.75" customHeight="1" x14ac:dyDescent="0.25">
      <c r="A672" s="221"/>
      <c r="B672" s="220"/>
    </row>
    <row r="673" spans="1:2" s="218" customFormat="1" ht="15.75" customHeight="1" x14ac:dyDescent="0.25">
      <c r="A673" s="221"/>
      <c r="B673" s="220"/>
    </row>
    <row r="674" spans="1:2" s="218" customFormat="1" ht="15.75" customHeight="1" x14ac:dyDescent="0.25">
      <c r="A674" s="221"/>
      <c r="B674" s="220"/>
    </row>
    <row r="675" spans="1:2" s="218" customFormat="1" ht="15.75" customHeight="1" x14ac:dyDescent="0.25">
      <c r="A675" s="221"/>
      <c r="B675" s="220"/>
    </row>
    <row r="676" spans="1:2" s="218" customFormat="1" ht="15.75" customHeight="1" x14ac:dyDescent="0.25">
      <c r="A676" s="221"/>
      <c r="B676" s="220"/>
    </row>
    <row r="677" spans="1:2" s="218" customFormat="1" ht="15.75" customHeight="1" x14ac:dyDescent="0.25">
      <c r="A677" s="221"/>
      <c r="B677" s="220"/>
    </row>
    <row r="678" spans="1:2" s="218" customFormat="1" ht="15.75" customHeight="1" x14ac:dyDescent="0.25">
      <c r="A678" s="221"/>
      <c r="B678" s="220"/>
    </row>
    <row r="679" spans="1:2" s="218" customFormat="1" ht="15.75" customHeight="1" x14ac:dyDescent="0.25">
      <c r="A679" s="221"/>
      <c r="B679" s="220"/>
    </row>
    <row r="680" spans="1:2" s="218" customFormat="1" ht="15.75" customHeight="1" x14ac:dyDescent="0.25">
      <c r="A680" s="221"/>
      <c r="B680" s="220"/>
    </row>
    <row r="681" spans="1:2" s="218" customFormat="1" ht="15.75" customHeight="1" x14ac:dyDescent="0.25">
      <c r="A681" s="221"/>
      <c r="B681" s="220"/>
    </row>
    <row r="682" spans="1:2" s="218" customFormat="1" ht="15.75" customHeight="1" x14ac:dyDescent="0.25">
      <c r="A682" s="221"/>
      <c r="B682" s="220"/>
    </row>
    <row r="683" spans="1:2" s="218" customFormat="1" ht="15.75" customHeight="1" x14ac:dyDescent="0.25">
      <c r="A683" s="221"/>
      <c r="B683" s="220"/>
    </row>
    <row r="684" spans="1:2" s="218" customFormat="1" ht="15.75" customHeight="1" x14ac:dyDescent="0.25">
      <c r="A684" s="221"/>
      <c r="B684" s="220"/>
    </row>
    <row r="685" spans="1:2" s="218" customFormat="1" ht="15.75" customHeight="1" x14ac:dyDescent="0.25">
      <c r="A685" s="221"/>
      <c r="B685" s="220"/>
    </row>
    <row r="686" spans="1:2" s="218" customFormat="1" ht="15.75" customHeight="1" x14ac:dyDescent="0.25">
      <c r="A686" s="221"/>
      <c r="B686" s="220"/>
    </row>
    <row r="687" spans="1:2" s="218" customFormat="1" ht="15.75" customHeight="1" x14ac:dyDescent="0.25">
      <c r="A687" s="221"/>
      <c r="B687" s="220"/>
    </row>
    <row r="688" spans="1:2" s="218" customFormat="1" ht="15.75" customHeight="1" x14ac:dyDescent="0.25">
      <c r="A688" s="221"/>
      <c r="B688" s="220"/>
    </row>
    <row r="689" spans="1:2" s="218" customFormat="1" ht="15.75" customHeight="1" x14ac:dyDescent="0.25">
      <c r="A689" s="221"/>
      <c r="B689" s="220"/>
    </row>
    <row r="690" spans="1:2" s="218" customFormat="1" ht="15.75" customHeight="1" x14ac:dyDescent="0.25">
      <c r="A690" s="221"/>
      <c r="B690" s="220"/>
    </row>
    <row r="691" spans="1:2" s="218" customFormat="1" ht="15.75" customHeight="1" x14ac:dyDescent="0.25">
      <c r="A691" s="221"/>
      <c r="B691" s="220"/>
    </row>
    <row r="692" spans="1:2" s="218" customFormat="1" ht="15.75" customHeight="1" x14ac:dyDescent="0.25">
      <c r="A692" s="221"/>
      <c r="B692" s="220"/>
    </row>
    <row r="693" spans="1:2" s="218" customFormat="1" ht="15.75" customHeight="1" x14ac:dyDescent="0.25">
      <c r="A693" s="221"/>
      <c r="B693" s="220"/>
    </row>
    <row r="694" spans="1:2" s="218" customFormat="1" ht="15.75" customHeight="1" x14ac:dyDescent="0.25">
      <c r="A694" s="221"/>
      <c r="B694" s="220"/>
    </row>
    <row r="695" spans="1:2" s="218" customFormat="1" ht="15.75" customHeight="1" x14ac:dyDescent="0.25">
      <c r="A695" s="221"/>
      <c r="B695" s="220"/>
    </row>
    <row r="696" spans="1:2" s="218" customFormat="1" ht="15.75" customHeight="1" x14ac:dyDescent="0.25">
      <c r="A696" s="221"/>
      <c r="B696" s="220"/>
    </row>
    <row r="697" spans="1:2" s="218" customFormat="1" ht="15.75" customHeight="1" x14ac:dyDescent="0.25">
      <c r="A697" s="221"/>
      <c r="B697" s="220"/>
    </row>
    <row r="698" spans="1:2" s="218" customFormat="1" ht="15.75" customHeight="1" x14ac:dyDescent="0.25">
      <c r="A698" s="221"/>
      <c r="B698" s="220"/>
    </row>
    <row r="699" spans="1:2" s="218" customFormat="1" ht="15.75" customHeight="1" x14ac:dyDescent="0.25">
      <c r="A699" s="221"/>
      <c r="B699" s="220"/>
    </row>
    <row r="700" spans="1:2" s="218" customFormat="1" ht="15.75" customHeight="1" x14ac:dyDescent="0.25">
      <c r="A700" s="221"/>
      <c r="B700" s="220"/>
    </row>
    <row r="701" spans="1:2" s="218" customFormat="1" ht="15.75" customHeight="1" x14ac:dyDescent="0.25">
      <c r="A701" s="221"/>
      <c r="B701" s="220"/>
    </row>
    <row r="702" spans="1:2" s="218" customFormat="1" ht="15.75" customHeight="1" x14ac:dyDescent="0.25">
      <c r="A702" s="221"/>
      <c r="B702" s="220"/>
    </row>
    <row r="703" spans="1:2" s="218" customFormat="1" ht="15.75" customHeight="1" x14ac:dyDescent="0.25">
      <c r="A703" s="221"/>
      <c r="B703" s="220"/>
    </row>
    <row r="704" spans="1:2" s="218" customFormat="1" ht="15.75" customHeight="1" x14ac:dyDescent="0.25">
      <c r="A704" s="221"/>
      <c r="B704" s="220"/>
    </row>
    <row r="705" spans="1:2" s="218" customFormat="1" ht="15.75" customHeight="1" x14ac:dyDescent="0.25">
      <c r="A705" s="221"/>
      <c r="B705" s="220"/>
    </row>
    <row r="706" spans="1:2" s="218" customFormat="1" ht="15.75" customHeight="1" x14ac:dyDescent="0.25">
      <c r="A706" s="221"/>
      <c r="B706" s="220"/>
    </row>
    <row r="707" spans="1:2" s="218" customFormat="1" ht="15.75" customHeight="1" x14ac:dyDescent="0.25">
      <c r="A707" s="221"/>
      <c r="B707" s="220"/>
    </row>
    <row r="708" spans="1:2" s="218" customFormat="1" ht="15.75" customHeight="1" x14ac:dyDescent="0.25">
      <c r="A708" s="221"/>
      <c r="B708" s="220"/>
    </row>
    <row r="709" spans="1:2" s="218" customFormat="1" ht="15.75" customHeight="1" x14ac:dyDescent="0.25">
      <c r="A709" s="221"/>
      <c r="B709" s="220"/>
    </row>
    <row r="710" spans="1:2" s="218" customFormat="1" ht="15.75" customHeight="1" x14ac:dyDescent="0.25">
      <c r="A710" s="221"/>
      <c r="B710" s="220"/>
    </row>
    <row r="711" spans="1:2" s="218" customFormat="1" ht="15.75" customHeight="1" x14ac:dyDescent="0.25">
      <c r="A711" s="221"/>
      <c r="B711" s="220"/>
    </row>
    <row r="712" spans="1:2" s="218" customFormat="1" ht="15.75" customHeight="1" x14ac:dyDescent="0.25">
      <c r="A712" s="221"/>
      <c r="B712" s="220"/>
    </row>
    <row r="713" spans="1:2" s="218" customFormat="1" ht="15.75" customHeight="1" x14ac:dyDescent="0.25">
      <c r="A713" s="221"/>
      <c r="B713" s="220"/>
    </row>
    <row r="714" spans="1:2" s="218" customFormat="1" ht="15.75" customHeight="1" x14ac:dyDescent="0.25">
      <c r="A714" s="221"/>
      <c r="B714" s="220"/>
    </row>
    <row r="715" spans="1:2" s="218" customFormat="1" ht="15.75" customHeight="1" x14ac:dyDescent="0.25">
      <c r="A715" s="221"/>
      <c r="B715" s="220"/>
    </row>
    <row r="716" spans="1:2" s="218" customFormat="1" ht="15.75" customHeight="1" x14ac:dyDescent="0.25">
      <c r="A716" s="221"/>
      <c r="B716" s="220"/>
    </row>
    <row r="717" spans="1:2" s="218" customFormat="1" ht="15.75" customHeight="1" x14ac:dyDescent="0.25">
      <c r="A717" s="221"/>
      <c r="B717" s="220"/>
    </row>
    <row r="718" spans="1:2" s="218" customFormat="1" ht="15.75" customHeight="1" x14ac:dyDescent="0.25">
      <c r="A718" s="221"/>
      <c r="B718" s="220"/>
    </row>
    <row r="719" spans="1:2" s="218" customFormat="1" ht="15.75" customHeight="1" x14ac:dyDescent="0.25">
      <c r="A719" s="221"/>
      <c r="B719" s="220"/>
    </row>
    <row r="720" spans="1:2" s="218" customFormat="1" ht="15.75" customHeight="1" x14ac:dyDescent="0.25">
      <c r="A720" s="221"/>
      <c r="B720" s="220"/>
    </row>
    <row r="721" spans="1:2" s="218" customFormat="1" ht="15.75" customHeight="1" x14ac:dyDescent="0.25">
      <c r="A721" s="221"/>
      <c r="B721" s="220"/>
    </row>
    <row r="722" spans="1:2" s="218" customFormat="1" ht="15.75" customHeight="1" x14ac:dyDescent="0.25">
      <c r="A722" s="221"/>
      <c r="B722" s="220"/>
    </row>
    <row r="723" spans="1:2" s="218" customFormat="1" ht="15.75" customHeight="1" x14ac:dyDescent="0.25">
      <c r="A723" s="221"/>
      <c r="B723" s="220"/>
    </row>
    <row r="724" spans="1:2" s="218" customFormat="1" ht="15.75" customHeight="1" x14ac:dyDescent="0.25">
      <c r="A724" s="221"/>
      <c r="B724" s="220"/>
    </row>
    <row r="725" spans="1:2" s="218" customFormat="1" ht="15.75" customHeight="1" x14ac:dyDescent="0.25">
      <c r="A725" s="221"/>
      <c r="B725" s="220"/>
    </row>
    <row r="726" spans="1:2" s="218" customFormat="1" ht="15.75" customHeight="1" x14ac:dyDescent="0.25">
      <c r="A726" s="221"/>
      <c r="B726" s="220"/>
    </row>
    <row r="727" spans="1:2" s="218" customFormat="1" ht="15.75" customHeight="1" x14ac:dyDescent="0.25">
      <c r="A727" s="221"/>
      <c r="B727" s="220"/>
    </row>
    <row r="728" spans="1:2" s="218" customFormat="1" ht="15.75" customHeight="1" x14ac:dyDescent="0.25">
      <c r="A728" s="221"/>
      <c r="B728" s="220"/>
    </row>
    <row r="729" spans="1:2" s="218" customFormat="1" ht="15.75" customHeight="1" x14ac:dyDescent="0.25">
      <c r="A729" s="221"/>
      <c r="B729" s="220"/>
    </row>
    <row r="730" spans="1:2" s="218" customFormat="1" ht="15.75" customHeight="1" x14ac:dyDescent="0.25">
      <c r="A730" s="221"/>
      <c r="B730" s="220"/>
    </row>
    <row r="731" spans="1:2" s="218" customFormat="1" ht="15.75" customHeight="1" x14ac:dyDescent="0.25">
      <c r="A731" s="221"/>
      <c r="B731" s="220"/>
    </row>
    <row r="732" spans="1:2" s="218" customFormat="1" ht="15.75" customHeight="1" x14ac:dyDescent="0.25">
      <c r="A732" s="221"/>
      <c r="B732" s="220"/>
    </row>
    <row r="733" spans="1:2" s="218" customFormat="1" ht="15.75" customHeight="1" x14ac:dyDescent="0.25">
      <c r="A733" s="221"/>
      <c r="B733" s="220"/>
    </row>
    <row r="734" spans="1:2" s="218" customFormat="1" ht="15.75" customHeight="1" x14ac:dyDescent="0.25">
      <c r="A734" s="221"/>
      <c r="B734" s="220"/>
    </row>
    <row r="735" spans="1:2" s="218" customFormat="1" ht="15.75" customHeight="1" x14ac:dyDescent="0.25">
      <c r="A735" s="221"/>
      <c r="B735" s="220"/>
    </row>
    <row r="736" spans="1:2" s="218" customFormat="1" ht="15.75" customHeight="1" x14ac:dyDescent="0.25">
      <c r="A736" s="221"/>
      <c r="B736" s="220"/>
    </row>
    <row r="737" spans="1:2" s="218" customFormat="1" ht="15.75" customHeight="1" x14ac:dyDescent="0.25">
      <c r="A737" s="221"/>
      <c r="B737" s="220"/>
    </row>
    <row r="738" spans="1:2" s="218" customFormat="1" ht="15.75" customHeight="1" x14ac:dyDescent="0.25">
      <c r="A738" s="221"/>
      <c r="B738" s="220"/>
    </row>
    <row r="739" spans="1:2" s="218" customFormat="1" ht="15.75" customHeight="1" x14ac:dyDescent="0.25">
      <c r="A739" s="221"/>
      <c r="B739" s="220"/>
    </row>
    <row r="740" spans="1:2" s="218" customFormat="1" ht="15.75" customHeight="1" x14ac:dyDescent="0.25">
      <c r="A740" s="221"/>
      <c r="B740" s="220"/>
    </row>
    <row r="741" spans="1:2" s="218" customFormat="1" ht="15.75" customHeight="1" x14ac:dyDescent="0.25">
      <c r="A741" s="221"/>
      <c r="B741" s="220"/>
    </row>
    <row r="742" spans="1:2" s="218" customFormat="1" ht="15.75" customHeight="1" x14ac:dyDescent="0.25">
      <c r="A742" s="221"/>
      <c r="B742" s="220"/>
    </row>
    <row r="743" spans="1:2" s="218" customFormat="1" ht="15.75" customHeight="1" x14ac:dyDescent="0.25">
      <c r="A743" s="221"/>
      <c r="B743" s="220"/>
    </row>
    <row r="744" spans="1:2" s="218" customFormat="1" ht="15.75" customHeight="1" x14ac:dyDescent="0.25">
      <c r="A744" s="221"/>
      <c r="B744" s="220"/>
    </row>
    <row r="745" spans="1:2" s="218" customFormat="1" ht="15.75" customHeight="1" x14ac:dyDescent="0.25">
      <c r="A745" s="221"/>
      <c r="B745" s="220"/>
    </row>
    <row r="746" spans="1:2" s="218" customFormat="1" ht="15.75" customHeight="1" x14ac:dyDescent="0.25">
      <c r="A746" s="221"/>
      <c r="B746" s="220"/>
    </row>
    <row r="747" spans="1:2" s="218" customFormat="1" ht="15.75" customHeight="1" x14ac:dyDescent="0.25">
      <c r="A747" s="221"/>
      <c r="B747" s="220"/>
    </row>
    <row r="748" spans="1:2" s="218" customFormat="1" ht="15.75" customHeight="1" x14ac:dyDescent="0.25">
      <c r="A748" s="221"/>
      <c r="B748" s="220"/>
    </row>
    <row r="749" spans="1:2" s="218" customFormat="1" ht="15.75" customHeight="1" x14ac:dyDescent="0.25">
      <c r="A749" s="221"/>
      <c r="B749" s="220"/>
    </row>
    <row r="750" spans="1:2" s="218" customFormat="1" ht="15.75" customHeight="1" x14ac:dyDescent="0.25">
      <c r="A750" s="221"/>
      <c r="B750" s="220"/>
    </row>
    <row r="751" spans="1:2" s="218" customFormat="1" ht="15.75" customHeight="1" x14ac:dyDescent="0.25">
      <c r="A751" s="221"/>
      <c r="B751" s="220"/>
    </row>
    <row r="752" spans="1:2" s="218" customFormat="1" ht="15.75" customHeight="1" x14ac:dyDescent="0.25">
      <c r="A752" s="221"/>
      <c r="B752" s="220"/>
    </row>
    <row r="753" spans="1:2" s="218" customFormat="1" ht="15.75" customHeight="1" x14ac:dyDescent="0.25">
      <c r="A753" s="221"/>
      <c r="B753" s="220"/>
    </row>
    <row r="754" spans="1:2" s="218" customFormat="1" ht="15.75" customHeight="1" x14ac:dyDescent="0.25">
      <c r="A754" s="221"/>
      <c r="B754" s="220"/>
    </row>
    <row r="755" spans="1:2" s="218" customFormat="1" ht="15.75" customHeight="1" x14ac:dyDescent="0.25">
      <c r="A755" s="221"/>
      <c r="B755" s="220"/>
    </row>
    <row r="756" spans="1:2" s="218" customFormat="1" ht="15.75" customHeight="1" x14ac:dyDescent="0.25">
      <c r="A756" s="221"/>
      <c r="B756" s="220"/>
    </row>
    <row r="757" spans="1:2" s="218" customFormat="1" ht="15.75" customHeight="1" x14ac:dyDescent="0.25">
      <c r="A757" s="221"/>
      <c r="B757" s="220"/>
    </row>
    <row r="758" spans="1:2" s="218" customFormat="1" ht="15.75" customHeight="1" x14ac:dyDescent="0.25">
      <c r="A758" s="221"/>
      <c r="B758" s="220"/>
    </row>
    <row r="759" spans="1:2" s="218" customFormat="1" ht="15.75" customHeight="1" x14ac:dyDescent="0.25">
      <c r="A759" s="221"/>
      <c r="B759" s="220"/>
    </row>
    <row r="760" spans="1:2" s="218" customFormat="1" ht="15.75" customHeight="1" x14ac:dyDescent="0.25">
      <c r="A760" s="221"/>
      <c r="B760" s="220"/>
    </row>
    <row r="761" spans="1:2" s="218" customFormat="1" ht="15.75" customHeight="1" x14ac:dyDescent="0.25">
      <c r="A761" s="221"/>
      <c r="B761" s="220"/>
    </row>
    <row r="762" spans="1:2" s="218" customFormat="1" ht="15.75" customHeight="1" x14ac:dyDescent="0.25">
      <c r="A762" s="221"/>
      <c r="B762" s="220"/>
    </row>
    <row r="763" spans="1:2" s="218" customFormat="1" ht="15.75" customHeight="1" x14ac:dyDescent="0.25">
      <c r="A763" s="221"/>
      <c r="B763" s="220"/>
    </row>
    <row r="764" spans="1:2" s="218" customFormat="1" ht="15.75" customHeight="1" x14ac:dyDescent="0.25">
      <c r="A764" s="221"/>
      <c r="B764" s="220"/>
    </row>
    <row r="765" spans="1:2" s="218" customFormat="1" ht="15.75" customHeight="1" x14ac:dyDescent="0.25">
      <c r="A765" s="221"/>
      <c r="B765" s="220"/>
    </row>
    <row r="766" spans="1:2" s="218" customFormat="1" ht="15.75" customHeight="1" x14ac:dyDescent="0.25">
      <c r="A766" s="221"/>
      <c r="B766" s="220"/>
    </row>
    <row r="767" spans="1:2" s="218" customFormat="1" ht="15.75" customHeight="1" x14ac:dyDescent="0.25">
      <c r="A767" s="221"/>
      <c r="B767" s="220"/>
    </row>
    <row r="768" spans="1:2" s="218" customFormat="1" ht="15.75" customHeight="1" x14ac:dyDescent="0.25">
      <c r="A768" s="221"/>
      <c r="B768" s="220"/>
    </row>
    <row r="769" spans="1:2" s="218" customFormat="1" ht="15.75" customHeight="1" x14ac:dyDescent="0.25">
      <c r="A769" s="221"/>
      <c r="B769" s="220"/>
    </row>
    <row r="770" spans="1:2" s="218" customFormat="1" ht="15.75" customHeight="1" x14ac:dyDescent="0.25">
      <c r="A770" s="221"/>
      <c r="B770" s="220"/>
    </row>
    <row r="771" spans="1:2" s="218" customFormat="1" ht="15.75" customHeight="1" x14ac:dyDescent="0.25">
      <c r="A771" s="221"/>
      <c r="B771" s="220"/>
    </row>
    <row r="772" spans="1:2" s="218" customFormat="1" ht="15.75" customHeight="1" x14ac:dyDescent="0.25">
      <c r="A772" s="221"/>
      <c r="B772" s="220"/>
    </row>
    <row r="773" spans="1:2" s="218" customFormat="1" ht="15.75" customHeight="1" x14ac:dyDescent="0.25">
      <c r="A773" s="221"/>
      <c r="B773" s="220"/>
    </row>
    <row r="774" spans="1:2" s="218" customFormat="1" ht="15.75" customHeight="1" x14ac:dyDescent="0.25">
      <c r="A774" s="221"/>
      <c r="B774" s="220"/>
    </row>
    <row r="775" spans="1:2" s="218" customFormat="1" ht="15.75" customHeight="1" x14ac:dyDescent="0.25">
      <c r="A775" s="221"/>
      <c r="B775" s="220"/>
    </row>
    <row r="776" spans="1:2" s="218" customFormat="1" ht="15.75" customHeight="1" x14ac:dyDescent="0.25">
      <c r="A776" s="221"/>
      <c r="B776" s="220"/>
    </row>
    <row r="777" spans="1:2" s="218" customFormat="1" ht="15.75" customHeight="1" x14ac:dyDescent="0.25">
      <c r="A777" s="221"/>
      <c r="B777" s="220"/>
    </row>
    <row r="778" spans="1:2" s="218" customFormat="1" ht="15.75" customHeight="1" x14ac:dyDescent="0.25">
      <c r="A778" s="221"/>
      <c r="B778" s="220"/>
    </row>
    <row r="779" spans="1:2" s="218" customFormat="1" ht="15.75" customHeight="1" x14ac:dyDescent="0.25">
      <c r="A779" s="221"/>
      <c r="B779" s="220"/>
    </row>
    <row r="780" spans="1:2" s="218" customFormat="1" ht="15.75" customHeight="1" x14ac:dyDescent="0.25">
      <c r="A780" s="221"/>
      <c r="B780" s="220"/>
    </row>
    <row r="781" spans="1:2" s="218" customFormat="1" ht="15.75" customHeight="1" x14ac:dyDescent="0.25">
      <c r="A781" s="221"/>
      <c r="B781" s="220"/>
    </row>
    <row r="782" spans="1:2" s="218" customFormat="1" ht="15.75" customHeight="1" x14ac:dyDescent="0.25">
      <c r="A782" s="221"/>
      <c r="B782" s="220"/>
    </row>
    <row r="783" spans="1:2" s="218" customFormat="1" ht="15.75" customHeight="1" x14ac:dyDescent="0.25">
      <c r="A783" s="221"/>
      <c r="B783" s="220"/>
    </row>
    <row r="784" spans="1:2" s="218" customFormat="1" ht="15.75" customHeight="1" x14ac:dyDescent="0.25">
      <c r="A784" s="221"/>
      <c r="B784" s="220"/>
    </row>
    <row r="785" spans="1:2" s="218" customFormat="1" ht="15.75" customHeight="1" x14ac:dyDescent="0.25">
      <c r="A785" s="221"/>
      <c r="B785" s="220"/>
    </row>
    <row r="786" spans="1:2" s="218" customFormat="1" ht="15.75" customHeight="1" x14ac:dyDescent="0.25">
      <c r="A786" s="221"/>
      <c r="B786" s="220"/>
    </row>
    <row r="787" spans="1:2" s="218" customFormat="1" ht="15.75" customHeight="1" x14ac:dyDescent="0.25">
      <c r="A787" s="221"/>
      <c r="B787" s="220"/>
    </row>
    <row r="788" spans="1:2" s="218" customFormat="1" ht="15.75" customHeight="1" x14ac:dyDescent="0.25">
      <c r="A788" s="221"/>
      <c r="B788" s="220"/>
    </row>
    <row r="789" spans="1:2" s="218" customFormat="1" ht="15.75" customHeight="1" x14ac:dyDescent="0.25">
      <c r="A789" s="221"/>
      <c r="B789" s="220"/>
    </row>
    <row r="790" spans="1:2" s="218" customFormat="1" ht="15.75" customHeight="1" x14ac:dyDescent="0.25">
      <c r="A790" s="221"/>
      <c r="B790" s="220"/>
    </row>
    <row r="791" spans="1:2" s="218" customFormat="1" ht="15.75" customHeight="1" x14ac:dyDescent="0.25">
      <c r="A791" s="221"/>
      <c r="B791" s="220"/>
    </row>
    <row r="792" spans="1:2" s="218" customFormat="1" ht="15.75" customHeight="1" x14ac:dyDescent="0.25">
      <c r="A792" s="221"/>
      <c r="B792" s="220"/>
    </row>
    <row r="793" spans="1:2" s="218" customFormat="1" ht="15.75" customHeight="1" x14ac:dyDescent="0.25">
      <c r="A793" s="221"/>
      <c r="B793" s="220"/>
    </row>
    <row r="794" spans="1:2" s="218" customFormat="1" ht="15.75" customHeight="1" x14ac:dyDescent="0.25">
      <c r="A794" s="221"/>
      <c r="B794" s="220"/>
    </row>
    <row r="795" spans="1:2" s="218" customFormat="1" ht="15.75" customHeight="1" x14ac:dyDescent="0.25">
      <c r="A795" s="221"/>
      <c r="B795" s="220"/>
    </row>
    <row r="796" spans="1:2" s="218" customFormat="1" ht="15.75" customHeight="1" x14ac:dyDescent="0.25">
      <c r="A796" s="221"/>
      <c r="B796" s="220"/>
    </row>
    <row r="797" spans="1:2" s="218" customFormat="1" ht="15.75" customHeight="1" x14ac:dyDescent="0.25">
      <c r="A797" s="221"/>
      <c r="B797" s="220"/>
    </row>
    <row r="798" spans="1:2" s="218" customFormat="1" ht="15.75" customHeight="1" x14ac:dyDescent="0.25">
      <c r="A798" s="221"/>
      <c r="B798" s="220"/>
    </row>
    <row r="799" spans="1:2" s="218" customFormat="1" ht="15.75" customHeight="1" x14ac:dyDescent="0.25">
      <c r="A799" s="221"/>
      <c r="B799" s="220"/>
    </row>
    <row r="800" spans="1:2" s="218" customFormat="1" ht="15.75" customHeight="1" x14ac:dyDescent="0.25">
      <c r="A800" s="221"/>
      <c r="B800" s="220"/>
    </row>
    <row r="801" spans="1:2" s="218" customFormat="1" ht="15.75" customHeight="1" x14ac:dyDescent="0.25">
      <c r="A801" s="221"/>
      <c r="B801" s="220"/>
    </row>
    <row r="802" spans="1:2" s="218" customFormat="1" ht="15.75" customHeight="1" x14ac:dyDescent="0.25">
      <c r="A802" s="221"/>
      <c r="B802" s="220"/>
    </row>
    <row r="803" spans="1:2" s="218" customFormat="1" ht="15.75" customHeight="1" x14ac:dyDescent="0.25">
      <c r="A803" s="221"/>
      <c r="B803" s="220"/>
    </row>
    <row r="804" spans="1:2" s="218" customFormat="1" ht="15.75" customHeight="1" x14ac:dyDescent="0.25">
      <c r="A804" s="221"/>
      <c r="B804" s="220"/>
    </row>
    <row r="805" spans="1:2" s="218" customFormat="1" ht="15.75" customHeight="1" x14ac:dyDescent="0.25">
      <c r="A805" s="221"/>
      <c r="B805" s="220"/>
    </row>
    <row r="806" spans="1:2" s="218" customFormat="1" ht="15.75" customHeight="1" x14ac:dyDescent="0.25">
      <c r="A806" s="221"/>
      <c r="B806" s="220"/>
    </row>
    <row r="807" spans="1:2" s="218" customFormat="1" ht="15.75" customHeight="1" x14ac:dyDescent="0.25">
      <c r="A807" s="221"/>
      <c r="B807" s="220"/>
    </row>
    <row r="808" spans="1:2" s="218" customFormat="1" ht="15.75" customHeight="1" x14ac:dyDescent="0.25">
      <c r="A808" s="221"/>
      <c r="B808" s="220"/>
    </row>
    <row r="809" spans="1:2" s="218" customFormat="1" ht="15.75" customHeight="1" x14ac:dyDescent="0.25">
      <c r="A809" s="221"/>
      <c r="B809" s="220"/>
    </row>
    <row r="810" spans="1:2" s="218" customFormat="1" ht="15.75" customHeight="1" x14ac:dyDescent="0.25">
      <c r="A810" s="221"/>
      <c r="B810" s="220"/>
    </row>
    <row r="811" spans="1:2" s="218" customFormat="1" ht="15.75" customHeight="1" x14ac:dyDescent="0.25">
      <c r="A811" s="221"/>
      <c r="B811" s="220"/>
    </row>
    <row r="812" spans="1:2" s="218" customFormat="1" ht="15.75" customHeight="1" x14ac:dyDescent="0.25">
      <c r="A812" s="221"/>
      <c r="B812" s="220"/>
    </row>
    <row r="813" spans="1:2" s="218" customFormat="1" ht="15.75" customHeight="1" x14ac:dyDescent="0.25">
      <c r="A813" s="221"/>
      <c r="B813" s="220"/>
    </row>
    <row r="814" spans="1:2" s="218" customFormat="1" ht="15.75" customHeight="1" x14ac:dyDescent="0.25">
      <c r="A814" s="221"/>
      <c r="B814" s="220"/>
    </row>
    <row r="815" spans="1:2" s="218" customFormat="1" ht="15.75" customHeight="1" x14ac:dyDescent="0.25">
      <c r="A815" s="221"/>
      <c r="B815" s="220"/>
    </row>
    <row r="816" spans="1:2" s="218" customFormat="1" ht="15.75" customHeight="1" x14ac:dyDescent="0.25">
      <c r="A816" s="221"/>
      <c r="B816" s="220"/>
    </row>
    <row r="817" spans="1:2" s="218" customFormat="1" ht="15.75" customHeight="1" x14ac:dyDescent="0.25">
      <c r="A817" s="221"/>
      <c r="B817" s="220"/>
    </row>
    <row r="818" spans="1:2" s="218" customFormat="1" ht="15.75" customHeight="1" x14ac:dyDescent="0.25">
      <c r="A818" s="221"/>
      <c r="B818" s="220"/>
    </row>
    <row r="819" spans="1:2" s="218" customFormat="1" ht="15.75" customHeight="1" x14ac:dyDescent="0.25">
      <c r="A819" s="221"/>
      <c r="B819" s="220"/>
    </row>
    <row r="820" spans="1:2" s="218" customFormat="1" ht="15.75" customHeight="1" x14ac:dyDescent="0.25">
      <c r="A820" s="221"/>
      <c r="B820" s="220"/>
    </row>
    <row r="821" spans="1:2" s="218" customFormat="1" ht="15.75" customHeight="1" x14ac:dyDescent="0.25">
      <c r="A821" s="221"/>
      <c r="B821" s="220"/>
    </row>
    <row r="822" spans="1:2" s="218" customFormat="1" ht="15.75" customHeight="1" x14ac:dyDescent="0.25">
      <c r="A822" s="221"/>
      <c r="B822" s="220"/>
    </row>
    <row r="823" spans="1:2" s="218" customFormat="1" ht="15.75" customHeight="1" x14ac:dyDescent="0.25">
      <c r="A823" s="221"/>
      <c r="B823" s="220"/>
    </row>
    <row r="824" spans="1:2" s="218" customFormat="1" ht="15.75" customHeight="1" x14ac:dyDescent="0.25">
      <c r="A824" s="221"/>
      <c r="B824" s="220"/>
    </row>
    <row r="825" spans="1:2" s="218" customFormat="1" ht="15.75" customHeight="1" x14ac:dyDescent="0.25">
      <c r="A825" s="221"/>
      <c r="B825" s="220"/>
    </row>
    <row r="826" spans="1:2" s="218" customFormat="1" ht="15.75" customHeight="1" x14ac:dyDescent="0.25">
      <c r="A826" s="221"/>
      <c r="B826" s="220"/>
    </row>
    <row r="827" spans="1:2" s="218" customFormat="1" ht="15.75" customHeight="1" x14ac:dyDescent="0.25">
      <c r="A827" s="221"/>
      <c r="B827" s="220"/>
    </row>
    <row r="828" spans="1:2" s="218" customFormat="1" ht="15.75" customHeight="1" x14ac:dyDescent="0.25">
      <c r="A828" s="221"/>
      <c r="B828" s="220"/>
    </row>
    <row r="829" spans="1:2" s="218" customFormat="1" ht="15.75" customHeight="1" x14ac:dyDescent="0.25">
      <c r="A829" s="221"/>
      <c r="B829" s="220"/>
    </row>
    <row r="830" spans="1:2" s="218" customFormat="1" ht="15.75" customHeight="1" x14ac:dyDescent="0.25">
      <c r="A830" s="221"/>
      <c r="B830" s="220"/>
    </row>
    <row r="831" spans="1:2" s="218" customFormat="1" ht="15.75" customHeight="1" x14ac:dyDescent="0.25">
      <c r="A831" s="221"/>
      <c r="B831" s="220"/>
    </row>
    <row r="832" spans="1:2" s="218" customFormat="1" ht="15.75" customHeight="1" x14ac:dyDescent="0.25">
      <c r="A832" s="221"/>
      <c r="B832" s="220"/>
    </row>
    <row r="833" spans="1:2" s="218" customFormat="1" ht="15.75" customHeight="1" x14ac:dyDescent="0.25">
      <c r="A833" s="221"/>
      <c r="B833" s="220"/>
    </row>
    <row r="834" spans="1:2" s="218" customFormat="1" ht="15.75" customHeight="1" x14ac:dyDescent="0.25">
      <c r="A834" s="221"/>
      <c r="B834" s="220"/>
    </row>
    <row r="835" spans="1:2" s="218" customFormat="1" ht="15.75" customHeight="1" x14ac:dyDescent="0.25">
      <c r="A835" s="221"/>
      <c r="B835" s="220"/>
    </row>
    <row r="836" spans="1:2" s="218" customFormat="1" ht="15.75" customHeight="1" x14ac:dyDescent="0.25">
      <c r="A836" s="221"/>
      <c r="B836" s="220"/>
    </row>
    <row r="837" spans="1:2" s="218" customFormat="1" ht="15.75" customHeight="1" x14ac:dyDescent="0.25">
      <c r="A837" s="221"/>
      <c r="B837" s="220"/>
    </row>
    <row r="838" spans="1:2" s="218" customFormat="1" ht="15.75" customHeight="1" x14ac:dyDescent="0.25">
      <c r="A838" s="221"/>
      <c r="B838" s="220"/>
    </row>
    <row r="839" spans="1:2" s="218" customFormat="1" ht="15.75" customHeight="1" x14ac:dyDescent="0.25">
      <c r="A839" s="221"/>
      <c r="B839" s="220"/>
    </row>
    <row r="840" spans="1:2" s="218" customFormat="1" ht="15.75" customHeight="1" x14ac:dyDescent="0.25">
      <c r="A840" s="221"/>
      <c r="B840" s="220"/>
    </row>
    <row r="841" spans="1:2" s="218" customFormat="1" ht="15.75" customHeight="1" x14ac:dyDescent="0.25">
      <c r="A841" s="221"/>
      <c r="B841" s="220"/>
    </row>
    <row r="842" spans="1:2" s="218" customFormat="1" ht="15.75" customHeight="1" x14ac:dyDescent="0.25">
      <c r="A842" s="221"/>
      <c r="B842" s="220"/>
    </row>
    <row r="843" spans="1:2" s="218" customFormat="1" ht="15.75" customHeight="1" x14ac:dyDescent="0.25">
      <c r="A843" s="221"/>
      <c r="B843" s="220"/>
    </row>
    <row r="844" spans="1:2" s="218" customFormat="1" ht="15.75" customHeight="1" x14ac:dyDescent="0.25">
      <c r="A844" s="221"/>
      <c r="B844" s="220"/>
    </row>
    <row r="845" spans="1:2" s="218" customFormat="1" ht="15.75" customHeight="1" x14ac:dyDescent="0.25">
      <c r="A845" s="221"/>
      <c r="B845" s="220"/>
    </row>
    <row r="846" spans="1:2" s="218" customFormat="1" ht="15.75" customHeight="1" x14ac:dyDescent="0.25">
      <c r="A846" s="221"/>
      <c r="B846" s="220"/>
    </row>
    <row r="847" spans="1:2" s="218" customFormat="1" ht="15.75" customHeight="1" x14ac:dyDescent="0.25">
      <c r="A847" s="221"/>
      <c r="B847" s="220"/>
    </row>
    <row r="848" spans="1:2" s="218" customFormat="1" ht="15.75" customHeight="1" x14ac:dyDescent="0.25">
      <c r="A848" s="221"/>
      <c r="B848" s="220"/>
    </row>
    <row r="849" spans="1:2" s="218" customFormat="1" ht="15.75" customHeight="1" x14ac:dyDescent="0.25">
      <c r="A849" s="221"/>
      <c r="B849" s="220"/>
    </row>
    <row r="850" spans="1:2" s="218" customFormat="1" ht="15.75" customHeight="1" x14ac:dyDescent="0.25">
      <c r="A850" s="221"/>
      <c r="B850" s="220"/>
    </row>
    <row r="851" spans="1:2" s="218" customFormat="1" ht="15.75" customHeight="1" x14ac:dyDescent="0.25">
      <c r="A851" s="221"/>
      <c r="B851" s="220"/>
    </row>
    <row r="852" spans="1:2" s="218" customFormat="1" ht="15.75" customHeight="1" x14ac:dyDescent="0.25">
      <c r="A852" s="221"/>
      <c r="B852" s="220"/>
    </row>
    <row r="853" spans="1:2" s="218" customFormat="1" ht="15.75" customHeight="1" x14ac:dyDescent="0.25">
      <c r="A853" s="221"/>
      <c r="B853" s="220"/>
    </row>
    <row r="854" spans="1:2" s="218" customFormat="1" ht="15.75" customHeight="1" x14ac:dyDescent="0.25">
      <c r="A854" s="221"/>
      <c r="B854" s="220"/>
    </row>
    <row r="855" spans="1:2" s="218" customFormat="1" ht="15.75" customHeight="1" x14ac:dyDescent="0.25">
      <c r="A855" s="221"/>
      <c r="B855" s="220"/>
    </row>
    <row r="856" spans="1:2" s="218" customFormat="1" ht="15.75" customHeight="1" x14ac:dyDescent="0.25">
      <c r="A856" s="221"/>
      <c r="B856" s="220"/>
    </row>
    <row r="857" spans="1:2" s="218" customFormat="1" ht="15.75" customHeight="1" x14ac:dyDescent="0.25">
      <c r="A857" s="221"/>
      <c r="B857" s="220"/>
    </row>
    <row r="858" spans="1:2" s="218" customFormat="1" ht="15.75" customHeight="1" x14ac:dyDescent="0.25">
      <c r="A858" s="221"/>
      <c r="B858" s="220"/>
    </row>
    <row r="859" spans="1:2" s="218" customFormat="1" ht="15.75" customHeight="1" x14ac:dyDescent="0.25">
      <c r="A859" s="221"/>
      <c r="B859" s="220"/>
    </row>
    <row r="860" spans="1:2" s="218" customFormat="1" ht="15.75" customHeight="1" x14ac:dyDescent="0.25">
      <c r="A860" s="221"/>
      <c r="B860" s="220"/>
    </row>
    <row r="861" spans="1:2" s="218" customFormat="1" ht="15.75" customHeight="1" x14ac:dyDescent="0.25">
      <c r="A861" s="221"/>
      <c r="B861" s="220"/>
    </row>
    <row r="862" spans="1:2" s="218" customFormat="1" ht="15.75" customHeight="1" x14ac:dyDescent="0.25">
      <c r="A862" s="221"/>
      <c r="B862" s="220"/>
    </row>
    <row r="863" spans="1:2" s="218" customFormat="1" ht="15.75" customHeight="1" x14ac:dyDescent="0.25">
      <c r="A863" s="221"/>
      <c r="B863" s="220"/>
    </row>
    <row r="864" spans="1:2" s="218" customFormat="1" ht="15.75" customHeight="1" x14ac:dyDescent="0.25">
      <c r="A864" s="221"/>
      <c r="B864" s="220"/>
    </row>
    <row r="865" spans="1:2" s="218" customFormat="1" ht="15.75" customHeight="1" x14ac:dyDescent="0.25">
      <c r="A865" s="221"/>
      <c r="B865" s="220"/>
    </row>
    <row r="866" spans="1:2" s="218" customFormat="1" ht="15.75" customHeight="1" x14ac:dyDescent="0.25">
      <c r="A866" s="221"/>
      <c r="B866" s="220"/>
    </row>
    <row r="867" spans="1:2" s="218" customFormat="1" ht="15.75" customHeight="1" x14ac:dyDescent="0.25">
      <c r="A867" s="221"/>
      <c r="B867" s="220"/>
    </row>
    <row r="868" spans="1:2" s="218" customFormat="1" ht="15.75" customHeight="1" x14ac:dyDescent="0.25">
      <c r="A868" s="221"/>
      <c r="B868" s="220"/>
    </row>
    <row r="869" spans="1:2" s="218" customFormat="1" ht="15.75" customHeight="1" x14ac:dyDescent="0.25">
      <c r="A869" s="221"/>
      <c r="B869" s="220"/>
    </row>
    <row r="870" spans="1:2" s="218" customFormat="1" ht="15.75" customHeight="1" x14ac:dyDescent="0.25">
      <c r="A870" s="221"/>
      <c r="B870" s="220"/>
    </row>
    <row r="871" spans="1:2" s="218" customFormat="1" ht="15.75" customHeight="1" x14ac:dyDescent="0.25">
      <c r="A871" s="221"/>
      <c r="B871" s="220"/>
    </row>
    <row r="872" spans="1:2" s="218" customFormat="1" ht="15.75" customHeight="1" x14ac:dyDescent="0.25">
      <c r="A872" s="221"/>
      <c r="B872" s="220"/>
    </row>
    <row r="873" spans="1:2" s="218" customFormat="1" ht="15.75" customHeight="1" x14ac:dyDescent="0.25">
      <c r="A873" s="221"/>
      <c r="B873" s="220"/>
    </row>
    <row r="874" spans="1:2" s="218" customFormat="1" ht="15.75" customHeight="1" x14ac:dyDescent="0.25">
      <c r="A874" s="221"/>
      <c r="B874" s="220"/>
    </row>
    <row r="875" spans="1:2" s="218" customFormat="1" ht="15.75" customHeight="1" x14ac:dyDescent="0.25">
      <c r="A875" s="221"/>
      <c r="B875" s="220"/>
    </row>
    <row r="876" spans="1:2" s="218" customFormat="1" ht="15.75" customHeight="1" x14ac:dyDescent="0.25">
      <c r="A876" s="221"/>
      <c r="B876" s="220"/>
    </row>
    <row r="877" spans="1:2" s="218" customFormat="1" ht="15.75" customHeight="1" x14ac:dyDescent="0.25">
      <c r="A877" s="221"/>
      <c r="B877" s="220"/>
    </row>
    <row r="878" spans="1:2" s="218" customFormat="1" ht="15.75" customHeight="1" x14ac:dyDescent="0.25">
      <c r="A878" s="221"/>
      <c r="B878" s="220"/>
    </row>
    <row r="879" spans="1:2" s="218" customFormat="1" ht="15.75" customHeight="1" x14ac:dyDescent="0.25">
      <c r="A879" s="221"/>
      <c r="B879" s="220"/>
    </row>
    <row r="880" spans="1:2" s="218" customFormat="1" ht="15.75" customHeight="1" x14ac:dyDescent="0.25">
      <c r="A880" s="221"/>
      <c r="B880" s="220"/>
    </row>
    <row r="881" spans="1:2" s="218" customFormat="1" ht="15.75" customHeight="1" x14ac:dyDescent="0.25">
      <c r="A881" s="221"/>
      <c r="B881" s="220"/>
    </row>
    <row r="882" spans="1:2" s="218" customFormat="1" ht="15.75" customHeight="1" x14ac:dyDescent="0.25">
      <c r="A882" s="221"/>
      <c r="B882" s="220"/>
    </row>
    <row r="883" spans="1:2" s="218" customFormat="1" ht="15.75" customHeight="1" x14ac:dyDescent="0.25">
      <c r="A883" s="221"/>
      <c r="B883" s="220"/>
    </row>
    <row r="884" spans="1:2" s="218" customFormat="1" ht="15.75" customHeight="1" x14ac:dyDescent="0.25">
      <c r="A884" s="221"/>
      <c r="B884" s="220"/>
    </row>
    <row r="885" spans="1:2" s="218" customFormat="1" ht="15.75" customHeight="1" x14ac:dyDescent="0.25">
      <c r="A885" s="221"/>
      <c r="B885" s="220"/>
    </row>
    <row r="886" spans="1:2" s="218" customFormat="1" ht="15.75" customHeight="1" x14ac:dyDescent="0.25">
      <c r="A886" s="221"/>
      <c r="B886" s="220"/>
    </row>
    <row r="887" spans="1:2" s="218" customFormat="1" ht="15.75" customHeight="1" x14ac:dyDescent="0.25">
      <c r="A887" s="221"/>
      <c r="B887" s="220"/>
    </row>
    <row r="888" spans="1:2" s="218" customFormat="1" ht="15.75" customHeight="1" x14ac:dyDescent="0.25">
      <c r="A888" s="221"/>
      <c r="B888" s="220"/>
    </row>
    <row r="889" spans="1:2" s="218" customFormat="1" ht="15.75" customHeight="1" x14ac:dyDescent="0.25">
      <c r="A889" s="221"/>
      <c r="B889" s="220"/>
    </row>
    <row r="890" spans="1:2" s="218" customFormat="1" ht="15.75" customHeight="1" x14ac:dyDescent="0.25">
      <c r="A890" s="221"/>
      <c r="B890" s="220"/>
    </row>
    <row r="891" spans="1:2" s="218" customFormat="1" ht="15.75" customHeight="1" x14ac:dyDescent="0.25">
      <c r="A891" s="221"/>
      <c r="B891" s="220"/>
    </row>
    <row r="892" spans="1:2" s="218" customFormat="1" ht="15.75" customHeight="1" x14ac:dyDescent="0.25">
      <c r="A892" s="221"/>
      <c r="B892" s="220"/>
    </row>
    <row r="893" spans="1:2" s="218" customFormat="1" ht="15.75" customHeight="1" x14ac:dyDescent="0.25">
      <c r="A893" s="221"/>
      <c r="B893" s="220"/>
    </row>
    <row r="894" spans="1:2" s="218" customFormat="1" ht="15.75" customHeight="1" x14ac:dyDescent="0.25">
      <c r="A894" s="221"/>
      <c r="B894" s="220"/>
    </row>
    <row r="895" spans="1:2" s="218" customFormat="1" ht="15.75" customHeight="1" x14ac:dyDescent="0.25">
      <c r="A895" s="221"/>
      <c r="B895" s="220"/>
    </row>
    <row r="896" spans="1:2" s="218" customFormat="1" ht="15.75" customHeight="1" x14ac:dyDescent="0.25">
      <c r="A896" s="221"/>
      <c r="B896" s="220"/>
    </row>
    <row r="897" spans="1:2" s="218" customFormat="1" ht="15.75" customHeight="1" x14ac:dyDescent="0.25">
      <c r="A897" s="221"/>
      <c r="B897" s="220"/>
    </row>
    <row r="898" spans="1:2" s="218" customFormat="1" ht="15.75" customHeight="1" x14ac:dyDescent="0.25">
      <c r="A898" s="221"/>
      <c r="B898" s="220"/>
    </row>
    <row r="899" spans="1:2" s="218" customFormat="1" ht="15.75" customHeight="1" x14ac:dyDescent="0.25">
      <c r="A899" s="221"/>
      <c r="B899" s="220"/>
    </row>
    <row r="900" spans="1:2" s="218" customFormat="1" ht="15.75" customHeight="1" x14ac:dyDescent="0.25">
      <c r="A900" s="221"/>
      <c r="B900" s="220"/>
    </row>
    <row r="901" spans="1:2" s="218" customFormat="1" ht="15.75" customHeight="1" x14ac:dyDescent="0.25">
      <c r="A901" s="221"/>
      <c r="B901" s="220"/>
    </row>
    <row r="902" spans="1:2" s="218" customFormat="1" ht="15.75" customHeight="1" x14ac:dyDescent="0.25">
      <c r="A902" s="221"/>
      <c r="B902" s="220"/>
    </row>
    <row r="903" spans="1:2" s="218" customFormat="1" ht="15.75" customHeight="1" x14ac:dyDescent="0.25">
      <c r="A903" s="221"/>
      <c r="B903" s="220"/>
    </row>
    <row r="904" spans="1:2" s="218" customFormat="1" ht="15.75" customHeight="1" x14ac:dyDescent="0.25">
      <c r="A904" s="221"/>
      <c r="B904" s="220"/>
    </row>
    <row r="905" spans="1:2" s="218" customFormat="1" ht="15.75" customHeight="1" x14ac:dyDescent="0.25">
      <c r="A905" s="221"/>
      <c r="B905" s="220"/>
    </row>
    <row r="906" spans="1:2" s="218" customFormat="1" ht="15.75" customHeight="1" x14ac:dyDescent="0.25">
      <c r="A906" s="221"/>
      <c r="B906" s="220"/>
    </row>
    <row r="907" spans="1:2" s="218" customFormat="1" ht="15.75" customHeight="1" x14ac:dyDescent="0.25">
      <c r="A907" s="221"/>
      <c r="B907" s="220"/>
    </row>
    <row r="908" spans="1:2" s="218" customFormat="1" ht="15.75" customHeight="1" x14ac:dyDescent="0.25">
      <c r="A908" s="221"/>
      <c r="B908" s="220"/>
    </row>
    <row r="909" spans="1:2" s="218" customFormat="1" ht="15.75" customHeight="1" x14ac:dyDescent="0.25">
      <c r="A909" s="221"/>
      <c r="B909" s="220"/>
    </row>
    <row r="910" spans="1:2" s="218" customFormat="1" ht="15.75" customHeight="1" x14ac:dyDescent="0.25">
      <c r="A910" s="221"/>
      <c r="B910" s="220"/>
    </row>
    <row r="911" spans="1:2" s="218" customFormat="1" ht="15.75" customHeight="1" x14ac:dyDescent="0.25">
      <c r="A911" s="221"/>
      <c r="B911" s="220"/>
    </row>
    <row r="912" spans="1:2" s="218" customFormat="1" ht="15.75" customHeight="1" x14ac:dyDescent="0.25">
      <c r="A912" s="221"/>
      <c r="B912" s="220"/>
    </row>
    <row r="913" spans="1:2" s="218" customFormat="1" ht="15.75" customHeight="1" x14ac:dyDescent="0.25">
      <c r="A913" s="221"/>
      <c r="B913" s="220"/>
    </row>
    <row r="914" spans="1:2" s="218" customFormat="1" ht="15.75" customHeight="1" x14ac:dyDescent="0.25">
      <c r="A914" s="221"/>
      <c r="B914" s="220"/>
    </row>
    <row r="915" spans="1:2" s="218" customFormat="1" ht="15.75" customHeight="1" x14ac:dyDescent="0.25">
      <c r="A915" s="221"/>
      <c r="B915" s="220"/>
    </row>
    <row r="916" spans="1:2" s="218" customFormat="1" ht="15.75" customHeight="1" x14ac:dyDescent="0.25">
      <c r="A916" s="221"/>
      <c r="B916" s="220"/>
    </row>
    <row r="917" spans="1:2" s="218" customFormat="1" ht="15.75" customHeight="1" x14ac:dyDescent="0.25">
      <c r="A917" s="221"/>
      <c r="B917" s="220"/>
    </row>
    <row r="918" spans="1:2" s="218" customFormat="1" ht="15.75" customHeight="1" x14ac:dyDescent="0.25">
      <c r="A918" s="221"/>
      <c r="B918" s="220"/>
    </row>
    <row r="919" spans="1:2" s="218" customFormat="1" ht="15.75" customHeight="1" x14ac:dyDescent="0.25">
      <c r="A919" s="221"/>
      <c r="B919" s="220"/>
    </row>
    <row r="920" spans="1:2" s="218" customFormat="1" ht="15.75" customHeight="1" x14ac:dyDescent="0.25">
      <c r="A920" s="221"/>
      <c r="B920" s="220"/>
    </row>
    <row r="921" spans="1:2" s="218" customFormat="1" ht="15.75" customHeight="1" x14ac:dyDescent="0.25">
      <c r="A921" s="221"/>
      <c r="B921" s="220"/>
    </row>
    <row r="922" spans="1:2" s="218" customFormat="1" ht="15.75" customHeight="1" x14ac:dyDescent="0.25">
      <c r="A922" s="221"/>
      <c r="B922" s="220"/>
    </row>
    <row r="923" spans="1:2" s="218" customFormat="1" ht="15.75" customHeight="1" x14ac:dyDescent="0.25">
      <c r="A923" s="221"/>
      <c r="B923" s="220"/>
    </row>
    <row r="924" spans="1:2" s="218" customFormat="1" ht="15.75" customHeight="1" x14ac:dyDescent="0.25">
      <c r="A924" s="221"/>
      <c r="B924" s="220"/>
    </row>
    <row r="925" spans="1:2" s="218" customFormat="1" ht="15.75" customHeight="1" x14ac:dyDescent="0.25">
      <c r="A925" s="221"/>
      <c r="B925" s="220"/>
    </row>
    <row r="926" spans="1:2" s="218" customFormat="1" ht="15.75" customHeight="1" x14ac:dyDescent="0.25">
      <c r="A926" s="221"/>
      <c r="B926" s="220"/>
    </row>
    <row r="927" spans="1:2" s="218" customFormat="1" ht="15.75" customHeight="1" x14ac:dyDescent="0.25">
      <c r="A927" s="221"/>
      <c r="B927" s="220"/>
    </row>
    <row r="928" spans="1:2" s="218" customFormat="1" ht="15.75" customHeight="1" x14ac:dyDescent="0.25">
      <c r="A928" s="221"/>
      <c r="B928" s="220"/>
    </row>
    <row r="929" spans="1:2" s="218" customFormat="1" ht="15.75" customHeight="1" x14ac:dyDescent="0.25">
      <c r="A929" s="221"/>
      <c r="B929" s="220"/>
    </row>
    <row r="930" spans="1:2" s="218" customFormat="1" ht="15.75" customHeight="1" x14ac:dyDescent="0.25">
      <c r="A930" s="221"/>
      <c r="B930" s="220"/>
    </row>
    <row r="931" spans="1:2" s="218" customFormat="1" ht="15.75" customHeight="1" x14ac:dyDescent="0.25">
      <c r="A931" s="221"/>
      <c r="B931" s="220"/>
    </row>
    <row r="932" spans="1:2" s="218" customFormat="1" ht="15.75" customHeight="1" x14ac:dyDescent="0.25">
      <c r="A932" s="221"/>
      <c r="B932" s="220"/>
    </row>
    <row r="933" spans="1:2" s="218" customFormat="1" ht="15.75" customHeight="1" x14ac:dyDescent="0.25">
      <c r="A933" s="221"/>
      <c r="B933" s="220"/>
    </row>
    <row r="934" spans="1:2" s="218" customFormat="1" ht="15.75" customHeight="1" x14ac:dyDescent="0.25">
      <c r="A934" s="221"/>
      <c r="B934" s="220"/>
    </row>
    <row r="935" spans="1:2" s="218" customFormat="1" ht="15.75" customHeight="1" x14ac:dyDescent="0.25">
      <c r="A935" s="221"/>
      <c r="B935" s="220"/>
    </row>
    <row r="936" spans="1:2" s="218" customFormat="1" ht="15.75" customHeight="1" x14ac:dyDescent="0.25">
      <c r="A936" s="221"/>
      <c r="B936" s="220"/>
    </row>
    <row r="937" spans="1:2" s="218" customFormat="1" ht="15.75" customHeight="1" x14ac:dyDescent="0.25">
      <c r="A937" s="221"/>
      <c r="B937" s="220"/>
    </row>
    <row r="938" spans="1:2" s="218" customFormat="1" ht="15.75" customHeight="1" x14ac:dyDescent="0.25">
      <c r="A938" s="221"/>
      <c r="B938" s="220"/>
    </row>
    <row r="939" spans="1:2" s="218" customFormat="1" ht="15.75" customHeight="1" x14ac:dyDescent="0.25">
      <c r="A939" s="221"/>
      <c r="B939" s="220"/>
    </row>
    <row r="940" spans="1:2" s="218" customFormat="1" ht="15.75" customHeight="1" x14ac:dyDescent="0.25">
      <c r="A940" s="221"/>
      <c r="B940" s="220"/>
    </row>
    <row r="941" spans="1:2" s="218" customFormat="1" ht="15.75" customHeight="1" x14ac:dyDescent="0.25">
      <c r="A941" s="221"/>
      <c r="B941" s="220"/>
    </row>
    <row r="942" spans="1:2" s="218" customFormat="1" ht="15.75" customHeight="1" x14ac:dyDescent="0.25">
      <c r="A942" s="221"/>
      <c r="B942" s="220"/>
    </row>
    <row r="943" spans="1:2" s="218" customFormat="1" ht="15.75" customHeight="1" x14ac:dyDescent="0.25">
      <c r="A943" s="221"/>
      <c r="B943" s="220"/>
    </row>
    <row r="944" spans="1:2" s="218" customFormat="1" ht="15.75" customHeight="1" x14ac:dyDescent="0.25">
      <c r="A944" s="221"/>
      <c r="B944" s="220"/>
    </row>
    <row r="945" spans="1:2" s="218" customFormat="1" ht="15.75" customHeight="1" x14ac:dyDescent="0.25">
      <c r="A945" s="221"/>
      <c r="B945" s="220"/>
    </row>
    <row r="946" spans="1:2" s="218" customFormat="1" ht="15.75" customHeight="1" x14ac:dyDescent="0.25">
      <c r="A946" s="221"/>
      <c r="B946" s="220"/>
    </row>
    <row r="947" spans="1:2" s="218" customFormat="1" ht="15.75" customHeight="1" x14ac:dyDescent="0.25">
      <c r="A947" s="221"/>
      <c r="B947" s="220"/>
    </row>
    <row r="948" spans="1:2" s="218" customFormat="1" ht="15.75" customHeight="1" x14ac:dyDescent="0.25">
      <c r="A948" s="221"/>
      <c r="B948" s="220"/>
    </row>
    <row r="949" spans="1:2" s="218" customFormat="1" ht="15.75" customHeight="1" x14ac:dyDescent="0.25">
      <c r="A949" s="221"/>
      <c r="B949" s="220"/>
    </row>
    <row r="950" spans="1:2" s="218" customFormat="1" ht="15.75" customHeight="1" x14ac:dyDescent="0.25">
      <c r="A950" s="221"/>
      <c r="B950" s="220"/>
    </row>
    <row r="951" spans="1:2" s="218" customFormat="1" ht="15.75" customHeight="1" x14ac:dyDescent="0.25">
      <c r="A951" s="221"/>
      <c r="B951" s="220"/>
    </row>
    <row r="952" spans="1:2" s="218" customFormat="1" ht="15.75" customHeight="1" x14ac:dyDescent="0.25">
      <c r="A952" s="221"/>
      <c r="B952" s="220"/>
    </row>
    <row r="953" spans="1:2" s="218" customFormat="1" ht="15.75" customHeight="1" x14ac:dyDescent="0.25">
      <c r="A953" s="221"/>
      <c r="B953" s="220"/>
    </row>
    <row r="954" spans="1:2" s="218" customFormat="1" ht="15.75" customHeight="1" x14ac:dyDescent="0.25">
      <c r="A954" s="221"/>
      <c r="B954" s="220"/>
    </row>
    <row r="955" spans="1:2" s="218" customFormat="1" ht="15.75" customHeight="1" x14ac:dyDescent="0.25">
      <c r="A955" s="221"/>
      <c r="B955" s="220"/>
    </row>
    <row r="956" spans="1:2" s="218" customFormat="1" ht="15.75" customHeight="1" x14ac:dyDescent="0.25">
      <c r="A956" s="221"/>
      <c r="B956" s="220"/>
    </row>
    <row r="957" spans="1:2" s="218" customFormat="1" ht="15.75" customHeight="1" x14ac:dyDescent="0.25">
      <c r="A957" s="221"/>
      <c r="B957" s="220"/>
    </row>
    <row r="958" spans="1:2" s="218" customFormat="1" ht="15.75" customHeight="1" x14ac:dyDescent="0.25">
      <c r="A958" s="221"/>
      <c r="B958" s="220"/>
    </row>
    <row r="959" spans="1:2" s="218" customFormat="1" ht="15.75" customHeight="1" x14ac:dyDescent="0.25">
      <c r="A959" s="221"/>
      <c r="B959" s="220"/>
    </row>
    <row r="960" spans="1:2" s="218" customFormat="1" ht="15.75" customHeight="1" x14ac:dyDescent="0.25">
      <c r="A960" s="221"/>
      <c r="B960" s="220"/>
    </row>
    <row r="961" spans="1:2" s="218" customFormat="1" ht="15.75" customHeight="1" x14ac:dyDescent="0.25">
      <c r="A961" s="221"/>
      <c r="B961" s="220"/>
    </row>
    <row r="962" spans="1:2" s="218" customFormat="1" ht="15.75" customHeight="1" x14ac:dyDescent="0.25">
      <c r="A962" s="221"/>
      <c r="B962" s="220"/>
    </row>
    <row r="963" spans="1:2" s="218" customFormat="1" ht="15.75" customHeight="1" x14ac:dyDescent="0.25">
      <c r="A963" s="221"/>
      <c r="B963" s="220"/>
    </row>
    <row r="964" spans="1:2" s="218" customFormat="1" ht="15.75" customHeight="1" x14ac:dyDescent="0.25">
      <c r="A964" s="221"/>
      <c r="B964" s="220"/>
    </row>
    <row r="965" spans="1:2" s="218" customFormat="1" ht="15.75" customHeight="1" x14ac:dyDescent="0.25">
      <c r="A965" s="221"/>
      <c r="B965" s="220"/>
    </row>
    <row r="966" spans="1:2" s="218" customFormat="1" ht="15.75" customHeight="1" x14ac:dyDescent="0.25">
      <c r="A966" s="221"/>
      <c r="B966" s="220"/>
    </row>
    <row r="967" spans="1:2" s="218" customFormat="1" ht="15.75" customHeight="1" x14ac:dyDescent="0.25">
      <c r="A967" s="221"/>
      <c r="B967" s="220"/>
    </row>
    <row r="968" spans="1:2" s="218" customFormat="1" ht="15.75" customHeight="1" x14ac:dyDescent="0.25">
      <c r="A968" s="221"/>
      <c r="B968" s="220"/>
    </row>
    <row r="969" spans="1:2" s="218" customFormat="1" ht="15.75" customHeight="1" x14ac:dyDescent="0.25">
      <c r="A969" s="221"/>
      <c r="B969" s="220"/>
    </row>
    <row r="970" spans="1:2" s="218" customFormat="1" ht="15.75" customHeight="1" x14ac:dyDescent="0.25">
      <c r="A970" s="221"/>
      <c r="B970" s="220"/>
    </row>
    <row r="971" spans="1:2" s="218" customFormat="1" ht="15.75" customHeight="1" x14ac:dyDescent="0.25">
      <c r="A971" s="221"/>
      <c r="B971" s="220"/>
    </row>
    <row r="972" spans="1:2" s="218" customFormat="1" ht="15.75" customHeight="1" x14ac:dyDescent="0.25">
      <c r="A972" s="221"/>
      <c r="B972" s="220"/>
    </row>
    <row r="973" spans="1:2" s="218" customFormat="1" ht="15.75" customHeight="1" x14ac:dyDescent="0.25">
      <c r="A973" s="221"/>
      <c r="B973" s="220"/>
    </row>
    <row r="974" spans="1:2" s="218" customFormat="1" ht="15.75" customHeight="1" x14ac:dyDescent="0.25">
      <c r="A974" s="221"/>
      <c r="B974" s="220"/>
    </row>
    <row r="975" spans="1:2" s="218" customFormat="1" ht="15.75" customHeight="1" x14ac:dyDescent="0.25">
      <c r="A975" s="221"/>
      <c r="B975" s="220"/>
    </row>
    <row r="976" spans="1:2" s="218" customFormat="1" ht="15.75" customHeight="1" x14ac:dyDescent="0.25">
      <c r="A976" s="221"/>
      <c r="B976" s="220"/>
    </row>
    <row r="977" spans="1:2" s="218" customFormat="1" ht="15.75" customHeight="1" x14ac:dyDescent="0.25">
      <c r="A977" s="221"/>
      <c r="B977" s="220"/>
    </row>
    <row r="978" spans="1:2" s="218" customFormat="1" ht="15.75" customHeight="1" x14ac:dyDescent="0.25">
      <c r="A978" s="221"/>
      <c r="B978" s="220"/>
    </row>
    <row r="979" spans="1:2" s="218" customFormat="1" ht="15.75" customHeight="1" x14ac:dyDescent="0.25">
      <c r="A979" s="221"/>
      <c r="B979" s="220"/>
    </row>
    <row r="980" spans="1:2" s="218" customFormat="1" ht="15.75" customHeight="1" x14ac:dyDescent="0.25">
      <c r="A980" s="221"/>
      <c r="B980" s="220"/>
    </row>
    <row r="981" spans="1:2" s="218" customFormat="1" ht="15.75" customHeight="1" x14ac:dyDescent="0.25">
      <c r="A981" s="221"/>
      <c r="B981" s="220"/>
    </row>
    <row r="982" spans="1:2" s="218" customFormat="1" ht="15.75" customHeight="1" x14ac:dyDescent="0.25">
      <c r="A982" s="221"/>
      <c r="B982" s="220"/>
    </row>
    <row r="983" spans="1:2" s="218" customFormat="1" ht="15.75" customHeight="1" x14ac:dyDescent="0.25">
      <c r="A983" s="221"/>
      <c r="B983" s="220"/>
    </row>
    <row r="984" spans="1:2" s="218" customFormat="1" ht="15.75" customHeight="1" x14ac:dyDescent="0.25">
      <c r="A984" s="221"/>
      <c r="B984" s="220"/>
    </row>
    <row r="985" spans="1:2" s="218" customFormat="1" ht="15.75" customHeight="1" x14ac:dyDescent="0.25">
      <c r="A985" s="221"/>
      <c r="B985" s="220"/>
    </row>
    <row r="986" spans="1:2" s="218" customFormat="1" ht="15.75" customHeight="1" x14ac:dyDescent="0.25">
      <c r="A986" s="221"/>
      <c r="B986" s="220"/>
    </row>
    <row r="987" spans="1:2" s="218" customFormat="1" ht="15.75" customHeight="1" x14ac:dyDescent="0.25">
      <c r="A987" s="221"/>
      <c r="B987" s="220"/>
    </row>
    <row r="988" spans="1:2" s="218" customFormat="1" ht="15.75" customHeight="1" x14ac:dyDescent="0.25">
      <c r="A988" s="221"/>
      <c r="B988" s="220"/>
    </row>
    <row r="989" spans="1:2" s="218" customFormat="1" ht="15.75" customHeight="1" x14ac:dyDescent="0.25">
      <c r="A989" s="221"/>
      <c r="B989" s="220"/>
    </row>
    <row r="990" spans="1:2" s="218" customFormat="1" ht="15.75" customHeight="1" x14ac:dyDescent="0.25">
      <c r="A990" s="221"/>
      <c r="B990" s="220"/>
    </row>
    <row r="991" spans="1:2" s="218" customFormat="1" ht="15.75" customHeight="1" x14ac:dyDescent="0.25">
      <c r="A991" s="221"/>
      <c r="B991" s="220"/>
    </row>
    <row r="992" spans="1:2" s="218" customFormat="1" ht="15.75" customHeight="1" x14ac:dyDescent="0.25">
      <c r="A992" s="221"/>
      <c r="B992" s="220"/>
    </row>
    <row r="993" spans="1:2" s="218" customFormat="1" ht="15.75" customHeight="1" x14ac:dyDescent="0.25">
      <c r="A993" s="221"/>
      <c r="B993" s="220"/>
    </row>
    <row r="994" spans="1:2" s="218" customFormat="1" ht="15.75" customHeight="1" x14ac:dyDescent="0.25">
      <c r="A994" s="221"/>
      <c r="B994" s="220"/>
    </row>
    <row r="995" spans="1:2" s="218" customFormat="1" ht="15.75" customHeight="1" x14ac:dyDescent="0.25">
      <c r="A995" s="221"/>
      <c r="B995" s="220"/>
    </row>
    <row r="996" spans="1:2" s="218" customFormat="1" ht="15.75" customHeight="1" x14ac:dyDescent="0.25">
      <c r="A996" s="221"/>
      <c r="B996" s="220"/>
    </row>
    <row r="997" spans="1:2" s="218" customFormat="1" ht="15.75" customHeight="1" x14ac:dyDescent="0.25">
      <c r="A997" s="221"/>
      <c r="B997" s="220"/>
    </row>
    <row r="998" spans="1:2" s="218" customFormat="1" ht="15.75" customHeight="1" x14ac:dyDescent="0.25">
      <c r="A998" s="221"/>
      <c r="B998" s="220"/>
    </row>
    <row r="999" spans="1:2" s="218" customFormat="1" ht="15.75" customHeight="1" x14ac:dyDescent="0.25">
      <c r="A999" s="221"/>
      <c r="B999" s="220"/>
    </row>
    <row r="1000" spans="1:2" s="218" customFormat="1" ht="15.75" customHeight="1" x14ac:dyDescent="0.25">
      <c r="A1000" s="221"/>
      <c r="B1000" s="220"/>
    </row>
    <row r="1001" spans="1:2" s="218" customFormat="1" ht="15.75" customHeight="1" x14ac:dyDescent="0.25">
      <c r="A1001" s="221"/>
      <c r="B1001" s="220"/>
    </row>
    <row r="1002" spans="1:2" s="218" customFormat="1" ht="15.75" customHeight="1" x14ac:dyDescent="0.25">
      <c r="A1002" s="221"/>
      <c r="B1002" s="220"/>
    </row>
    <row r="1003" spans="1:2" s="218" customFormat="1" ht="15.75" customHeight="1" x14ac:dyDescent="0.25">
      <c r="A1003" s="221"/>
      <c r="B1003" s="22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5"/>
  <sheetViews>
    <sheetView showGridLines="0" zoomScale="70" zoomScaleNormal="70" workbookViewId="0">
      <selection activeCell="F31" sqref="F31:F32"/>
    </sheetView>
  </sheetViews>
  <sheetFormatPr defaultColWidth="14.42578125" defaultRowHeight="15" customHeight="1" outlineLevelCol="2" x14ac:dyDescent="0.25"/>
  <cols>
    <col min="1" max="1" width="6.28515625" customWidth="1"/>
    <col min="2" max="2" width="46.140625" bestFit="1" customWidth="1"/>
    <col min="3" max="3" width="26.5703125" customWidth="1" outlineLevel="2"/>
    <col min="4" max="16384" width="14.42578125" style="226"/>
  </cols>
  <sheetData>
    <row r="1" spans="1:3" ht="39.75" customHeight="1" x14ac:dyDescent="0.25">
      <c r="A1" s="200"/>
      <c r="B1" s="2"/>
      <c r="C1" s="3"/>
    </row>
    <row r="2" spans="1:3" ht="3" customHeight="1" x14ac:dyDescent="0.25">
      <c r="A2" s="201"/>
      <c r="B2" s="7"/>
      <c r="C2" s="8"/>
    </row>
    <row r="3" spans="1:3" ht="15.75" customHeight="1" x14ac:dyDescent="0.25">
      <c r="A3" s="201"/>
      <c r="B3" s="10" t="s">
        <v>154</v>
      </c>
      <c r="C3" s="202">
        <f>'Relatório Consolidado'!J3</f>
        <v>0</v>
      </c>
    </row>
    <row r="4" spans="1:3" ht="15.75" customHeight="1" x14ac:dyDescent="0.25">
      <c r="A4" s="201"/>
      <c r="B4" s="10" t="s">
        <v>155</v>
      </c>
      <c r="C4" s="202">
        <f>'Relatório Consolidado'!J4</f>
        <v>0</v>
      </c>
    </row>
    <row r="5" spans="1:3" ht="15.75" customHeight="1" x14ac:dyDescent="0.25">
      <c r="A5" s="201"/>
      <c r="B5" s="203"/>
      <c r="C5" s="204"/>
    </row>
    <row r="6" spans="1:3" ht="15.75" customHeight="1" x14ac:dyDescent="0.25">
      <c r="A6" s="201"/>
      <c r="B6" s="203"/>
      <c r="C6" s="204"/>
    </row>
    <row r="7" spans="1:3" ht="15.75" customHeight="1" x14ac:dyDescent="0.25">
      <c r="A7" s="201"/>
      <c r="B7" s="205"/>
      <c r="C7" s="206"/>
    </row>
    <row r="8" spans="1:3" ht="15.75" customHeight="1" thickBot="1" x14ac:dyDescent="0.3">
      <c r="A8" s="201"/>
      <c r="B8" s="17" t="s">
        <v>156</v>
      </c>
      <c r="C8" s="225">
        <f>'Relatório Consolidado'!J4</f>
        <v>0</v>
      </c>
    </row>
    <row r="9" spans="1:3" ht="15.75" customHeight="1" x14ac:dyDescent="0.25">
      <c r="A9" s="201"/>
      <c r="B9" s="207" t="s">
        <v>157</v>
      </c>
      <c r="C9" s="208">
        <f>'Relatório Consolidado'!C16</f>
        <v>7400</v>
      </c>
    </row>
    <row r="10" spans="1:3" ht="15.75" customHeight="1" x14ac:dyDescent="0.25">
      <c r="A10" s="201"/>
      <c r="B10" s="25" t="s">
        <v>158</v>
      </c>
      <c r="C10" s="209">
        <f>'Relatório Consolidado'!C17</f>
        <v>0</v>
      </c>
    </row>
    <row r="11" spans="1:3" ht="15.75" customHeight="1" x14ac:dyDescent="0.25">
      <c r="A11" s="201"/>
      <c r="B11" s="207" t="s">
        <v>159</v>
      </c>
      <c r="C11" s="210">
        <f>'Relatório Consolidado'!E41</f>
        <v>0</v>
      </c>
    </row>
    <row r="12" spans="1:3" ht="15.75" customHeight="1" x14ac:dyDescent="0.25">
      <c r="A12" s="201"/>
      <c r="B12" s="211" t="s">
        <v>160</v>
      </c>
      <c r="C12" s="209">
        <f>'Relatório Consolidado'!F42</f>
        <v>0</v>
      </c>
    </row>
    <row r="13" spans="1:3" ht="15.75" customHeight="1" x14ac:dyDescent="0.25">
      <c r="A13" s="201"/>
      <c r="B13" s="207" t="s">
        <v>161</v>
      </c>
      <c r="C13" s="229">
        <f>'Relatório Consolidado'!F43</f>
        <v>0</v>
      </c>
    </row>
    <row r="14" spans="1:3" ht="15.75" customHeight="1" x14ac:dyDescent="0.25">
      <c r="A14" s="201"/>
      <c r="B14" s="211" t="s">
        <v>47</v>
      </c>
      <c r="C14" s="209">
        <f>'Relatório Consolidado'!F44</f>
        <v>0</v>
      </c>
    </row>
    <row r="15" spans="1:3" ht="15.75" customHeight="1" x14ac:dyDescent="0.25">
      <c r="A15" s="201"/>
      <c r="B15" s="207" t="s">
        <v>162</v>
      </c>
      <c r="C15" s="230">
        <f>'Relatório Consolidado'!F45</f>
        <v>0</v>
      </c>
    </row>
    <row r="16" spans="1:3" ht="15.75" customHeight="1" x14ac:dyDescent="0.25">
      <c r="A16" s="201"/>
      <c r="B16" s="53"/>
      <c r="C16" s="53"/>
    </row>
    <row r="17" spans="1:3" ht="15.75" customHeight="1" thickBot="1" x14ac:dyDescent="0.3">
      <c r="A17" s="201"/>
      <c r="B17" s="17" t="s">
        <v>163</v>
      </c>
      <c r="C17" s="17"/>
    </row>
    <row r="18" spans="1:3" ht="15.75" customHeight="1" x14ac:dyDescent="0.25">
      <c r="A18" s="201" t="s">
        <v>10</v>
      </c>
      <c r="B18" s="207" t="s">
        <v>164</v>
      </c>
      <c r="C18" s="230">
        <f>'Relatório Consolidado'!J8</f>
        <v>0</v>
      </c>
    </row>
    <row r="19" spans="1:3" ht="15.75" customHeight="1" x14ac:dyDescent="0.25">
      <c r="A19" s="201" t="s">
        <v>12</v>
      </c>
      <c r="B19" s="211" t="s">
        <v>165</v>
      </c>
      <c r="C19" s="209">
        <f>'Relatório Consolidado'!J9</f>
        <v>0</v>
      </c>
    </row>
    <row r="20" spans="1:3" ht="15.75" customHeight="1" x14ac:dyDescent="0.25">
      <c r="A20" s="201" t="s">
        <v>15</v>
      </c>
      <c r="B20" s="207" t="s">
        <v>166</v>
      </c>
      <c r="C20" s="230">
        <f>'Relatório Consolidado'!J10</f>
        <v>0</v>
      </c>
    </row>
    <row r="21" spans="1:3" ht="15.75" customHeight="1" x14ac:dyDescent="0.25">
      <c r="A21" s="201" t="s">
        <v>18</v>
      </c>
      <c r="B21" s="211" t="s">
        <v>167</v>
      </c>
      <c r="C21" s="209">
        <f>'Relatório Consolidado'!J11</f>
        <v>0</v>
      </c>
    </row>
    <row r="22" spans="1:3" ht="15.75" customHeight="1" x14ac:dyDescent="0.25">
      <c r="A22" s="201" t="s">
        <v>21</v>
      </c>
      <c r="B22" s="207" t="s">
        <v>168</v>
      </c>
      <c r="C22" s="230">
        <f>'Relatório Consolidado'!J12</f>
        <v>0</v>
      </c>
    </row>
    <row r="23" spans="1:3" ht="15.75" customHeight="1" x14ac:dyDescent="0.25">
      <c r="A23" s="201" t="s">
        <v>23</v>
      </c>
      <c r="B23" s="211" t="s">
        <v>169</v>
      </c>
      <c r="C23" s="209">
        <f>'Relatório Consolidado'!J13</f>
        <v>0</v>
      </c>
    </row>
    <row r="24" spans="1:3" ht="15.75" customHeight="1" x14ac:dyDescent="0.25">
      <c r="A24" s="201" t="s">
        <v>25</v>
      </c>
      <c r="B24" s="207" t="s">
        <v>170</v>
      </c>
      <c r="C24" s="230">
        <f>'Relatório Consolidado'!J14</f>
        <v>0</v>
      </c>
    </row>
    <row r="25" spans="1:3" ht="15.75" customHeight="1" x14ac:dyDescent="0.25">
      <c r="A25" s="201" t="s">
        <v>27</v>
      </c>
      <c r="B25" s="211" t="s">
        <v>171</v>
      </c>
      <c r="C25" s="209">
        <f>'Relatório Consolidado'!J15</f>
        <v>0</v>
      </c>
    </row>
    <row r="26" spans="1:3" ht="15.75" customHeight="1" x14ac:dyDescent="0.25">
      <c r="A26" s="201" t="s">
        <v>29</v>
      </c>
      <c r="B26" s="207" t="s">
        <v>172</v>
      </c>
      <c r="C26" s="230">
        <f>'Relatório Consolidado'!J16</f>
        <v>0</v>
      </c>
    </row>
    <row r="27" spans="1:3" ht="15.75" customHeight="1" x14ac:dyDescent="0.25">
      <c r="A27" s="201" t="s">
        <v>31</v>
      </c>
      <c r="B27" s="211" t="s">
        <v>239</v>
      </c>
      <c r="C27" s="209">
        <f>'Relatório Consolidado'!J17</f>
        <v>0</v>
      </c>
    </row>
    <row r="28" spans="1:3" ht="15.75" customHeight="1" x14ac:dyDescent="0.25">
      <c r="A28" s="201"/>
      <c r="B28" s="207" t="s">
        <v>240</v>
      </c>
      <c r="C28" s="230">
        <f>'Relatório Consolidado'!J18</f>
        <v>0</v>
      </c>
    </row>
    <row r="29" spans="1:3" ht="15.75" customHeight="1" x14ac:dyDescent="0.25">
      <c r="A29" s="201" t="s">
        <v>33</v>
      </c>
      <c r="B29" s="211" t="s">
        <v>33</v>
      </c>
      <c r="C29" s="227" t="e">
        <f>'Relatório Consolidado'!J19</f>
        <v>#DIV/0!</v>
      </c>
    </row>
    <row r="30" spans="1:3" ht="15.75" customHeight="1" x14ac:dyDescent="0.25">
      <c r="A30" s="201" t="s">
        <v>34</v>
      </c>
      <c r="B30" s="207" t="s">
        <v>173</v>
      </c>
      <c r="C30" s="229" t="e">
        <f>'Relatório Consolidado'!J20</f>
        <v>#DIV/0!</v>
      </c>
    </row>
    <row r="31" spans="1:3" ht="15.75" customHeight="1" x14ac:dyDescent="0.25">
      <c r="A31" s="201" t="s">
        <v>37</v>
      </c>
      <c r="B31" s="211" t="s">
        <v>174</v>
      </c>
      <c r="C31" s="209">
        <f>'Relatório Consolidado'!J21</f>
        <v>0</v>
      </c>
    </row>
    <row r="32" spans="1:3" ht="15.75" customHeight="1" x14ac:dyDescent="0.25">
      <c r="A32" s="201"/>
      <c r="B32" s="207" t="s">
        <v>203</v>
      </c>
      <c r="C32" s="230">
        <f>'Relatório Consolidado'!J22</f>
        <v>0</v>
      </c>
    </row>
    <row r="33" spans="1:3" ht="15.75" customHeight="1" x14ac:dyDescent="0.25">
      <c r="A33" s="201" t="s">
        <v>38</v>
      </c>
      <c r="B33" s="211" t="s">
        <v>175</v>
      </c>
      <c r="C33" s="209">
        <f>'Relatório Consolidado'!J23</f>
        <v>0</v>
      </c>
    </row>
    <row r="34" spans="1:3" ht="15.75" customHeight="1" x14ac:dyDescent="0.25">
      <c r="A34" s="201"/>
      <c r="B34" s="207" t="s">
        <v>39</v>
      </c>
      <c r="C34" s="230">
        <f>'Relatório Consolidado'!J24</f>
        <v>0</v>
      </c>
    </row>
    <row r="35" spans="1:3" ht="15.75" customHeight="1" x14ac:dyDescent="0.25">
      <c r="A35" s="201" t="s">
        <v>176</v>
      </c>
      <c r="B35" s="211" t="s">
        <v>177</v>
      </c>
      <c r="C35" s="209" t="e">
        <f>'Relatório Consolidado'!S3</f>
        <v>#N/A</v>
      </c>
    </row>
    <row r="36" spans="1:3" ht="15.75" customHeight="1" x14ac:dyDescent="0.25">
      <c r="A36" s="201" t="s">
        <v>178</v>
      </c>
      <c r="B36" s="207" t="s">
        <v>179</v>
      </c>
      <c r="C36" s="230" t="e">
        <f>'Relatório Consolidado'!T3</f>
        <v>#N/A</v>
      </c>
    </row>
    <row r="37" spans="1:3" ht="15.75" customHeight="1" x14ac:dyDescent="0.25">
      <c r="A37" s="201"/>
      <c r="B37" s="211" t="s">
        <v>55</v>
      </c>
      <c r="C37" s="209">
        <f>'Relatório Consolidado'!I52</f>
        <v>0</v>
      </c>
    </row>
    <row r="38" spans="1:3" ht="15.75" customHeight="1" x14ac:dyDescent="0.25">
      <c r="A38" s="201"/>
      <c r="B38" s="207" t="s">
        <v>56</v>
      </c>
      <c r="C38" s="230">
        <f>'Relatório Consolidado'!I53</f>
        <v>0</v>
      </c>
    </row>
    <row r="39" spans="1:3" ht="15.75" customHeight="1" x14ac:dyDescent="0.25">
      <c r="A39" s="201"/>
      <c r="B39" s="211" t="s">
        <v>221</v>
      </c>
      <c r="C39" s="227" t="e">
        <f>'Relatório Consolidado'!I54</f>
        <v>#N/A</v>
      </c>
    </row>
    <row r="40" spans="1:3" ht="15.75" customHeight="1" x14ac:dyDescent="0.25">
      <c r="A40" s="201"/>
      <c r="B40" s="263" t="s">
        <v>243</v>
      </c>
      <c r="C40" s="229" t="e">
        <f>'Relatório Consolidado'!I55</f>
        <v>#DIV/0!</v>
      </c>
    </row>
    <row r="41" spans="1:3" ht="15.75" customHeight="1" x14ac:dyDescent="0.25">
      <c r="A41" s="201"/>
      <c r="B41" s="53"/>
      <c r="C41" s="53"/>
    </row>
    <row r="42" spans="1:3" ht="15.75" customHeight="1" thickBot="1" x14ac:dyDescent="0.3">
      <c r="A42" s="201" t="s">
        <v>69</v>
      </c>
      <c r="B42" s="17" t="s">
        <v>180</v>
      </c>
      <c r="C42" s="17"/>
    </row>
    <row r="43" spans="1:3" ht="15.75" customHeight="1" x14ac:dyDescent="0.25">
      <c r="A43" s="201" t="str">
        <f t="shared" ref="A43:A50" si="0">A$42&amp;B43</f>
        <v xml:space="preserve">Antecipação (em dias)²Até 15 </v>
      </c>
      <c r="B43" s="47" t="s">
        <v>181</v>
      </c>
      <c r="C43" s="209">
        <f>'Relatório Analítico'!D14</f>
        <v>0</v>
      </c>
    </row>
    <row r="44" spans="1:3" ht="15.75" customHeight="1" x14ac:dyDescent="0.25">
      <c r="A44" s="201" t="str">
        <f t="shared" si="0"/>
        <v>Antecipação (em dias)²Entre 15 e 30</v>
      </c>
      <c r="B44" s="212" t="s">
        <v>67</v>
      </c>
      <c r="C44" s="230">
        <f>'Relatório Analítico'!D15</f>
        <v>0</v>
      </c>
    </row>
    <row r="45" spans="1:3" ht="15.75" customHeight="1" x14ac:dyDescent="0.25">
      <c r="A45" s="201" t="str">
        <f t="shared" si="0"/>
        <v>Antecipação (em dias)²Entre 30 e 60</v>
      </c>
      <c r="B45" s="47" t="s">
        <v>70</v>
      </c>
      <c r="C45" s="209">
        <f>'Relatório Analítico'!D16</f>
        <v>0</v>
      </c>
    </row>
    <row r="46" spans="1:3" ht="15.75" customHeight="1" x14ac:dyDescent="0.25">
      <c r="A46" s="201" t="str">
        <f t="shared" si="0"/>
        <v>Antecipação (em dias)²Entre 60 e 90</v>
      </c>
      <c r="B46" s="212" t="s">
        <v>71</v>
      </c>
      <c r="C46" s="230">
        <f>'Relatório Analítico'!D17</f>
        <v>0</v>
      </c>
    </row>
    <row r="47" spans="1:3" ht="15.75" customHeight="1" x14ac:dyDescent="0.25">
      <c r="A47" s="201" t="str">
        <f t="shared" si="0"/>
        <v>Antecipação (em dias)²Entre 90 e 120</v>
      </c>
      <c r="B47" s="47" t="s">
        <v>75</v>
      </c>
      <c r="C47" s="209">
        <f>'Relatório Analítico'!D18</f>
        <v>0</v>
      </c>
    </row>
    <row r="48" spans="1:3" ht="15.75" customHeight="1" x14ac:dyDescent="0.25">
      <c r="A48" s="201" t="str">
        <f t="shared" si="0"/>
        <v>Antecipação (em dias)²Entre 120 e 150</v>
      </c>
      <c r="B48" s="212" t="s">
        <v>76</v>
      </c>
      <c r="C48" s="230">
        <f>'Relatório Analítico'!D19</f>
        <v>0</v>
      </c>
    </row>
    <row r="49" spans="1:3" ht="15.75" customHeight="1" x14ac:dyDescent="0.25">
      <c r="A49" s="201" t="str">
        <f t="shared" si="0"/>
        <v>Antecipação (em dias)²Entre 150 e 180</v>
      </c>
      <c r="B49" s="47" t="s">
        <v>77</v>
      </c>
      <c r="C49" s="209">
        <f>'Relatório Analítico'!D20</f>
        <v>0</v>
      </c>
    </row>
    <row r="50" spans="1:3" ht="15.75" customHeight="1" x14ac:dyDescent="0.25">
      <c r="A50" s="213" t="str">
        <f t="shared" si="0"/>
        <v>Antecipação (em dias)²Superior a 180</v>
      </c>
      <c r="B50" s="212" t="s">
        <v>78</v>
      </c>
      <c r="C50" s="230">
        <f>'Relatório Analítico'!D21</f>
        <v>0</v>
      </c>
    </row>
    <row r="51" spans="1:3" ht="15.75" customHeight="1" thickBot="1" x14ac:dyDescent="0.3">
      <c r="A51" s="201" t="s">
        <v>80</v>
      </c>
      <c r="B51" s="17" t="s">
        <v>182</v>
      </c>
      <c r="C51" s="17"/>
    </row>
    <row r="52" spans="1:3" ht="15.75" customHeight="1" x14ac:dyDescent="0.25">
      <c r="A52" s="201" t="str">
        <f t="shared" ref="A52:A59" si="1">A$51&amp;B52</f>
        <v xml:space="preserve">Recebimento em Atraso (em dias)³Até 15 </v>
      </c>
      <c r="B52" s="47" t="s">
        <v>181</v>
      </c>
      <c r="C52" s="209">
        <f>'Relatório Analítico'!D26</f>
        <v>0</v>
      </c>
    </row>
    <row r="53" spans="1:3" ht="15.75" customHeight="1" x14ac:dyDescent="0.25">
      <c r="A53" s="201" t="str">
        <f t="shared" si="1"/>
        <v>Recebimento em Atraso (em dias)³Entre 15 e 30</v>
      </c>
      <c r="B53" s="212" t="s">
        <v>67</v>
      </c>
      <c r="C53" s="230">
        <f>'Relatório Analítico'!D27</f>
        <v>0</v>
      </c>
    </row>
    <row r="54" spans="1:3" ht="15.75" customHeight="1" x14ac:dyDescent="0.25">
      <c r="A54" s="201" t="str">
        <f t="shared" si="1"/>
        <v>Recebimento em Atraso (em dias)³Entre 30 e 60</v>
      </c>
      <c r="B54" s="47" t="s">
        <v>70</v>
      </c>
      <c r="C54" s="209">
        <f>'Relatório Analítico'!D28</f>
        <v>0</v>
      </c>
    </row>
    <row r="55" spans="1:3" ht="15.75" customHeight="1" x14ac:dyDescent="0.25">
      <c r="A55" s="201" t="str">
        <f t="shared" si="1"/>
        <v>Recebimento em Atraso (em dias)³Entre 60 e 90</v>
      </c>
      <c r="B55" s="212" t="s">
        <v>71</v>
      </c>
      <c r="C55" s="230">
        <f>'Relatório Analítico'!D29</f>
        <v>0</v>
      </c>
    </row>
    <row r="56" spans="1:3" ht="15.75" customHeight="1" x14ac:dyDescent="0.25">
      <c r="A56" s="201" t="str">
        <f t="shared" si="1"/>
        <v>Recebimento em Atraso (em dias)³Entre 90 e 120</v>
      </c>
      <c r="B56" s="47" t="s">
        <v>75</v>
      </c>
      <c r="C56" s="209">
        <f>'Relatório Analítico'!D30</f>
        <v>0</v>
      </c>
    </row>
    <row r="57" spans="1:3" ht="15.75" customHeight="1" x14ac:dyDescent="0.25">
      <c r="A57" s="201" t="str">
        <f t="shared" si="1"/>
        <v>Recebimento em Atraso (em dias)³Entre 120 e 150</v>
      </c>
      <c r="B57" s="212" t="s">
        <v>76</v>
      </c>
      <c r="C57" s="230">
        <f>'Relatório Analítico'!D31</f>
        <v>0</v>
      </c>
    </row>
    <row r="58" spans="1:3" ht="15.75" customHeight="1" x14ac:dyDescent="0.25">
      <c r="A58" s="201" t="str">
        <f t="shared" si="1"/>
        <v>Recebimento em Atraso (em dias)³Entre 150 e 180</v>
      </c>
      <c r="B58" s="47" t="s">
        <v>77</v>
      </c>
      <c r="C58" s="209">
        <f>'Relatório Analítico'!D32</f>
        <v>0</v>
      </c>
    </row>
    <row r="59" spans="1:3" ht="15.75" customHeight="1" x14ac:dyDescent="0.25">
      <c r="A59" s="213" t="str">
        <f t="shared" si="1"/>
        <v>Recebimento em Atraso (em dias)³Superior a 180</v>
      </c>
      <c r="B59" s="212" t="s">
        <v>78</v>
      </c>
      <c r="C59" s="230">
        <f>'Relatório Analítico'!D33</f>
        <v>0</v>
      </c>
    </row>
    <row r="60" spans="1:3" ht="15.75" customHeight="1" thickBot="1" x14ac:dyDescent="0.3">
      <c r="A60" s="201" t="s">
        <v>85</v>
      </c>
      <c r="B60" s="17" t="s">
        <v>142</v>
      </c>
      <c r="C60" s="17"/>
    </row>
    <row r="61" spans="1:3" ht="15.75" customHeight="1" x14ac:dyDescent="0.25">
      <c r="A61" s="201" t="str">
        <f t="shared" ref="A61:A69" si="2">A$60&amp;B61</f>
        <v>2. Saldo devedor (trazido a valor presente pela taxa da Cessão)Em Dia</v>
      </c>
      <c r="B61" s="47" t="s">
        <v>82</v>
      </c>
      <c r="C61" s="209">
        <f>'Relatório Analítico'!D44</f>
        <v>0</v>
      </c>
    </row>
    <row r="62" spans="1:3" ht="15.75" customHeight="1" x14ac:dyDescent="0.25">
      <c r="A62" s="201" t="str">
        <f t="shared" si="2"/>
        <v xml:space="preserve">2. Saldo devedor (trazido a valor presente pela taxa da Cessão)Até 15 </v>
      </c>
      <c r="B62" s="212" t="s">
        <v>181</v>
      </c>
      <c r="C62" s="230">
        <f>'Relatório Analítico'!D45</f>
        <v>0</v>
      </c>
    </row>
    <row r="63" spans="1:3" ht="15.75" customHeight="1" x14ac:dyDescent="0.25">
      <c r="A63" s="201" t="str">
        <f t="shared" si="2"/>
        <v>2. Saldo devedor (trazido a valor presente pela taxa da Cessão)Entre 15 e 30</v>
      </c>
      <c r="B63" s="47" t="s">
        <v>67</v>
      </c>
      <c r="C63" s="209">
        <f>'Relatório Analítico'!D46</f>
        <v>0</v>
      </c>
    </row>
    <row r="64" spans="1:3" ht="15.75" customHeight="1" x14ac:dyDescent="0.25">
      <c r="A64" s="201" t="str">
        <f t="shared" si="2"/>
        <v>2. Saldo devedor (trazido a valor presente pela taxa da Cessão)Entre 30 e 60</v>
      </c>
      <c r="B64" s="212" t="s">
        <v>70</v>
      </c>
      <c r="C64" s="230">
        <f>'Relatório Analítico'!D47</f>
        <v>0</v>
      </c>
    </row>
    <row r="65" spans="1:3" ht="15.75" customHeight="1" x14ac:dyDescent="0.25">
      <c r="A65" s="201" t="str">
        <f t="shared" si="2"/>
        <v>2. Saldo devedor (trazido a valor presente pela taxa da Cessão)Entre 60 e 90</v>
      </c>
      <c r="B65" s="47" t="s">
        <v>71</v>
      </c>
      <c r="C65" s="209">
        <f>'Relatório Analítico'!D48</f>
        <v>0</v>
      </c>
    </row>
    <row r="66" spans="1:3" ht="15.75" customHeight="1" x14ac:dyDescent="0.25">
      <c r="A66" s="201" t="str">
        <f t="shared" si="2"/>
        <v>2. Saldo devedor (trazido a valor presente pela taxa da Cessão)Entre 90 e 120</v>
      </c>
      <c r="B66" s="212" t="s">
        <v>75</v>
      </c>
      <c r="C66" s="230">
        <f>'Relatório Analítico'!D49</f>
        <v>0</v>
      </c>
    </row>
    <row r="67" spans="1:3" ht="15.75" customHeight="1" x14ac:dyDescent="0.25">
      <c r="A67" s="201" t="str">
        <f t="shared" si="2"/>
        <v>2. Saldo devedor (trazido a valor presente pela taxa da Cessão)Entre 120 e 150</v>
      </c>
      <c r="B67" s="47" t="s">
        <v>76</v>
      </c>
      <c r="C67" s="209">
        <f>'Relatório Analítico'!D50</f>
        <v>0</v>
      </c>
    </row>
    <row r="68" spans="1:3" ht="15.75" customHeight="1" x14ac:dyDescent="0.25">
      <c r="A68" s="201" t="str">
        <f t="shared" si="2"/>
        <v>2. Saldo devedor (trazido a valor presente pela taxa da Cessão)Entre 150 e 180</v>
      </c>
      <c r="B68" s="212" t="s">
        <v>77</v>
      </c>
      <c r="C68" s="230">
        <f>'Relatório Analítico'!D51</f>
        <v>0</v>
      </c>
    </row>
    <row r="69" spans="1:3" ht="15.75" customHeight="1" x14ac:dyDescent="0.25">
      <c r="A69" s="213" t="str">
        <f t="shared" si="2"/>
        <v>2. Saldo devedor (trazido a valor presente pela taxa da Cessão)Superior a 180</v>
      </c>
      <c r="B69" s="47" t="s">
        <v>78</v>
      </c>
      <c r="C69" s="209">
        <f>'Relatório Analítico'!D52</f>
        <v>0</v>
      </c>
    </row>
    <row r="70" spans="1:3" ht="15.75" customHeight="1" thickBot="1" x14ac:dyDescent="0.3">
      <c r="A70" s="201" t="s">
        <v>88</v>
      </c>
      <c r="B70" s="17" t="s">
        <v>183</v>
      </c>
      <c r="C70" s="17"/>
    </row>
    <row r="71" spans="1:3" ht="15.75" customHeight="1" x14ac:dyDescent="0.25">
      <c r="A71" s="201" t="str">
        <f t="shared" ref="A71:A78" si="3">A$70&amp;B71</f>
        <v xml:space="preserve">3. Inadimplência da Carteira (em dias)Até 15 </v>
      </c>
      <c r="B71" s="47" t="s">
        <v>181</v>
      </c>
      <c r="C71" s="209">
        <f>'Relatório Analítico'!D61</f>
        <v>0</v>
      </c>
    </row>
    <row r="72" spans="1:3" ht="15.75" customHeight="1" x14ac:dyDescent="0.25">
      <c r="A72" s="201" t="str">
        <f t="shared" si="3"/>
        <v>3. Inadimplência da Carteira (em dias)Entre 15 e 30</v>
      </c>
      <c r="B72" s="212" t="s">
        <v>67</v>
      </c>
      <c r="C72" s="230">
        <f>'Relatório Analítico'!D62</f>
        <v>0</v>
      </c>
    </row>
    <row r="73" spans="1:3" ht="15.75" customHeight="1" x14ac:dyDescent="0.25">
      <c r="A73" s="201" t="str">
        <f t="shared" si="3"/>
        <v>3. Inadimplência da Carteira (em dias)Entre 30 e 60</v>
      </c>
      <c r="B73" s="47" t="s">
        <v>70</v>
      </c>
      <c r="C73" s="209">
        <f>'Relatório Analítico'!D63</f>
        <v>0</v>
      </c>
    </row>
    <row r="74" spans="1:3" ht="15.75" customHeight="1" x14ac:dyDescent="0.25">
      <c r="A74" s="201" t="str">
        <f t="shared" si="3"/>
        <v>3. Inadimplência da Carteira (em dias)Entre 60 e 90</v>
      </c>
      <c r="B74" s="212" t="s">
        <v>71</v>
      </c>
      <c r="C74" s="230">
        <f>'Relatório Analítico'!D64</f>
        <v>0</v>
      </c>
    </row>
    <row r="75" spans="1:3" ht="15.75" customHeight="1" x14ac:dyDescent="0.25">
      <c r="A75" s="201" t="str">
        <f t="shared" si="3"/>
        <v>3. Inadimplência da Carteira (em dias)Entre 90 e 120</v>
      </c>
      <c r="B75" s="47" t="s">
        <v>75</v>
      </c>
      <c r="C75" s="209">
        <f>'Relatório Analítico'!D65</f>
        <v>0</v>
      </c>
    </row>
    <row r="76" spans="1:3" ht="15.75" customHeight="1" x14ac:dyDescent="0.25">
      <c r="A76" s="201" t="str">
        <f t="shared" si="3"/>
        <v>3. Inadimplência da Carteira (em dias)Entre 120 e 150</v>
      </c>
      <c r="B76" s="212" t="s">
        <v>76</v>
      </c>
      <c r="C76" s="230">
        <f>'Relatório Analítico'!D66</f>
        <v>0</v>
      </c>
    </row>
    <row r="77" spans="1:3" ht="15.75" customHeight="1" x14ac:dyDescent="0.25">
      <c r="A77" s="201" t="str">
        <f t="shared" si="3"/>
        <v>3. Inadimplência da Carteira (em dias)Entre 150 e 180</v>
      </c>
      <c r="B77" s="47" t="s">
        <v>77</v>
      </c>
      <c r="C77" s="209">
        <f>'Relatório Analítico'!D67</f>
        <v>0</v>
      </c>
    </row>
    <row r="78" spans="1:3" ht="15.75" customHeight="1" x14ac:dyDescent="0.25">
      <c r="A78" s="201" t="str">
        <f t="shared" si="3"/>
        <v>3. Inadimplência da Carteira (em dias)Superior a 180</v>
      </c>
      <c r="B78" s="212" t="s">
        <v>78</v>
      </c>
      <c r="C78" s="230">
        <f>'Relatório Analítico'!D68</f>
        <v>0</v>
      </c>
    </row>
    <row r="79" spans="1:3" ht="15.75" customHeight="1" x14ac:dyDescent="0.25">
      <c r="A79" s="201"/>
      <c r="B79" s="214"/>
      <c r="C79" s="230"/>
    </row>
    <row r="80" spans="1:3" ht="15.75" customHeight="1" x14ac:dyDescent="0.25">
      <c r="A80" s="201"/>
      <c r="B80" s="214"/>
      <c r="C80" s="215"/>
    </row>
    <row r="81" spans="1:3" ht="15.75" customHeight="1" x14ac:dyDescent="0.25">
      <c r="A81" s="201"/>
      <c r="B81" s="203"/>
      <c r="C81" s="53"/>
    </row>
    <row r="82" spans="1:3" ht="15.75" customHeight="1" x14ac:dyDescent="0.25">
      <c r="A82" s="201"/>
      <c r="B82" s="203"/>
      <c r="C82" s="53"/>
    </row>
    <row r="83" spans="1:3" ht="15.75" customHeight="1" x14ac:dyDescent="0.25">
      <c r="A83" s="201"/>
      <c r="B83" s="203"/>
      <c r="C83" s="53"/>
    </row>
    <row r="84" spans="1:3" ht="15.75" customHeight="1" x14ac:dyDescent="0.25">
      <c r="A84" s="201"/>
      <c r="B84" s="203"/>
      <c r="C84" s="53"/>
    </row>
    <row r="85" spans="1:3" ht="15.75" customHeight="1" x14ac:dyDescent="0.25">
      <c r="A85" s="201"/>
      <c r="B85" s="203"/>
      <c r="C85" s="53"/>
    </row>
  </sheetData>
  <phoneticPr fontId="38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9"/>
  <sheetViews>
    <sheetView showGridLines="0" view="pageBreakPreview" zoomScale="70" zoomScaleNormal="70" zoomScaleSheetLayoutView="70" workbookViewId="0">
      <selection activeCell="J13" sqref="J13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40.7109375" customWidth="1"/>
    <col min="4" max="4" width="26.7109375" customWidth="1"/>
    <col min="5" max="5" width="20.7109375" customWidth="1"/>
    <col min="6" max="6" width="50.42578125" bestFit="1" customWidth="1"/>
    <col min="7" max="9" width="20.7109375" customWidth="1"/>
    <col min="10" max="10" width="23.85546875" customWidth="1"/>
    <col min="11" max="11" width="15.85546875" customWidth="1"/>
    <col min="12" max="12" width="18.5703125" customWidth="1"/>
    <col min="20" max="20" width="22.140625" customWidth="1"/>
  </cols>
  <sheetData>
    <row r="1" spans="1:20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3"/>
      <c r="S1" s="133" t="s">
        <v>223</v>
      </c>
      <c r="T1" s="133" t="s">
        <v>224</v>
      </c>
    </row>
    <row r="2" spans="1:20" ht="3" customHeight="1" x14ac:dyDescent="0.25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3"/>
      <c r="S2" s="133"/>
      <c r="T2" s="133"/>
    </row>
    <row r="3" spans="1:20" ht="15.75" customHeight="1" x14ac:dyDescent="0.25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3" t="s">
        <v>225</v>
      </c>
      <c r="S3" s="133" t="e">
        <f>_xlfn.XLOOKUP(DATE(YEAR(J4),MONTH(J4),1),'Acompanhamento Vendas'!B:B,'Acompanhamento Vendas'!D:D)</f>
        <v>#N/A</v>
      </c>
      <c r="T3" s="242" t="e">
        <f>_xlfn.XLOOKUP(DATE(YEAR(J4),MONTH(J4),1),'Acompanhamento Vendas'!B:B,'Acompanhamento Vendas'!E:E)</f>
        <v>#N/A</v>
      </c>
    </row>
    <row r="4" spans="1:20" ht="15.75" customHeight="1" x14ac:dyDescent="0.25">
      <c r="A4" s="1"/>
      <c r="B4" s="10" t="s">
        <v>5</v>
      </c>
      <c r="C4" s="6"/>
      <c r="D4" s="6"/>
      <c r="E4" s="4"/>
      <c r="F4" s="4"/>
      <c r="G4" s="5"/>
      <c r="H4" s="6"/>
      <c r="I4" s="6"/>
      <c r="J4" s="232">
        <f>'Relatório Analítico'!C4</f>
        <v>0</v>
      </c>
      <c r="R4" s="133" t="s">
        <v>226</v>
      </c>
      <c r="S4" s="133" t="e">
        <f>_xlfn.XLOOKUP(DATE(YEAR(J4),MONTH(J4),1),'Acompanhamento Vendas'!B:B,'Acompanhamento Vendas'!F:F)</f>
        <v>#N/A</v>
      </c>
      <c r="T4" s="242" t="e">
        <f>_xlfn.XLOOKUP(DATE(YEAR(J4),MONTH(J4),1),'Acompanhamento Vendas'!B:B,'Acompanhamento Vendas'!G:G)</f>
        <v>#N/A</v>
      </c>
    </row>
    <row r="5" spans="1:20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  <c r="R5" s="133" t="s">
        <v>152</v>
      </c>
      <c r="S5" s="133" t="e">
        <f>_xlfn.XLOOKUP(DATE(YEAR(J4),MONTH(J4),1),'Acompanhamento Vendas'!B:B,'Acompanhamento Vendas'!H:H)</f>
        <v>#N/A</v>
      </c>
      <c r="T5" s="242" t="e">
        <f>_xlfn.XLOOKUP(DATE(YEAR(J4),MONTH(J4),1),'Acompanhamento Vendas'!B:B,'Acompanhamento Vendas'!I:I)</f>
        <v>#N/A</v>
      </c>
    </row>
    <row r="6" spans="1:20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">
      <c r="A7" s="1"/>
      <c r="B7" s="17" t="s">
        <v>6</v>
      </c>
      <c r="C7" s="18" t="s">
        <v>227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25">
      <c r="A8" s="1"/>
      <c r="B8" s="21" t="s">
        <v>9</v>
      </c>
      <c r="C8" s="22">
        <v>44903</v>
      </c>
      <c r="D8" s="16"/>
      <c r="E8" s="1"/>
      <c r="F8" s="228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25">
      <c r="A9" s="1"/>
      <c r="B9" s="25" t="s">
        <v>11</v>
      </c>
      <c r="C9" s="26">
        <v>50246</v>
      </c>
      <c r="D9" s="1"/>
      <c r="E9" s="1"/>
      <c r="F9" s="228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25">
      <c r="A10" s="1"/>
      <c r="B10" s="21" t="s">
        <v>14</v>
      </c>
      <c r="C10" s="22" t="s">
        <v>228</v>
      </c>
      <c r="D10" s="1"/>
      <c r="E10" s="1"/>
      <c r="F10" s="228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25">
      <c r="A11" s="1"/>
      <c r="B11" s="25" t="s">
        <v>17</v>
      </c>
      <c r="C11" s="31" t="s">
        <v>229</v>
      </c>
      <c r="D11" s="1"/>
      <c r="E11" s="1"/>
      <c r="F11" s="228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25">
      <c r="A12" s="1"/>
      <c r="B12" s="21" t="s">
        <v>20</v>
      </c>
      <c r="C12" s="32">
        <v>0.105</v>
      </c>
      <c r="D12" s="1"/>
      <c r="E12" s="1"/>
      <c r="F12" s="228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25">
      <c r="A13" s="1"/>
      <c r="B13" s="25" t="s">
        <v>22</v>
      </c>
      <c r="C13" s="28">
        <v>1000</v>
      </c>
      <c r="D13" s="1"/>
      <c r="E13" s="1"/>
      <c r="F13" s="228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25">
      <c r="A14" s="1"/>
      <c r="B14" s="21" t="s">
        <v>24</v>
      </c>
      <c r="C14" s="34">
        <v>10404</v>
      </c>
      <c r="D14" s="1"/>
      <c r="E14" s="1"/>
      <c r="F14" s="228"/>
      <c r="G14" s="21" t="s">
        <v>25</v>
      </c>
      <c r="H14" s="23"/>
      <c r="I14" s="23"/>
      <c r="J14" s="23">
        <f>L11</f>
        <v>0</v>
      </c>
    </row>
    <row r="15" spans="1:20" ht="15.75" customHeight="1" x14ac:dyDescent="0.25">
      <c r="A15" s="1"/>
      <c r="B15" s="25" t="s">
        <v>26</v>
      </c>
      <c r="C15" s="35">
        <v>10404000</v>
      </c>
      <c r="D15" s="1"/>
      <c r="E15" s="1"/>
      <c r="F15" s="228"/>
      <c r="G15" s="25" t="s">
        <v>27</v>
      </c>
      <c r="H15" s="27"/>
      <c r="I15" s="27"/>
      <c r="J15" s="27">
        <f>J17-J16</f>
        <v>0</v>
      </c>
    </row>
    <row r="16" spans="1:20" ht="15.75" customHeight="1" x14ac:dyDescent="0.25">
      <c r="A16" s="1"/>
      <c r="B16" s="21" t="s">
        <v>28</v>
      </c>
      <c r="C16" s="34">
        <v>7400</v>
      </c>
      <c r="D16" s="1"/>
      <c r="E16" s="1"/>
      <c r="F16" s="228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25">
      <c r="A17" s="1"/>
      <c r="B17" s="25" t="s">
        <v>30</v>
      </c>
      <c r="C17" s="28"/>
      <c r="D17" s="1"/>
      <c r="E17" s="1"/>
      <c r="F17" s="228"/>
      <c r="G17" s="25" t="s">
        <v>239</v>
      </c>
      <c r="H17" s="27"/>
      <c r="I17" s="27"/>
      <c r="J17" s="27">
        <f>'Relatório Analítico'!D53</f>
        <v>0</v>
      </c>
    </row>
    <row r="18" spans="1:10" ht="15.75" customHeight="1" x14ac:dyDescent="0.25">
      <c r="A18" s="1"/>
      <c r="B18" s="21" t="s">
        <v>32</v>
      </c>
      <c r="C18" s="24">
        <f>C17*C16</f>
        <v>0</v>
      </c>
      <c r="D18" s="1"/>
      <c r="E18" s="1"/>
      <c r="F18" s="228"/>
      <c r="G18" s="21" t="s">
        <v>240</v>
      </c>
      <c r="H18" s="23"/>
      <c r="I18" s="23"/>
      <c r="J18" s="266">
        <f>SUM(Recebíveis!Q:Q)</f>
        <v>0</v>
      </c>
    </row>
    <row r="19" spans="1:10" ht="15.75" customHeight="1" x14ac:dyDescent="0.25">
      <c r="A19" s="1"/>
      <c r="B19" s="25" t="s">
        <v>35</v>
      </c>
      <c r="C19" s="28" t="s">
        <v>230</v>
      </c>
      <c r="D19" s="1"/>
      <c r="E19" s="1"/>
      <c r="F19" s="228"/>
      <c r="G19" s="25" t="s">
        <v>33</v>
      </c>
      <c r="H19" s="37"/>
      <c r="I19" s="37"/>
      <c r="J19" s="168" t="e">
        <f>L9/L11</f>
        <v>#DIV/0!</v>
      </c>
    </row>
    <row r="20" spans="1:10" ht="15.75" customHeight="1" x14ac:dyDescent="0.25">
      <c r="A20" s="1"/>
      <c r="B20" s="21" t="s">
        <v>36</v>
      </c>
      <c r="C20" s="24" t="s">
        <v>231</v>
      </c>
      <c r="D20" s="1"/>
      <c r="E20" s="1"/>
      <c r="F20" s="228"/>
      <c r="G20" s="251" t="s">
        <v>34</v>
      </c>
      <c r="H20" s="252"/>
      <c r="I20" s="252"/>
      <c r="J20" s="253" t="e">
        <f>SUMPRODUCT('Base Contratos'!E:E,'Base Contratos'!I:I)/SUM('Base Contratos'!E:E)</f>
        <v>#DIV/0!</v>
      </c>
    </row>
    <row r="21" spans="1:10" ht="15.75" customHeight="1" x14ac:dyDescent="0.25">
      <c r="A21" s="1"/>
      <c r="D21" s="1"/>
      <c r="E21" s="1"/>
      <c r="F21" s="228"/>
      <c r="G21" s="25" t="s">
        <v>37</v>
      </c>
      <c r="H21" s="27"/>
      <c r="I21" s="27"/>
      <c r="J21" s="27"/>
    </row>
    <row r="22" spans="1:10" ht="15.75" customHeight="1" x14ac:dyDescent="0.25">
      <c r="A22" s="1"/>
      <c r="B22" s="38"/>
      <c r="C22" s="24"/>
      <c r="D22" s="36"/>
      <c r="E22" s="1"/>
      <c r="F22" s="228"/>
      <c r="G22" s="21" t="s">
        <v>232</v>
      </c>
      <c r="H22" s="23"/>
      <c r="I22" s="23"/>
      <c r="J22" s="23"/>
    </row>
    <row r="23" spans="1:10" ht="15.75" customHeight="1" x14ac:dyDescent="0.25">
      <c r="A23" s="1"/>
      <c r="B23" s="38"/>
      <c r="C23" s="24"/>
      <c r="D23" s="24"/>
      <c r="E23" s="1"/>
      <c r="F23" s="1" t="s">
        <v>40</v>
      </c>
      <c r="G23" s="25" t="s">
        <v>40</v>
      </c>
      <c r="H23" s="27"/>
      <c r="I23" s="27"/>
      <c r="J23" s="27"/>
    </row>
    <row r="24" spans="1:10" ht="15.75" customHeight="1" x14ac:dyDescent="0.25">
      <c r="A24" s="1"/>
      <c r="B24" s="39"/>
      <c r="C24" s="39"/>
      <c r="D24" s="39"/>
      <c r="E24" s="40"/>
      <c r="F24" s="40" t="s">
        <v>39</v>
      </c>
      <c r="G24" s="251" t="s">
        <v>39</v>
      </c>
      <c r="H24" s="254"/>
      <c r="I24" s="254"/>
      <c r="J24" s="254"/>
    </row>
    <row r="25" spans="1:10" ht="15.75" customHeight="1" x14ac:dyDescent="0.25">
      <c r="A25" s="1"/>
      <c r="B25" s="38"/>
      <c r="C25" s="24"/>
      <c r="D25" s="24"/>
      <c r="E25" s="6"/>
      <c r="F25" s="6"/>
    </row>
    <row r="26" spans="1:10" ht="15.75" customHeight="1" thickBot="1" x14ac:dyDescent="0.3">
      <c r="A26" s="19" t="s">
        <v>222</v>
      </c>
      <c r="B26" s="19"/>
      <c r="C26" s="19"/>
      <c r="D26" s="240"/>
      <c r="E26" s="240" t="str">
        <f t="shared" ref="E26" si="0">EDATE($I$7,0)&amp;F26</f>
        <v>1Valor Vendas</v>
      </c>
      <c r="F26" s="240" t="s">
        <v>178</v>
      </c>
      <c r="G26" s="240"/>
      <c r="H26" s="240"/>
      <c r="I26" s="241" t="e">
        <f>[6]RESUMO_ACOMPANHAMENTO_MENSAL!H4</f>
        <v>#REF!</v>
      </c>
      <c r="J26" s="241"/>
    </row>
    <row r="27" spans="1:10" ht="15.75" customHeight="1" x14ac:dyDescent="0.25">
      <c r="A27" s="38"/>
      <c r="B27" s="24"/>
      <c r="C27" s="24"/>
      <c r="D27" s="6"/>
      <c r="E27" s="38"/>
      <c r="F27" s="6"/>
      <c r="G27" s="6"/>
      <c r="H27" s="6"/>
      <c r="I27" s="6"/>
    </row>
    <row r="28" spans="1:10" ht="15.75" customHeight="1" x14ac:dyDescent="0.25">
      <c r="A28" s="38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25">
      <c r="A29" s="38"/>
      <c r="B29" s="24"/>
      <c r="C29" s="24"/>
      <c r="D29" s="6"/>
      <c r="E29" s="6"/>
      <c r="F29" s="6"/>
      <c r="G29" s="6"/>
      <c r="H29" s="6"/>
      <c r="I29" s="68" t="s">
        <v>54</v>
      </c>
    </row>
    <row r="30" spans="1:10" ht="15.75" customHeight="1" x14ac:dyDescent="0.25">
      <c r="A30" s="38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25">
      <c r="A31" s="38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25">
      <c r="A32" s="38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25">
      <c r="A33" s="38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25">
      <c r="A34" s="38"/>
      <c r="B34" s="24"/>
      <c r="C34" s="24"/>
      <c r="D34" s="6"/>
      <c r="E34" s="6"/>
      <c r="F34" s="53"/>
      <c r="G34" s="6"/>
      <c r="H34" s="6"/>
      <c r="I34" s="6"/>
    </row>
    <row r="35" spans="1:10" ht="15.75" customHeight="1" x14ac:dyDescent="0.25">
      <c r="A35" s="38"/>
      <c r="B35" s="24"/>
      <c r="C35" s="24"/>
      <c r="D35" s="6"/>
      <c r="E35" s="6"/>
      <c r="F35" s="53"/>
      <c r="G35" s="6"/>
      <c r="H35" s="6"/>
      <c r="I35" s="6"/>
    </row>
    <row r="36" spans="1:10" ht="15.75" customHeight="1" x14ac:dyDescent="0.25">
      <c r="A36" s="38"/>
      <c r="B36" s="24"/>
      <c r="C36" s="24"/>
      <c r="D36" s="6"/>
      <c r="E36" s="6"/>
      <c r="F36" s="53"/>
    </row>
    <row r="37" spans="1:10" ht="15.75" customHeight="1" x14ac:dyDescent="0.25">
      <c r="A37" s="38"/>
      <c r="B37" s="24"/>
      <c r="C37" s="24"/>
      <c r="D37" s="6"/>
      <c r="E37" s="6"/>
      <c r="F37" s="53"/>
    </row>
    <row r="38" spans="1:10" ht="15.75" customHeight="1" thickBot="1" x14ac:dyDescent="0.3">
      <c r="A38" s="1"/>
      <c r="B38" s="17" t="s">
        <v>41</v>
      </c>
      <c r="C38" s="271" t="str">
        <f>C7</f>
        <v>24ª Emissão 1ª Série</v>
      </c>
      <c r="D38" s="272"/>
      <c r="E38" s="272"/>
      <c r="F38" s="272"/>
    </row>
    <row r="39" spans="1:10" ht="15" customHeight="1" x14ac:dyDescent="0.25">
      <c r="A39" s="1"/>
      <c r="B39" s="6"/>
      <c r="C39" s="273" t="s">
        <v>42</v>
      </c>
      <c r="D39" s="274"/>
      <c r="E39" s="275" t="s">
        <v>43</v>
      </c>
      <c r="F39" s="276"/>
    </row>
    <row r="40" spans="1:10" ht="15.75" customHeight="1" x14ac:dyDescent="0.25">
      <c r="A40" s="1"/>
      <c r="B40" s="42"/>
      <c r="C40" s="43" t="s">
        <v>44</v>
      </c>
      <c r="D40" s="44" t="s">
        <v>45</v>
      </c>
      <c r="E40" s="43" t="s">
        <v>44</v>
      </c>
      <c r="F40" s="45" t="s">
        <v>45</v>
      </c>
    </row>
    <row r="41" spans="1:10" ht="15.75" customHeight="1" x14ac:dyDescent="0.25">
      <c r="A41" s="1"/>
      <c r="B41" s="38" t="s">
        <v>46</v>
      </c>
      <c r="C41" s="22">
        <v>45224</v>
      </c>
      <c r="D41" s="46">
        <v>45224</v>
      </c>
      <c r="E41" s="22"/>
      <c r="F41" s="22"/>
    </row>
    <row r="42" spans="1:10" ht="15.75" customHeight="1" x14ac:dyDescent="0.25">
      <c r="A42" s="1"/>
      <c r="B42" s="47" t="s">
        <v>20</v>
      </c>
      <c r="C42" s="28">
        <v>8.6256436900000004</v>
      </c>
      <c r="D42" s="48">
        <v>63829.763306000001</v>
      </c>
      <c r="E42" s="28"/>
      <c r="F42" s="48">
        <f>E42*$C$16</f>
        <v>0</v>
      </c>
    </row>
    <row r="43" spans="1:10" ht="15.75" customHeight="1" x14ac:dyDescent="0.25">
      <c r="A43" s="1"/>
      <c r="B43" s="49" t="s">
        <v>161</v>
      </c>
      <c r="C43" s="264">
        <v>0</v>
      </c>
      <c r="D43" s="237">
        <v>0</v>
      </c>
      <c r="E43" s="264"/>
      <c r="F43" s="237">
        <f>E43</f>
        <v>0</v>
      </c>
    </row>
    <row r="44" spans="1:10" ht="15.75" customHeight="1" x14ac:dyDescent="0.25">
      <c r="A44" s="1"/>
      <c r="B44" s="47" t="s">
        <v>47</v>
      </c>
      <c r="C44" s="28">
        <v>0</v>
      </c>
      <c r="D44" s="48">
        <v>0</v>
      </c>
      <c r="E44" s="28"/>
      <c r="F44" s="48">
        <f t="shared" ref="F44:F47" si="1">E44*$C$16</f>
        <v>0</v>
      </c>
    </row>
    <row r="45" spans="1:10" ht="15.75" customHeight="1" x14ac:dyDescent="0.25">
      <c r="A45" s="1"/>
      <c r="B45" s="49" t="s">
        <v>48</v>
      </c>
      <c r="C45" s="24">
        <v>2.0270270199999998</v>
      </c>
      <c r="D45" s="50">
        <v>14999.999947999999</v>
      </c>
      <c r="E45" s="33"/>
      <c r="F45" s="50">
        <f t="shared" si="1"/>
        <v>0</v>
      </c>
    </row>
    <row r="46" spans="1:10" ht="15.75" customHeight="1" x14ac:dyDescent="0.25">
      <c r="A46" s="51"/>
      <c r="B46" s="47" t="s">
        <v>49</v>
      </c>
      <c r="C46" s="28">
        <v>1.2370546800000284</v>
      </c>
      <c r="D46" s="48">
        <v>9154.20463200021</v>
      </c>
      <c r="E46" s="28"/>
      <c r="F46" s="48">
        <f t="shared" si="1"/>
        <v>0</v>
      </c>
    </row>
    <row r="47" spans="1:10" ht="15.75" customHeight="1" x14ac:dyDescent="0.25">
      <c r="A47" s="1"/>
      <c r="B47" s="233" t="s">
        <v>50</v>
      </c>
      <c r="C47" s="234">
        <v>10.652670710000001</v>
      </c>
      <c r="D47" s="235">
        <v>78829.763254000005</v>
      </c>
      <c r="E47" s="236"/>
      <c r="F47" s="235">
        <f t="shared" si="1"/>
        <v>0</v>
      </c>
    </row>
    <row r="48" spans="1:10" ht="15.75" customHeight="1" x14ac:dyDescent="0.25">
      <c r="A48" s="54"/>
      <c r="B48" s="53"/>
      <c r="C48" s="53"/>
      <c r="D48" s="53"/>
      <c r="E48" s="53"/>
      <c r="F48" s="6"/>
      <c r="G48" s="226"/>
      <c r="H48" s="226"/>
      <c r="I48" s="226"/>
      <c r="J48" s="226"/>
    </row>
    <row r="49" spans="1:11" ht="15.75" customHeight="1" x14ac:dyDescent="0.25">
      <c r="A49" s="1"/>
      <c r="B49" s="6"/>
      <c r="C49" s="55"/>
      <c r="D49" s="56"/>
      <c r="E49" s="56"/>
      <c r="F49" s="57"/>
    </row>
    <row r="50" spans="1:11" ht="19.5" customHeight="1" thickBot="1" x14ac:dyDescent="0.3">
      <c r="A50" s="1"/>
      <c r="B50" s="17" t="s">
        <v>51</v>
      </c>
      <c r="C50" s="17"/>
      <c r="D50" s="17"/>
      <c r="E50" s="17"/>
      <c r="F50" s="17"/>
      <c r="G50" s="17"/>
      <c r="H50" s="17"/>
      <c r="I50" s="17"/>
      <c r="J50" s="17"/>
    </row>
    <row r="51" spans="1:11" ht="21" customHeight="1" x14ac:dyDescent="0.25">
      <c r="A51" s="1"/>
      <c r="B51" s="58"/>
      <c r="C51" s="277" t="s">
        <v>52</v>
      </c>
      <c r="D51" s="277"/>
      <c r="E51" s="277"/>
      <c r="F51" s="277"/>
      <c r="G51" s="277"/>
      <c r="H51" s="277"/>
      <c r="I51" s="41" t="s">
        <v>53</v>
      </c>
      <c r="J51" s="41" t="s">
        <v>54</v>
      </c>
    </row>
    <row r="52" spans="1:11" ht="15.75" customHeight="1" x14ac:dyDescent="0.25">
      <c r="A52" s="1"/>
      <c r="B52" s="243" t="s">
        <v>37</v>
      </c>
      <c r="C52" s="269" t="s">
        <v>233</v>
      </c>
      <c r="D52" s="270"/>
      <c r="E52" s="270"/>
      <c r="F52" s="270"/>
      <c r="G52" s="270"/>
      <c r="H52" s="270"/>
      <c r="I52" s="244">
        <f>J$21</f>
        <v>0</v>
      </c>
      <c r="J52" s="245" t="str">
        <f>IF(I52&gt;(F41*2),"OK","NOK")</f>
        <v>NOK</v>
      </c>
    </row>
    <row r="53" spans="1:11" ht="15.75" customHeight="1" x14ac:dyDescent="0.25">
      <c r="A53" s="1"/>
      <c r="B53" s="59" t="s">
        <v>232</v>
      </c>
      <c r="C53" s="267" t="s">
        <v>234</v>
      </c>
      <c r="D53" s="268"/>
      <c r="E53" s="268"/>
      <c r="F53" s="268"/>
      <c r="G53" s="268"/>
      <c r="H53" s="268"/>
      <c r="I53" s="246">
        <f>J22</f>
        <v>0</v>
      </c>
      <c r="J53" s="247" t="str">
        <f>IF(I53&gt;=30000,"OK","NOK")</f>
        <v>NOK</v>
      </c>
      <c r="K53" s="133"/>
    </row>
    <row r="54" spans="1:11" ht="15.75" customHeight="1" x14ac:dyDescent="0.25">
      <c r="A54" s="1"/>
      <c r="B54" s="243" t="s">
        <v>235</v>
      </c>
      <c r="C54" s="269" t="s">
        <v>236</v>
      </c>
      <c r="D54" s="270"/>
      <c r="E54" s="270"/>
      <c r="F54" s="270"/>
      <c r="G54" s="270"/>
      <c r="H54" s="270"/>
      <c r="I54" s="238" t="e">
        <f>(J17-J16+T5*40%)/(C18-J23-J22)</f>
        <v>#N/A</v>
      </c>
      <c r="J54" s="248" t="e">
        <f>IF(I54&gt;130%,"OK","NOK")</f>
        <v>#N/A</v>
      </c>
    </row>
    <row r="55" spans="1:11" ht="15.75" customHeight="1" x14ac:dyDescent="0.25">
      <c r="A55" s="1"/>
      <c r="B55" s="249" t="s">
        <v>237</v>
      </c>
      <c r="C55" s="267" t="s">
        <v>238</v>
      </c>
      <c r="D55" s="268"/>
      <c r="E55" s="268"/>
      <c r="F55" s="268"/>
      <c r="G55" s="268"/>
      <c r="H55" s="268"/>
      <c r="I55" s="250" t="e">
        <f>J15/C18</f>
        <v>#DIV/0!</v>
      </c>
      <c r="J55" s="247" t="e">
        <f>IF(I55&gt;=130%,"OK","NOK")</f>
        <v>#DIV/0!</v>
      </c>
    </row>
    <row r="56" spans="1:11" ht="15.75" customHeight="1" x14ac:dyDescent="0.25">
      <c r="A56" s="1"/>
      <c r="B56" s="60"/>
      <c r="C56" s="60"/>
      <c r="D56" s="60"/>
      <c r="E56" s="60"/>
      <c r="F56" s="60"/>
      <c r="G56" s="5"/>
      <c r="H56" s="6"/>
      <c r="I56" s="6"/>
      <c r="J56" s="6"/>
    </row>
    <row r="57" spans="1:11" ht="19.5" customHeight="1" x14ac:dyDescent="0.25">
      <c r="A57" s="1"/>
      <c r="B57" s="61" t="s">
        <v>57</v>
      </c>
      <c r="C57" s="61"/>
      <c r="D57" s="61"/>
      <c r="E57" s="61"/>
      <c r="F57" s="61"/>
      <c r="G57" s="5"/>
      <c r="H57" s="6"/>
      <c r="I57" s="6"/>
      <c r="J57" s="6"/>
    </row>
    <row r="58" spans="1:11" ht="15.75" customHeight="1" x14ac:dyDescent="0.25">
      <c r="A58" s="1"/>
      <c r="B58" s="62" t="s">
        <v>58</v>
      </c>
      <c r="C58" s="61"/>
      <c r="D58" s="61"/>
      <c r="E58" s="61"/>
      <c r="F58" s="61"/>
      <c r="G58" s="5"/>
      <c r="H58" s="6"/>
      <c r="I58" s="6"/>
      <c r="J58" s="6"/>
    </row>
    <row r="59" spans="1:11" ht="15.75" customHeight="1" x14ac:dyDescent="0.25">
      <c r="A59" s="63"/>
      <c r="B59" s="62" t="s">
        <v>59</v>
      </c>
      <c r="C59" s="61"/>
      <c r="D59" s="61"/>
      <c r="E59" s="61"/>
      <c r="F59" s="61"/>
      <c r="G59" s="5"/>
      <c r="H59" s="6"/>
      <c r="I59" s="6"/>
      <c r="J59" s="6"/>
    </row>
  </sheetData>
  <mergeCells count="8">
    <mergeCell ref="C55:H55"/>
    <mergeCell ref="C54:H54"/>
    <mergeCell ref="C53:H53"/>
    <mergeCell ref="C38:F38"/>
    <mergeCell ref="C39:D39"/>
    <mergeCell ref="E39:F39"/>
    <mergeCell ref="C51:H51"/>
    <mergeCell ref="C52:H52"/>
  </mergeCells>
  <printOptions horizontalCentered="1" verticalCentered="1"/>
  <pageMargins left="0.25" right="0.25" top="0.75" bottom="0.75" header="0" footer="0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C4" sqref="C4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60</v>
      </c>
      <c r="C1" s="2"/>
      <c r="D1" s="64"/>
      <c r="E1" s="65"/>
      <c r="F1" s="66"/>
      <c r="G1" s="6"/>
      <c r="H1" s="6"/>
      <c r="I1" s="6"/>
      <c r="J1" s="6"/>
      <c r="K1" s="6"/>
      <c r="L1" s="66"/>
      <c r="M1" s="6"/>
      <c r="N1" s="6"/>
      <c r="O1" s="6"/>
      <c r="P1" s="67"/>
      <c r="Q1" s="69"/>
      <c r="R1" s="69"/>
      <c r="S1" s="69"/>
      <c r="T1" s="69"/>
      <c r="U1" s="69"/>
      <c r="V1" s="69"/>
    </row>
    <row r="2" spans="1:22" ht="3" customHeight="1" x14ac:dyDescent="0.25">
      <c r="A2" s="1"/>
      <c r="B2" s="70"/>
      <c r="C2" s="71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6"/>
      <c r="P2" s="67"/>
      <c r="Q2" s="69"/>
      <c r="R2" s="69"/>
      <c r="S2" s="69"/>
      <c r="T2" s="69"/>
      <c r="U2" s="69"/>
      <c r="V2" s="69"/>
    </row>
    <row r="3" spans="1:22" ht="15.75" customHeight="1" x14ac:dyDescent="0.25">
      <c r="A3" s="1"/>
      <c r="B3" s="10" t="s">
        <v>4</v>
      </c>
      <c r="C3" s="10">
        <f>'Relatório Consolidado'!J3</f>
        <v>0</v>
      </c>
      <c r="D3" s="12"/>
      <c r="E3" s="57"/>
      <c r="F3" s="57"/>
      <c r="G3" s="57"/>
      <c r="H3" s="57"/>
      <c r="I3" s="57"/>
      <c r="J3" s="57"/>
      <c r="K3" s="57"/>
      <c r="L3" s="6"/>
      <c r="M3" s="6"/>
      <c r="N3" s="6"/>
      <c r="O3" s="6"/>
      <c r="P3" s="67"/>
      <c r="Q3" s="69"/>
      <c r="R3" s="69"/>
      <c r="S3" s="69"/>
      <c r="T3" s="69"/>
      <c r="U3" s="69"/>
      <c r="V3" s="69"/>
    </row>
    <row r="4" spans="1:22" ht="15.75" customHeight="1" x14ac:dyDescent="0.25">
      <c r="A4" s="1"/>
      <c r="B4" s="10" t="s">
        <v>5</v>
      </c>
      <c r="C4" s="160">
        <f>Recebíveis!L3</f>
        <v>0</v>
      </c>
      <c r="D4" s="12"/>
      <c r="E4" s="74">
        <v>44105</v>
      </c>
      <c r="F4" s="57"/>
      <c r="G4" s="57"/>
      <c r="H4" s="57"/>
      <c r="I4" s="57"/>
      <c r="J4" s="57"/>
      <c r="K4" s="57"/>
      <c r="L4" s="6"/>
      <c r="M4" s="6"/>
      <c r="N4" s="6"/>
      <c r="O4" s="6"/>
      <c r="P4" s="67"/>
      <c r="Q4" s="69"/>
      <c r="R4" s="69"/>
      <c r="S4" s="69"/>
      <c r="T4" s="69"/>
      <c r="U4" s="69"/>
      <c r="V4" s="69"/>
    </row>
    <row r="5" spans="1:22" ht="15.75" customHeight="1" x14ac:dyDescent="0.25">
      <c r="A5" s="1"/>
      <c r="B5" s="55"/>
      <c r="C5" s="161">
        <f>DATE(YEAR(C4),MONTH(C4),1)</f>
        <v>1</v>
      </c>
      <c r="D5" s="75"/>
      <c r="E5" s="6"/>
      <c r="F5" s="66"/>
      <c r="G5" s="6"/>
      <c r="H5" s="6"/>
      <c r="I5" s="6"/>
      <c r="J5" s="6"/>
      <c r="K5" s="6"/>
      <c r="L5" s="57"/>
      <c r="M5" s="6"/>
      <c r="N5" s="6"/>
      <c r="O5" s="6"/>
      <c r="P5" s="67"/>
      <c r="Q5" s="69"/>
      <c r="R5" s="69"/>
      <c r="S5" s="69"/>
      <c r="T5" s="69"/>
      <c r="U5" s="69"/>
      <c r="V5" s="69"/>
    </row>
    <row r="6" spans="1:22" ht="22.5" customHeight="1" x14ac:dyDescent="0.25">
      <c r="A6" s="77"/>
      <c r="B6" s="78" t="s">
        <v>65</v>
      </c>
      <c r="C6" s="79"/>
      <c r="D6" s="80"/>
      <c r="E6" s="14"/>
      <c r="F6" s="14"/>
      <c r="G6" s="14"/>
      <c r="H6" s="14"/>
      <c r="I6" s="14"/>
      <c r="J6" s="14"/>
      <c r="K6" s="14"/>
      <c r="L6" s="79"/>
      <c r="M6" s="14"/>
      <c r="N6" s="14"/>
      <c r="O6" s="14"/>
      <c r="P6" s="81"/>
      <c r="Q6" s="68" t="s">
        <v>62</v>
      </c>
      <c r="R6" s="76">
        <f>D22</f>
        <v>0</v>
      </c>
      <c r="S6" s="69"/>
      <c r="T6" s="69"/>
      <c r="U6" s="69"/>
      <c r="V6" s="69"/>
    </row>
    <row r="7" spans="1:22" ht="15.75" customHeight="1" x14ac:dyDescent="0.25">
      <c r="A7" s="1"/>
      <c r="B7" s="55"/>
      <c r="C7" s="56"/>
      <c r="D7" s="57"/>
      <c r="E7" s="6"/>
      <c r="F7" s="66"/>
      <c r="G7" s="6"/>
      <c r="H7" s="6"/>
      <c r="I7" s="6"/>
      <c r="J7" s="6"/>
      <c r="K7" s="6"/>
      <c r="L7" s="57"/>
      <c r="M7" s="6"/>
      <c r="N7" s="6"/>
      <c r="O7" s="6"/>
      <c r="P7" s="67"/>
      <c r="Q7" s="82" t="s">
        <v>66</v>
      </c>
      <c r="R7" s="83">
        <f>D34</f>
        <v>0</v>
      </c>
      <c r="S7" s="69"/>
      <c r="T7" s="69"/>
      <c r="U7" s="69"/>
      <c r="V7" s="69"/>
    </row>
    <row r="8" spans="1:22" ht="18" customHeight="1" thickBot="1" x14ac:dyDescent="0.3">
      <c r="A8" s="1"/>
      <c r="B8" s="17" t="s">
        <v>61</v>
      </c>
      <c r="C8" s="17"/>
      <c r="D8" s="84"/>
      <c r="E8" s="17"/>
      <c r="F8" s="6"/>
      <c r="G8" s="6"/>
      <c r="H8" s="6"/>
      <c r="I8" s="6"/>
      <c r="J8" s="6"/>
      <c r="K8" s="6"/>
      <c r="L8" s="66"/>
      <c r="M8" s="6"/>
      <c r="N8" s="6"/>
      <c r="O8" s="6"/>
      <c r="P8" s="67"/>
      <c r="Q8" s="68" t="s">
        <v>68</v>
      </c>
      <c r="R8" s="76">
        <f>D10</f>
        <v>0</v>
      </c>
      <c r="S8" s="69"/>
      <c r="T8" s="69"/>
      <c r="U8" s="69"/>
      <c r="V8" s="69"/>
    </row>
    <row r="9" spans="1:22" ht="15.75" customHeight="1" x14ac:dyDescent="0.25">
      <c r="A9" s="1"/>
      <c r="B9" s="85"/>
      <c r="C9" s="41" t="s">
        <v>72</v>
      </c>
      <c r="D9" s="86" t="s">
        <v>73</v>
      </c>
      <c r="E9" s="41" t="s">
        <v>74</v>
      </c>
      <c r="F9" s="6"/>
      <c r="G9" s="6"/>
      <c r="H9" s="6"/>
      <c r="I9" s="6"/>
      <c r="J9" s="6"/>
      <c r="K9" s="6"/>
      <c r="L9" s="66"/>
      <c r="M9" s="6"/>
      <c r="N9" s="6"/>
      <c r="O9" s="6"/>
      <c r="P9" s="67"/>
      <c r="Q9" s="68"/>
      <c r="R9" s="76">
        <f>+SUM(R6:R8)</f>
        <v>0</v>
      </c>
      <c r="S9" s="69"/>
      <c r="T9" s="69"/>
      <c r="U9" s="69"/>
      <c r="V9" s="69"/>
    </row>
    <row r="10" spans="1:22" x14ac:dyDescent="0.25">
      <c r="A10" s="1"/>
      <c r="B10" s="47" t="s">
        <v>63</v>
      </c>
      <c r="C10" s="31">
        <f>COUNTIFS(Recebimentos!X:X,"Recebimento Regular",Recebimentos!T:T,'Relatório Analítico'!C5)</f>
        <v>1</v>
      </c>
      <c r="D10" s="87">
        <f>SUMIFS(Recebimentos!R:R,Recebimentos!T:T,'Relatório Analítico'!C5,Recebimentos!X:X,"Recebimento Regular")</f>
        <v>0</v>
      </c>
      <c r="E10" s="88">
        <v>1</v>
      </c>
      <c r="F10" s="6"/>
      <c r="G10" s="6"/>
      <c r="H10" s="6"/>
      <c r="I10" s="6"/>
      <c r="J10" s="6"/>
      <c r="K10" s="6"/>
      <c r="L10" s="66"/>
      <c r="M10" s="6"/>
      <c r="N10" s="6"/>
      <c r="O10" s="6"/>
      <c r="P10" s="67"/>
      <c r="Q10" s="69"/>
      <c r="R10" s="69"/>
      <c r="S10" s="69"/>
      <c r="T10" s="69"/>
      <c r="U10" s="69"/>
      <c r="V10" s="69"/>
    </row>
    <row r="11" spans="1:22" ht="18" customHeight="1" x14ac:dyDescent="0.25">
      <c r="A11" s="1"/>
      <c r="B11" s="64"/>
      <c r="C11" s="64"/>
      <c r="D11" s="89"/>
      <c r="E11" s="6"/>
      <c r="F11" s="6"/>
      <c r="G11" s="6"/>
      <c r="H11" s="6"/>
      <c r="I11" s="6"/>
      <c r="J11" s="6"/>
      <c r="K11" s="6"/>
      <c r="L11" s="66"/>
      <c r="M11" s="6"/>
      <c r="N11" s="21"/>
      <c r="O11" s="6"/>
      <c r="P11" s="67"/>
      <c r="Q11" s="69"/>
      <c r="R11" s="69"/>
      <c r="S11" s="69"/>
      <c r="T11" s="69"/>
      <c r="U11" s="69"/>
      <c r="V11" s="69"/>
    </row>
    <row r="12" spans="1:22" ht="15.75" customHeight="1" thickBot="1" x14ac:dyDescent="0.3">
      <c r="A12" s="1"/>
      <c r="B12" s="17" t="s">
        <v>69</v>
      </c>
      <c r="C12" s="17"/>
      <c r="D12" s="90"/>
      <c r="E12" s="17"/>
      <c r="F12" s="6"/>
      <c r="G12" s="6"/>
      <c r="H12" s="6"/>
      <c r="I12" s="6"/>
      <c r="J12" s="6"/>
      <c r="K12" s="6"/>
      <c r="L12" s="66"/>
      <c r="M12" s="6"/>
      <c r="N12" s="6"/>
      <c r="O12" s="6"/>
      <c r="P12" s="67"/>
      <c r="Q12" s="69"/>
      <c r="R12" s="69"/>
      <c r="S12" s="69"/>
      <c r="T12" s="69"/>
      <c r="U12" s="69"/>
      <c r="V12" s="69"/>
    </row>
    <row r="13" spans="1:22" ht="15.75" customHeight="1" x14ac:dyDescent="0.25">
      <c r="A13" s="1"/>
      <c r="B13" s="85"/>
      <c r="C13" s="41" t="s">
        <v>72</v>
      </c>
      <c r="D13" s="86" t="s">
        <v>73</v>
      </c>
      <c r="E13" s="41" t="s">
        <v>74</v>
      </c>
      <c r="F13" s="6"/>
      <c r="G13" s="6"/>
      <c r="H13" s="6"/>
      <c r="I13" s="6"/>
      <c r="J13" s="6"/>
      <c r="K13" s="6"/>
      <c r="L13" s="66"/>
      <c r="M13" s="6"/>
      <c r="N13" s="6"/>
      <c r="O13" s="6"/>
      <c r="P13" s="67"/>
      <c r="Q13" s="69"/>
      <c r="R13" s="69"/>
      <c r="S13" s="69"/>
      <c r="T13" s="69"/>
      <c r="U13" s="69"/>
      <c r="V13" s="69"/>
    </row>
    <row r="14" spans="1:22" x14ac:dyDescent="0.25">
      <c r="A14" s="1" t="str">
        <f t="shared" ref="A14:A22" si="0">B$12&amp;$B14&amp;$D$5</f>
        <v>Antecipação (em dias)²Até 15</v>
      </c>
      <c r="B14" s="47" t="s">
        <v>64</v>
      </c>
      <c r="C14" s="31">
        <f>COUNTIFS(Recebimentos!X:X,"Antecipação",Recebimentos!Y:Y,'Relatório Analítico'!B14)</f>
        <v>0</v>
      </c>
      <c r="D14" s="91">
        <f>SUMIFS(Recebimentos!R:R,Recebimentos!X:X,"Antecipação",Recebimentos!Y:Y,'Relatório Analítico'!B14)</f>
        <v>0</v>
      </c>
      <c r="E14" s="88">
        <f>IFERROR(D14/$D$22,0)</f>
        <v>0</v>
      </c>
      <c r="F14" s="6"/>
      <c r="G14" s="6"/>
      <c r="H14" s="6"/>
      <c r="I14" s="6"/>
      <c r="J14" s="6"/>
      <c r="K14" s="6"/>
      <c r="L14" s="66"/>
      <c r="M14" s="6"/>
      <c r="N14" s="6"/>
      <c r="O14" s="6"/>
      <c r="P14" s="67"/>
      <c r="Q14" s="69"/>
      <c r="R14" s="69"/>
      <c r="S14" s="69"/>
      <c r="T14" s="69"/>
      <c r="U14" s="69"/>
      <c r="V14" s="69"/>
    </row>
    <row r="15" spans="1:22" x14ac:dyDescent="0.25">
      <c r="A15" s="1" t="str">
        <f t="shared" si="0"/>
        <v>Antecipação (em dias)²Entre 15 e 30</v>
      </c>
      <c r="B15" s="38" t="s">
        <v>67</v>
      </c>
      <c r="C15" s="92">
        <f>COUNTIFS(Recebimentos!X:X,"Antecipação",Recebimentos!Y:Y,'Relatório Analítico'!B15)</f>
        <v>0</v>
      </c>
      <c r="D15" s="93">
        <f>SUMIFS(Recebimentos!R:R,Recebimentos!X:X,"Antecipação",Recebimentos!Y:Y,'Relatório Analítico'!B15)</f>
        <v>0</v>
      </c>
      <c r="E15" s="94">
        <f t="shared" ref="E15:E22" si="1">IFERROR(D15/$D$22,0)</f>
        <v>0</v>
      </c>
      <c r="F15" s="6"/>
      <c r="G15" s="6"/>
      <c r="H15" s="6"/>
      <c r="I15" s="6"/>
      <c r="J15" s="6"/>
      <c r="K15" s="6"/>
      <c r="L15" s="66"/>
      <c r="M15" s="6"/>
      <c r="N15" s="6"/>
      <c r="O15" s="6"/>
      <c r="P15" s="67"/>
      <c r="Q15" s="69"/>
      <c r="R15" s="69"/>
      <c r="S15" s="69"/>
      <c r="T15" s="69"/>
      <c r="U15" s="69"/>
      <c r="V15" s="69"/>
    </row>
    <row r="16" spans="1:22" x14ac:dyDescent="0.25">
      <c r="A16" s="1" t="str">
        <f t="shared" si="0"/>
        <v>Antecipação (em dias)²Entre 30 e 60</v>
      </c>
      <c r="B16" s="47" t="s">
        <v>70</v>
      </c>
      <c r="C16" s="31">
        <f>COUNTIFS(Recebimentos!X:X,"Antecipação",Recebimentos!Y:Y,'Relatório Analítico'!B16)</f>
        <v>0</v>
      </c>
      <c r="D16" s="91">
        <f>SUMIFS(Recebimentos!R:R,Recebimentos!X:X,"Antecipação",Recebimentos!Y:Y,'Relatório Analítico'!B16)</f>
        <v>0</v>
      </c>
      <c r="E16" s="88">
        <f t="shared" si="1"/>
        <v>0</v>
      </c>
      <c r="F16" s="6"/>
      <c r="G16" s="6"/>
      <c r="H16" s="6"/>
      <c r="I16" s="6"/>
      <c r="J16" s="6"/>
      <c r="K16" s="6"/>
      <c r="L16" s="66"/>
      <c r="M16" s="6"/>
      <c r="N16" s="6"/>
      <c r="O16" s="6"/>
      <c r="P16" s="67"/>
      <c r="Q16" s="69"/>
      <c r="R16" s="69"/>
      <c r="S16" s="69"/>
      <c r="T16" s="69"/>
      <c r="U16" s="69"/>
      <c r="V16" s="69"/>
    </row>
    <row r="17" spans="1:22" x14ac:dyDescent="0.25">
      <c r="A17" s="1" t="str">
        <f t="shared" si="0"/>
        <v>Antecipação (em dias)²Entre 60 e 90</v>
      </c>
      <c r="B17" s="38" t="s">
        <v>71</v>
      </c>
      <c r="C17" s="92">
        <f>COUNTIFS(Recebimentos!X:X,"Antecipação",Recebimentos!Y:Y,'Relatório Analítico'!B17)</f>
        <v>0</v>
      </c>
      <c r="D17" s="93">
        <f>SUMIFS(Recebimentos!R:R,Recebimentos!X:X,"Antecipação",Recebimentos!Y:Y,'Relatório Analítico'!B17)</f>
        <v>0</v>
      </c>
      <c r="E17" s="94">
        <f t="shared" si="1"/>
        <v>0</v>
      </c>
      <c r="F17" s="6"/>
      <c r="G17" s="6"/>
      <c r="H17" s="6"/>
      <c r="I17" s="6"/>
      <c r="J17" s="6"/>
      <c r="K17" s="6"/>
      <c r="L17" s="66"/>
      <c r="M17" s="6"/>
      <c r="N17" s="6"/>
      <c r="O17" s="6"/>
      <c r="P17" s="67"/>
      <c r="Q17" s="69"/>
      <c r="R17" s="69"/>
      <c r="S17" s="69"/>
      <c r="T17" s="69"/>
      <c r="U17" s="69"/>
      <c r="V17" s="69"/>
    </row>
    <row r="18" spans="1:22" x14ac:dyDescent="0.25">
      <c r="A18" s="1" t="str">
        <f t="shared" si="0"/>
        <v>Antecipação (em dias)²Entre 90 e 120</v>
      </c>
      <c r="B18" s="47" t="s">
        <v>75</v>
      </c>
      <c r="C18" s="31">
        <f>COUNTIFS(Recebimentos!X:X,"Antecipação",Recebimentos!Y:Y,'Relatório Analítico'!B18)</f>
        <v>0</v>
      </c>
      <c r="D18" s="91">
        <f>SUMIFS(Recebimentos!R:R,Recebimentos!X:X,"Antecipação",Recebimentos!Y:Y,'Relatório Analítico'!B18)</f>
        <v>0</v>
      </c>
      <c r="E18" s="88">
        <f t="shared" si="1"/>
        <v>0</v>
      </c>
      <c r="F18" s="6"/>
      <c r="G18" s="6"/>
      <c r="H18" s="6"/>
      <c r="I18" s="6"/>
      <c r="J18" s="6"/>
      <c r="K18" s="6"/>
      <c r="L18" s="66"/>
      <c r="M18" s="6"/>
      <c r="N18" s="6"/>
      <c r="O18" s="6"/>
      <c r="P18" s="67"/>
      <c r="Q18" s="69"/>
      <c r="R18" s="69"/>
      <c r="S18" s="69"/>
      <c r="T18" s="69"/>
      <c r="U18" s="69"/>
      <c r="V18" s="69"/>
    </row>
    <row r="19" spans="1:22" x14ac:dyDescent="0.25">
      <c r="A19" s="1" t="str">
        <f t="shared" si="0"/>
        <v>Antecipação (em dias)²Entre 120 e 150</v>
      </c>
      <c r="B19" s="38" t="s">
        <v>76</v>
      </c>
      <c r="C19" s="92">
        <f>COUNTIFS(Recebimentos!X:X,"Antecipação",Recebimentos!Y:Y,'Relatório Analítico'!B19)</f>
        <v>0</v>
      </c>
      <c r="D19" s="93">
        <f>SUMIFS(Recebimentos!R:R,Recebimentos!X:X,"Antecipação",Recebimentos!Y:Y,'Relatório Analítico'!B19)</f>
        <v>0</v>
      </c>
      <c r="E19" s="94">
        <f t="shared" si="1"/>
        <v>0</v>
      </c>
      <c r="F19" s="6"/>
      <c r="G19" s="6"/>
      <c r="H19" s="6"/>
      <c r="I19" s="6"/>
      <c r="J19" s="6"/>
      <c r="K19" s="6"/>
      <c r="L19" s="66"/>
      <c r="M19" s="6"/>
      <c r="N19" s="6"/>
      <c r="O19" s="6"/>
      <c r="P19" s="67"/>
      <c r="Q19" s="69"/>
      <c r="R19" s="69"/>
      <c r="S19" s="69"/>
      <c r="T19" s="69"/>
      <c r="U19" s="69"/>
      <c r="V19" s="69"/>
    </row>
    <row r="20" spans="1:22" x14ac:dyDescent="0.25">
      <c r="A20" s="1" t="str">
        <f t="shared" si="0"/>
        <v>Antecipação (em dias)²Entre 150 e 180</v>
      </c>
      <c r="B20" s="47" t="s">
        <v>77</v>
      </c>
      <c r="C20" s="31">
        <f>COUNTIFS(Recebimentos!X:X,"Antecipação",Recebimentos!Y:Y,'Relatório Analítico'!B20)</f>
        <v>0</v>
      </c>
      <c r="D20" s="91">
        <f>SUMIFS(Recebimentos!R:R,Recebimentos!X:X,"Antecipação",Recebimentos!Y:Y,'Relatório Analítico'!B20)</f>
        <v>0</v>
      </c>
      <c r="E20" s="88">
        <f t="shared" si="1"/>
        <v>0</v>
      </c>
      <c r="F20" s="6"/>
      <c r="G20" s="6"/>
      <c r="H20" s="6"/>
      <c r="I20" s="6"/>
      <c r="J20" s="95"/>
      <c r="K20" s="6"/>
      <c r="L20" s="66"/>
      <c r="M20" s="6"/>
      <c r="N20" s="6"/>
      <c r="O20" s="6"/>
      <c r="P20" s="67"/>
      <c r="Q20" s="69"/>
      <c r="R20" s="69"/>
      <c r="S20" s="69"/>
      <c r="T20" s="69"/>
      <c r="U20" s="69"/>
      <c r="V20" s="69"/>
    </row>
    <row r="21" spans="1:22" ht="15.75" customHeight="1" x14ac:dyDescent="0.25">
      <c r="A21" s="1" t="str">
        <f t="shared" si="0"/>
        <v>Antecipação (em dias)²Superior a 180</v>
      </c>
      <c r="B21" s="38" t="s">
        <v>78</v>
      </c>
      <c r="C21" s="92">
        <f>COUNTIFS(Recebimentos!X:X,"Antecipação",Recebimentos!Y:Y,'Relatório Analítico'!B21)</f>
        <v>0</v>
      </c>
      <c r="D21" s="93">
        <f>SUMIFS(Recebimentos!R:R,Recebimentos!X:X,"Antecipação",Recebimentos!Y:Y,'Relatório Analítico'!B21)</f>
        <v>0</v>
      </c>
      <c r="E21" s="94">
        <f t="shared" si="1"/>
        <v>0</v>
      </c>
      <c r="F21" s="6"/>
      <c r="G21" s="6"/>
      <c r="H21" s="6"/>
      <c r="I21" s="6"/>
      <c r="J21" s="95"/>
      <c r="K21" s="6"/>
      <c r="L21" s="66"/>
      <c r="M21" s="6"/>
      <c r="N21" s="6"/>
      <c r="O21" s="6"/>
      <c r="P21" s="67"/>
      <c r="Q21" s="69"/>
      <c r="R21" s="69"/>
      <c r="S21" s="69"/>
      <c r="T21" s="69"/>
      <c r="U21" s="69"/>
      <c r="V21" s="69"/>
    </row>
    <row r="22" spans="1:22" ht="18" customHeight="1" x14ac:dyDescent="0.25">
      <c r="A22" s="1" t="str">
        <f t="shared" si="0"/>
        <v>Antecipação (em dias)²Total em antecipação</v>
      </c>
      <c r="B22" s="52" t="s">
        <v>79</v>
      </c>
      <c r="C22" s="96">
        <f>SUM(C14:C21)</f>
        <v>0</v>
      </c>
      <c r="D22" s="97">
        <f>SUM(D14:D21)</f>
        <v>0</v>
      </c>
      <c r="E22" s="98">
        <f t="shared" si="1"/>
        <v>0</v>
      </c>
      <c r="F22" s="6"/>
      <c r="G22" s="6"/>
      <c r="H22" s="6"/>
      <c r="I22" s="6"/>
      <c r="J22" s="95"/>
      <c r="K22" s="6"/>
      <c r="L22" s="66"/>
      <c r="M22" s="6"/>
      <c r="N22" s="6"/>
      <c r="O22" s="6"/>
      <c r="P22" s="67"/>
      <c r="Q22" s="69"/>
      <c r="R22" s="69"/>
      <c r="S22" s="69"/>
      <c r="T22" s="69"/>
      <c r="U22" s="69"/>
      <c r="V22" s="69"/>
    </row>
    <row r="23" spans="1:22" ht="18" customHeight="1" x14ac:dyDescent="0.25">
      <c r="A23" s="1"/>
      <c r="B23" s="99"/>
      <c r="C23" s="100"/>
      <c r="D23" s="106"/>
      <c r="E23" s="101"/>
      <c r="F23" s="6"/>
      <c r="G23" s="6"/>
      <c r="H23" s="6"/>
      <c r="I23" s="6"/>
      <c r="J23" s="6"/>
      <c r="K23" s="6"/>
      <c r="L23" s="66"/>
      <c r="M23" s="6"/>
      <c r="N23" s="6"/>
      <c r="O23" s="6"/>
      <c r="P23" s="67"/>
      <c r="Q23" s="69"/>
      <c r="R23" s="69"/>
      <c r="S23" s="69"/>
      <c r="T23" s="69"/>
      <c r="U23" s="69"/>
      <c r="V23" s="69"/>
    </row>
    <row r="24" spans="1:22" ht="15.75" customHeight="1" thickBot="1" x14ac:dyDescent="0.3">
      <c r="A24" s="1"/>
      <c r="B24" s="17" t="s">
        <v>80</v>
      </c>
      <c r="C24" s="17"/>
      <c r="D24" s="90"/>
      <c r="E24" s="17"/>
      <c r="F24" s="6"/>
      <c r="G24" s="6"/>
      <c r="H24" s="6"/>
      <c r="I24" s="6"/>
      <c r="J24" s="6"/>
      <c r="K24" s="6"/>
      <c r="L24" s="66"/>
      <c r="M24" s="6"/>
      <c r="N24" s="6"/>
      <c r="O24" s="6"/>
      <c r="P24" s="67"/>
      <c r="Q24" s="69"/>
      <c r="R24" s="69"/>
      <c r="S24" s="69"/>
      <c r="T24" s="69"/>
      <c r="U24" s="69"/>
      <c r="V24" s="69"/>
    </row>
    <row r="25" spans="1:22" ht="15.75" customHeight="1" x14ac:dyDescent="0.25">
      <c r="A25" s="1"/>
      <c r="B25" s="85"/>
      <c r="C25" s="41" t="s">
        <v>72</v>
      </c>
      <c r="D25" s="86" t="s">
        <v>73</v>
      </c>
      <c r="E25" s="41" t="s">
        <v>74</v>
      </c>
      <c r="F25" s="6"/>
      <c r="G25" s="6"/>
      <c r="H25" s="6"/>
      <c r="I25" s="6"/>
      <c r="J25" s="6"/>
      <c r="K25" s="6"/>
      <c r="L25" s="66"/>
      <c r="M25" s="6"/>
      <c r="N25" s="6"/>
      <c r="O25" s="6"/>
      <c r="P25" s="67"/>
      <c r="Q25" s="69"/>
      <c r="R25" s="69"/>
      <c r="S25" s="69"/>
      <c r="T25" s="69"/>
      <c r="U25" s="69"/>
      <c r="V25" s="69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47" t="s">
        <v>64</v>
      </c>
      <c r="C26" s="31">
        <f>COUNTIFS(Recebimentos!X:X,"Recebimento em Atraso",Recebimentos!Y:Y,'Relatório Analítico'!B26)</f>
        <v>0</v>
      </c>
      <c r="D26" s="91">
        <f>SUMIFS(Recebimentos!R:R,Recebimentos!X:X,"Recebimento em Atraso",Recebimentos!Y:Y,'Relatório Analítico'!B26)</f>
        <v>0</v>
      </c>
      <c r="E26" s="88">
        <f>IFERROR(D26/$D$34,0)</f>
        <v>0</v>
      </c>
      <c r="F26" s="6"/>
      <c r="G26" s="6"/>
      <c r="H26" s="6"/>
      <c r="I26" s="6"/>
      <c r="J26" s="6"/>
      <c r="K26" s="6"/>
      <c r="L26" s="66"/>
      <c r="M26" s="6"/>
      <c r="N26" s="6"/>
      <c r="O26" s="6"/>
      <c r="P26" s="67"/>
      <c r="Q26" s="69"/>
      <c r="R26" s="69"/>
      <c r="S26" s="69"/>
      <c r="T26" s="69"/>
      <c r="U26" s="69"/>
      <c r="V26" s="69"/>
    </row>
    <row r="27" spans="1:22" ht="15.75" customHeight="1" x14ac:dyDescent="0.25">
      <c r="A27" s="1" t="str">
        <f t="shared" si="2"/>
        <v>Recebimento em Atraso (em dias)³Entre 15 e 30</v>
      </c>
      <c r="B27" s="38" t="s">
        <v>67</v>
      </c>
      <c r="C27" s="92">
        <f>COUNTIFS(Recebimentos!X:X,"Recebimento em Atraso",Recebimentos!Y:Y,'Relatório Analítico'!B27)</f>
        <v>0</v>
      </c>
      <c r="D27" s="93">
        <f>SUMIFS(Recebimentos!R:R,Recebimentos!X:X,"Recebimento em Atraso",Recebimentos!Y:Y,'Relatório Analítico'!B27)</f>
        <v>0</v>
      </c>
      <c r="E27" s="94">
        <f t="shared" ref="E27:E34" si="3">IFERROR(D27/$D$34,0)</f>
        <v>0</v>
      </c>
      <c r="F27" s="6"/>
      <c r="G27" s="6"/>
      <c r="H27" s="6"/>
      <c r="I27" s="6"/>
      <c r="J27" s="6"/>
      <c r="K27" s="6"/>
      <c r="L27" s="66"/>
      <c r="M27" s="6"/>
      <c r="N27" s="6"/>
      <c r="O27" s="6"/>
      <c r="P27" s="67"/>
      <c r="Q27" s="69"/>
      <c r="R27" s="69"/>
      <c r="S27" s="69"/>
      <c r="T27" s="69"/>
      <c r="U27" s="69"/>
      <c r="V27" s="69"/>
    </row>
    <row r="28" spans="1:22" ht="15.75" customHeight="1" x14ac:dyDescent="0.25">
      <c r="A28" s="1" t="str">
        <f t="shared" si="2"/>
        <v>Recebimento em Atraso (em dias)³Entre 30 e 60</v>
      </c>
      <c r="B28" s="47" t="s">
        <v>70</v>
      </c>
      <c r="C28" s="31">
        <f>COUNTIFS(Recebimentos!X:X,"Recebimento em Atraso",Recebimentos!Y:Y,'Relatório Analítico'!B28)</f>
        <v>0</v>
      </c>
      <c r="D28" s="91">
        <f>SUMIFS(Recebimentos!R:R,Recebimentos!X:X,"Recebimento em Atraso",Recebimentos!Y:Y,'Relatório Analítico'!B28)</f>
        <v>0</v>
      </c>
      <c r="E28" s="88">
        <f t="shared" si="3"/>
        <v>0</v>
      </c>
      <c r="F28" s="6"/>
      <c r="G28" s="6"/>
      <c r="H28" s="6"/>
      <c r="I28" s="6"/>
      <c r="J28" s="6"/>
      <c r="K28" s="6"/>
      <c r="L28" s="66"/>
      <c r="M28" s="6"/>
      <c r="N28" s="6"/>
      <c r="O28" s="6"/>
      <c r="P28" s="67"/>
      <c r="Q28" s="69"/>
      <c r="R28" s="69"/>
      <c r="S28" s="69"/>
      <c r="T28" s="69"/>
      <c r="U28" s="69"/>
      <c r="V28" s="69"/>
    </row>
    <row r="29" spans="1:22" ht="15.75" customHeight="1" x14ac:dyDescent="0.25">
      <c r="A29" s="1" t="str">
        <f t="shared" si="2"/>
        <v>Recebimento em Atraso (em dias)³Entre 60 e 90</v>
      </c>
      <c r="B29" s="38" t="s">
        <v>71</v>
      </c>
      <c r="C29" s="92">
        <f>COUNTIFS(Recebimentos!X:X,"Recebimento em Atraso",Recebimentos!Y:Y,'Relatório Analítico'!B29)</f>
        <v>0</v>
      </c>
      <c r="D29" s="93">
        <f>SUMIFS(Recebimentos!R:R,Recebimentos!X:X,"Recebimento em Atraso",Recebimentos!Y:Y,'Relatório Analítico'!B29)</f>
        <v>0</v>
      </c>
      <c r="E29" s="94">
        <f t="shared" si="3"/>
        <v>0</v>
      </c>
      <c r="F29" s="6"/>
      <c r="G29" s="6"/>
      <c r="H29" s="6"/>
      <c r="I29" s="6"/>
      <c r="J29" s="6"/>
      <c r="K29" s="6"/>
      <c r="L29" s="66"/>
      <c r="M29" s="6"/>
      <c r="N29" s="6"/>
      <c r="O29" s="6"/>
      <c r="P29" s="67"/>
      <c r="Q29" s="69"/>
      <c r="R29" s="69"/>
      <c r="S29" s="69"/>
      <c r="T29" s="69"/>
      <c r="U29" s="69"/>
      <c r="V29" s="69"/>
    </row>
    <row r="30" spans="1:22" ht="15.75" customHeight="1" x14ac:dyDescent="0.25">
      <c r="A30" s="1" t="str">
        <f t="shared" si="2"/>
        <v>Recebimento em Atraso (em dias)³Entre 90 e 120</v>
      </c>
      <c r="B30" s="47" t="s">
        <v>75</v>
      </c>
      <c r="C30" s="31">
        <f>COUNTIFS(Recebimentos!X:X,"Recebimento em Atraso",Recebimentos!Y:Y,'Relatório Analítico'!B30)</f>
        <v>0</v>
      </c>
      <c r="D30" s="91">
        <f>SUMIFS(Recebimentos!R:R,Recebimentos!X:X,"Recebimento em Atraso",Recebimentos!Y:Y,'Relatório Analítico'!B30)</f>
        <v>0</v>
      </c>
      <c r="E30" s="88">
        <f t="shared" si="3"/>
        <v>0</v>
      </c>
      <c r="F30" s="2"/>
      <c r="G30" s="15"/>
      <c r="H30" s="15"/>
      <c r="I30" s="15"/>
      <c r="J30" s="15"/>
      <c r="K30" s="15"/>
      <c r="L30" s="66"/>
      <c r="M30" s="6"/>
      <c r="N30" s="6"/>
      <c r="O30" s="6"/>
      <c r="P30" s="67"/>
      <c r="Q30" s="69"/>
      <c r="R30" s="69"/>
      <c r="S30" s="69"/>
      <c r="T30" s="69"/>
      <c r="U30" s="69"/>
      <c r="V30" s="69"/>
    </row>
    <row r="31" spans="1:22" ht="15.75" customHeight="1" x14ac:dyDescent="0.25">
      <c r="A31" s="1" t="str">
        <f t="shared" si="2"/>
        <v>Recebimento em Atraso (em dias)³Entre 120 e 150</v>
      </c>
      <c r="B31" s="38" t="s">
        <v>76</v>
      </c>
      <c r="C31" s="92">
        <f>COUNTIFS(Recebimentos!X:X,"Recebimento em Atraso",Recebimentos!Y:Y,'Relatório Analítico'!B31)</f>
        <v>0</v>
      </c>
      <c r="D31" s="93">
        <f>SUMIFS(Recebimentos!R:R,Recebimentos!X:X,"Recebimento em Atraso",Recebimentos!Y:Y,'Relatório Analítico'!B31)</f>
        <v>0</v>
      </c>
      <c r="E31" s="94">
        <f t="shared" si="3"/>
        <v>0</v>
      </c>
      <c r="F31" s="6"/>
      <c r="G31" s="15"/>
      <c r="H31" s="163"/>
      <c r="I31" s="163"/>
      <c r="J31" s="163"/>
      <c r="K31" s="163"/>
      <c r="L31" s="66"/>
      <c r="M31" s="6"/>
      <c r="N31" s="6"/>
      <c r="O31" s="6"/>
      <c r="P31" s="67"/>
      <c r="Q31" s="69"/>
      <c r="R31" s="69"/>
      <c r="S31" s="69"/>
      <c r="T31" s="69"/>
      <c r="U31" s="69"/>
      <c r="V31" s="69"/>
    </row>
    <row r="32" spans="1:22" ht="15.75" customHeight="1" x14ac:dyDescent="0.25">
      <c r="A32" s="1"/>
      <c r="B32" s="47" t="s">
        <v>77</v>
      </c>
      <c r="C32" s="31">
        <f>COUNTIFS(Recebimentos!X:X,"Recebimento em Atraso",Recebimentos!Y:Y,'Relatório Analítico'!B32)</f>
        <v>0</v>
      </c>
      <c r="D32" s="91">
        <f>SUMIFS(Recebimentos!R:R,Recebimentos!X:X,"Recebimento em Atraso",Recebimentos!Y:Y,'Relatório Analítico'!B32)</f>
        <v>0</v>
      </c>
      <c r="E32" s="88">
        <f t="shared" si="3"/>
        <v>0</v>
      </c>
      <c r="F32" s="2"/>
      <c r="G32" s="15"/>
      <c r="H32" s="15"/>
      <c r="I32" s="15"/>
      <c r="J32" s="163"/>
      <c r="K32" s="163"/>
      <c r="L32" s="66"/>
      <c r="M32" s="6"/>
      <c r="N32" s="6"/>
      <c r="O32" s="6"/>
      <c r="P32" s="67"/>
      <c r="Q32" s="69"/>
      <c r="R32" s="69"/>
      <c r="S32" s="69"/>
      <c r="T32" s="69"/>
      <c r="U32" s="69"/>
      <c r="V32" s="69"/>
    </row>
    <row r="33" spans="1:22" ht="15.75" customHeight="1" x14ac:dyDescent="0.25">
      <c r="A33" s="1" t="str">
        <f>B$24&amp;$B33&amp;$D$5</f>
        <v>Recebimento em Atraso (em dias)³Superior a 180</v>
      </c>
      <c r="B33" s="38" t="s">
        <v>78</v>
      </c>
      <c r="C33" s="92">
        <f>COUNTIFS(Recebimentos!X:X,"Recebimento em Atraso",Recebimentos!Y:Y,'Relatório Analítico'!B33)</f>
        <v>0</v>
      </c>
      <c r="D33" s="93">
        <f>SUMIFS(Recebimentos!R:R,Recebimentos!X:X,"Recebimento em Atraso",Recebimentos!Y:Y,'Relatório Analítico'!B33)</f>
        <v>0</v>
      </c>
      <c r="E33" s="94">
        <f t="shared" si="3"/>
        <v>0</v>
      </c>
      <c r="F33" s="6"/>
      <c r="G33" s="164"/>
      <c r="H33" s="165"/>
      <c r="I33" s="166"/>
      <c r="J33" s="167"/>
      <c r="K33" s="165"/>
      <c r="L33" s="66"/>
      <c r="M33" s="6"/>
      <c r="N33" s="6"/>
      <c r="O33" s="6"/>
      <c r="P33" s="67"/>
      <c r="Q33" s="69"/>
      <c r="R33" s="69"/>
      <c r="S33" s="69"/>
      <c r="T33" s="69"/>
      <c r="U33" s="69"/>
      <c r="V33" s="69"/>
    </row>
    <row r="34" spans="1:22" ht="15.75" customHeight="1" x14ac:dyDescent="0.25">
      <c r="A34" s="1" t="str">
        <f>B$24&amp;$B34&amp;$D$5</f>
        <v>Recebimento em Atraso (em dias)³Total recebido em Atraso</v>
      </c>
      <c r="B34" s="52" t="s">
        <v>83</v>
      </c>
      <c r="C34" s="96">
        <f>SUM(C26:C33)</f>
        <v>0</v>
      </c>
      <c r="D34" s="97">
        <f>SUM(D26:D33)</f>
        <v>0</v>
      </c>
      <c r="E34" s="98">
        <f t="shared" si="3"/>
        <v>0</v>
      </c>
      <c r="F34" s="6"/>
      <c r="G34" s="53"/>
      <c r="H34" s="102"/>
      <c r="I34" s="103"/>
      <c r="J34" s="104"/>
      <c r="K34" s="102"/>
      <c r="L34" s="66"/>
      <c r="M34" s="6"/>
      <c r="N34" s="6"/>
      <c r="O34" s="6"/>
      <c r="P34" s="67"/>
      <c r="Q34" s="69"/>
      <c r="R34" s="69"/>
      <c r="S34" s="69"/>
      <c r="T34" s="69"/>
      <c r="U34" s="69"/>
      <c r="V34" s="69"/>
    </row>
    <row r="35" spans="1:22" ht="15.75" customHeight="1" x14ac:dyDescent="0.25">
      <c r="A35" s="1" t="str">
        <f>B$24&amp;$B35&amp;$D$5</f>
        <v>Recebimento em Atraso (em dias)³</v>
      </c>
      <c r="B35" s="105"/>
      <c r="C35" s="105"/>
      <c r="D35" s="106"/>
      <c r="E35" s="107"/>
      <c r="F35" s="108"/>
      <c r="G35" s="53"/>
      <c r="H35" s="102"/>
      <c r="I35" s="103"/>
      <c r="J35" s="104"/>
      <c r="K35" s="102"/>
      <c r="L35" s="66"/>
      <c r="M35" s="6"/>
      <c r="N35" s="6"/>
      <c r="O35" s="6"/>
      <c r="P35" s="67"/>
      <c r="Q35" s="69"/>
      <c r="R35" s="69"/>
      <c r="S35" s="69"/>
      <c r="T35" s="69"/>
      <c r="U35" s="69"/>
      <c r="V35" s="69"/>
    </row>
    <row r="36" spans="1:22" ht="15.75" customHeight="1" x14ac:dyDescent="0.25">
      <c r="A36" s="1"/>
      <c r="B36" s="105"/>
      <c r="C36" s="105"/>
      <c r="D36" s="106"/>
      <c r="E36" s="107"/>
      <c r="F36" s="109"/>
      <c r="G36" s="53"/>
      <c r="H36" s="102"/>
      <c r="I36" s="103"/>
      <c r="J36" s="104"/>
      <c r="K36" s="102"/>
      <c r="L36" s="66"/>
      <c r="M36" s="6"/>
      <c r="N36" s="6"/>
      <c r="O36" s="6"/>
      <c r="P36" s="67"/>
      <c r="Q36" s="69"/>
      <c r="R36" s="69"/>
      <c r="S36" s="69"/>
      <c r="T36" s="69"/>
      <c r="U36" s="69"/>
      <c r="V36" s="69"/>
    </row>
    <row r="37" spans="1:22" ht="16.5" customHeight="1" thickBot="1" x14ac:dyDescent="0.3">
      <c r="A37" s="1"/>
      <c r="B37" s="105"/>
      <c r="C37" s="6"/>
      <c r="D37" s="110"/>
      <c r="E37" s="6"/>
      <c r="F37" s="111"/>
      <c r="G37" s="53"/>
      <c r="H37" s="102"/>
      <c r="I37" s="103"/>
      <c r="J37" s="104"/>
      <c r="K37" s="102"/>
      <c r="L37" s="66"/>
      <c r="M37" s="6"/>
      <c r="N37" s="6"/>
      <c r="O37" s="6"/>
      <c r="P37" s="67"/>
      <c r="Q37" s="69"/>
      <c r="R37" s="69"/>
      <c r="S37" s="69"/>
      <c r="T37" s="69"/>
      <c r="U37" s="69"/>
      <c r="V37" s="69"/>
    </row>
    <row r="38" spans="1:22" ht="21" customHeight="1" thickTop="1" x14ac:dyDescent="0.25">
      <c r="A38" s="1"/>
      <c r="B38" s="112" t="s">
        <v>84</v>
      </c>
      <c r="C38" s="113"/>
      <c r="D38" s="114">
        <f>D34+D22+D10</f>
        <v>0</v>
      </c>
      <c r="E38" s="115"/>
      <c r="F38" s="116"/>
      <c r="G38" s="53"/>
      <c r="H38" s="102"/>
      <c r="I38" s="103"/>
      <c r="J38" s="104"/>
      <c r="K38" s="102"/>
      <c r="L38" s="66"/>
      <c r="M38" s="6"/>
      <c r="N38" s="6"/>
      <c r="O38" s="6"/>
      <c r="P38" s="67"/>
      <c r="Q38" s="69"/>
      <c r="R38" s="69"/>
      <c r="S38" s="69"/>
      <c r="T38" s="69"/>
      <c r="U38" s="69"/>
      <c r="V38" s="69"/>
    </row>
    <row r="39" spans="1:22" ht="15.75" customHeight="1" x14ac:dyDescent="0.25">
      <c r="A39" s="1"/>
      <c r="B39" s="117"/>
      <c r="C39" s="118"/>
      <c r="D39" s="106"/>
      <c r="E39" s="118"/>
      <c r="F39" s="66"/>
      <c r="G39" s="53"/>
      <c r="H39" s="102"/>
      <c r="I39" s="103"/>
      <c r="J39" s="104"/>
      <c r="K39" s="102"/>
      <c r="L39" s="119"/>
      <c r="M39" s="6"/>
      <c r="N39" s="6"/>
      <c r="O39" s="6"/>
      <c r="P39" s="67"/>
      <c r="Q39" s="69"/>
      <c r="R39" s="69"/>
      <c r="S39" s="69"/>
      <c r="T39" s="69"/>
      <c r="U39" s="69"/>
      <c r="V39" s="69"/>
    </row>
    <row r="40" spans="1:22" ht="15.75" customHeight="1" x14ac:dyDescent="0.25">
      <c r="A40" s="1"/>
      <c r="B40" s="117"/>
      <c r="C40" s="118"/>
      <c r="D40" s="106"/>
      <c r="E40" s="118"/>
      <c r="F40" s="66"/>
      <c r="G40" s="53"/>
      <c r="H40" s="102"/>
      <c r="I40" s="103"/>
      <c r="J40" s="104"/>
      <c r="K40" s="102"/>
      <c r="L40" s="119"/>
      <c r="M40" s="6"/>
      <c r="N40" s="6"/>
      <c r="O40" s="6"/>
      <c r="P40" s="67"/>
      <c r="Q40" s="69"/>
      <c r="R40" s="69"/>
      <c r="S40" s="69"/>
      <c r="T40" s="69"/>
      <c r="U40" s="69"/>
      <c r="V40" s="69"/>
    </row>
    <row r="41" spans="1:22" ht="15.75" customHeight="1" x14ac:dyDescent="0.25">
      <c r="A41" s="1"/>
      <c r="B41" s="120"/>
      <c r="C41" s="56"/>
      <c r="D41" s="121"/>
      <c r="E41" s="6"/>
      <c r="F41" s="66"/>
      <c r="G41" s="53"/>
      <c r="H41" s="102"/>
      <c r="I41" s="103"/>
      <c r="J41" s="104"/>
      <c r="K41" s="102"/>
      <c r="L41" s="57"/>
      <c r="M41" s="6"/>
      <c r="N41" s="6"/>
      <c r="O41" s="6"/>
      <c r="P41" s="67"/>
      <c r="Q41" s="69"/>
      <c r="R41" s="69"/>
      <c r="S41" s="69"/>
      <c r="T41" s="69"/>
      <c r="U41" s="69"/>
      <c r="V41" s="69"/>
    </row>
    <row r="42" spans="1:22" ht="22.5" customHeight="1" thickBot="1" x14ac:dyDescent="0.3">
      <c r="A42" s="1"/>
      <c r="B42" s="17" t="s">
        <v>85</v>
      </c>
      <c r="C42" s="17"/>
      <c r="D42" s="90"/>
      <c r="E42" s="17"/>
      <c r="F42" s="122"/>
      <c r="G42" s="6"/>
      <c r="H42" s="123"/>
      <c r="I42" s="123"/>
      <c r="J42" s="123"/>
      <c r="K42" s="123"/>
      <c r="L42" s="123"/>
      <c r="M42" s="123"/>
      <c r="N42" s="122"/>
      <c r="O42" s="6"/>
      <c r="P42" s="67"/>
      <c r="Q42" s="69"/>
      <c r="R42" s="69"/>
      <c r="S42" s="69"/>
      <c r="T42" s="69"/>
      <c r="U42" s="69"/>
      <c r="V42" s="69"/>
    </row>
    <row r="43" spans="1:22" ht="12" customHeight="1" x14ac:dyDescent="0.25">
      <c r="A43" s="1"/>
      <c r="B43" s="85"/>
      <c r="C43" s="41" t="s">
        <v>86</v>
      </c>
      <c r="D43" s="86" t="s">
        <v>81</v>
      </c>
      <c r="E43" s="41" t="s">
        <v>74</v>
      </c>
      <c r="F43" s="6"/>
      <c r="G43" s="124"/>
      <c r="H43" s="124"/>
      <c r="I43" s="125"/>
      <c r="J43" s="126"/>
      <c r="K43" s="127"/>
      <c r="L43" s="124"/>
      <c r="M43" s="124"/>
      <c r="N43" s="6"/>
      <c r="O43" s="6"/>
      <c r="P43" s="67"/>
      <c r="Q43" s="69"/>
      <c r="R43" s="69"/>
      <c r="S43" s="69"/>
      <c r="T43" s="69"/>
      <c r="U43" s="69"/>
      <c r="V43" s="69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47" t="s">
        <v>82</v>
      </c>
      <c r="C44" s="31">
        <f>COUNTIFS('Base Contratos'!G:G,'Relatório Analítico'!B44)</f>
        <v>1</v>
      </c>
      <c r="D44" s="91">
        <f>SUMIFS('Base Contratos'!E:E,'Base Contratos'!G:G,'Relatório Analítico'!B44)</f>
        <v>0</v>
      </c>
      <c r="E44" s="88">
        <f>IFERROR(+D44/D$53,0)</f>
        <v>0</v>
      </c>
      <c r="F44" s="6"/>
      <c r="G44" s="124"/>
      <c r="H44" s="124"/>
      <c r="I44" s="125"/>
      <c r="J44" s="126"/>
      <c r="K44" s="127"/>
      <c r="L44" s="124"/>
      <c r="M44" s="124"/>
      <c r="N44" s="6"/>
      <c r="O44" s="6"/>
      <c r="P44" s="67"/>
      <c r="Q44" s="69"/>
      <c r="R44" s="69"/>
      <c r="S44" s="69"/>
      <c r="T44" s="69"/>
      <c r="U44" s="69"/>
      <c r="V44" s="69"/>
    </row>
    <row r="45" spans="1:22" ht="15.75" customHeight="1" x14ac:dyDescent="0.25">
      <c r="A45" s="1" t="str">
        <f t="shared" si="4"/>
        <v>2. Saldo devedor (trazido a valor presente pela taxa da Cessão)Até 15</v>
      </c>
      <c r="B45" s="38" t="s">
        <v>64</v>
      </c>
      <c r="C45" s="92">
        <f>COUNTIFS('Base Contratos'!G:G,'Relatório Analítico'!B45)</f>
        <v>0</v>
      </c>
      <c r="D45" s="93">
        <f>SUMIFS('Base Contratos'!E:E,'Base Contratos'!G:G,'Relatório Analítico'!B45)</f>
        <v>0</v>
      </c>
      <c r="E45" s="94">
        <f t="shared" ref="E45:E53" si="5">IFERROR(+D45/D$53,0)</f>
        <v>0</v>
      </c>
      <c r="F45" s="128"/>
      <c r="G45" s="124"/>
      <c r="H45" s="124"/>
      <c r="I45" s="125"/>
      <c r="J45" s="126"/>
      <c r="K45" s="127"/>
      <c r="L45" s="124"/>
      <c r="M45" s="124"/>
      <c r="N45" s="6"/>
      <c r="O45" s="6"/>
      <c r="P45" s="67"/>
      <c r="Q45" s="69"/>
      <c r="R45" s="69"/>
      <c r="S45" s="69"/>
      <c r="T45" s="69"/>
      <c r="U45" s="69"/>
      <c r="V45" s="69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47" t="s">
        <v>67</v>
      </c>
      <c r="C46" s="31">
        <f>COUNTIFS('Base Contratos'!G:G,'Relatório Analítico'!B46)</f>
        <v>0</v>
      </c>
      <c r="D46" s="91">
        <f>SUMIFS('Base Contratos'!E:E,'Base Contratos'!G:G,'Relatório Analítico'!B46)</f>
        <v>0</v>
      </c>
      <c r="E46" s="88">
        <f t="shared" si="5"/>
        <v>0</v>
      </c>
      <c r="F46" s="6"/>
      <c r="G46" s="124"/>
      <c r="H46" s="124"/>
      <c r="I46" s="125"/>
      <c r="J46" s="126"/>
      <c r="K46" s="127"/>
      <c r="L46" s="124"/>
      <c r="M46" s="124"/>
      <c r="N46" s="6"/>
      <c r="O46" s="6"/>
      <c r="P46" s="67"/>
      <c r="Q46" s="69"/>
      <c r="R46" s="69"/>
      <c r="S46" s="69"/>
      <c r="T46" s="69"/>
      <c r="U46" s="69"/>
      <c r="V46" s="69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38" t="s">
        <v>70</v>
      </c>
      <c r="C47" s="92">
        <f>COUNTIFS('Base Contratos'!G:G,'Relatório Analítico'!B47)</f>
        <v>0</v>
      </c>
      <c r="D47" s="93">
        <f>SUMIFS('Base Contratos'!E:E,'Base Contratos'!G:G,'Relatório Analítico'!B47)</f>
        <v>0</v>
      </c>
      <c r="E47" s="94">
        <f t="shared" si="5"/>
        <v>0</v>
      </c>
      <c r="F47" s="6"/>
      <c r="G47" s="124"/>
      <c r="H47" s="124"/>
      <c r="I47" s="125"/>
      <c r="J47" s="126"/>
      <c r="K47" s="127"/>
      <c r="L47" s="124"/>
      <c r="M47" s="124"/>
      <c r="N47" s="6"/>
      <c r="O47" s="6"/>
      <c r="P47" s="67"/>
      <c r="Q47" s="69"/>
      <c r="R47" s="69"/>
      <c r="S47" s="69"/>
      <c r="T47" s="69"/>
      <c r="U47" s="69"/>
      <c r="V47" s="69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47" t="s">
        <v>71</v>
      </c>
      <c r="C48" s="31">
        <f>COUNTIFS('Base Contratos'!G:G,'Relatório Analítico'!B48)</f>
        <v>0</v>
      </c>
      <c r="D48" s="91">
        <f>SUMIFS('Base Contratos'!E:E,'Base Contratos'!G:G,'Relatório Analítico'!B48)</f>
        <v>0</v>
      </c>
      <c r="E48" s="88">
        <f t="shared" si="5"/>
        <v>0</v>
      </c>
      <c r="F48" s="6"/>
      <c r="G48" s="124"/>
      <c r="H48" s="124"/>
      <c r="I48" s="125"/>
      <c r="J48" s="126"/>
      <c r="K48" s="127"/>
      <c r="L48" s="124"/>
      <c r="M48" s="124"/>
      <c r="N48" s="6"/>
      <c r="O48" s="6"/>
      <c r="P48" s="67"/>
      <c r="Q48" s="69"/>
      <c r="R48" s="69"/>
      <c r="S48" s="69"/>
      <c r="T48" s="69"/>
      <c r="U48" s="69"/>
      <c r="V48" s="69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38" t="s">
        <v>75</v>
      </c>
      <c r="C49" s="92">
        <f>COUNTIFS('Base Contratos'!G:G,'Relatório Analítico'!B49)</f>
        <v>0</v>
      </c>
      <c r="D49" s="93">
        <f>SUMIFS('Base Contratos'!E:E,'Base Contratos'!G:G,'Relatório Analítico'!B49)</f>
        <v>0</v>
      </c>
      <c r="E49" s="94">
        <f t="shared" si="5"/>
        <v>0</v>
      </c>
      <c r="F49" s="6"/>
      <c r="G49" s="124"/>
      <c r="H49" s="124"/>
      <c r="I49" s="125"/>
      <c r="J49" s="126"/>
      <c r="K49" s="127"/>
      <c r="L49" s="124"/>
      <c r="M49" s="124"/>
      <c r="N49" s="6"/>
      <c r="O49" s="6"/>
      <c r="P49" s="67"/>
      <c r="Q49" s="69"/>
      <c r="R49" s="69"/>
      <c r="S49" s="69"/>
      <c r="T49" s="69"/>
      <c r="U49" s="69"/>
      <c r="V49" s="69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47" t="s">
        <v>76</v>
      </c>
      <c r="C50" s="31">
        <f>COUNTIFS('Base Contratos'!G:G,'Relatório Analítico'!B50)</f>
        <v>0</v>
      </c>
      <c r="D50" s="91">
        <f>SUMIFS('Base Contratos'!E:E,'Base Contratos'!G:G,'Relatório Analítico'!B50)</f>
        <v>0</v>
      </c>
      <c r="E50" s="88">
        <f t="shared" si="5"/>
        <v>0</v>
      </c>
      <c r="F50" s="6"/>
      <c r="G50" s="124"/>
      <c r="H50" s="124"/>
      <c r="I50" s="125"/>
      <c r="J50" s="126"/>
      <c r="K50" s="127"/>
      <c r="L50" s="124"/>
      <c r="M50" s="124"/>
      <c r="N50" s="6"/>
      <c r="O50" s="6"/>
      <c r="P50" s="67"/>
      <c r="Q50" s="69"/>
      <c r="R50" s="69"/>
      <c r="S50" s="69"/>
      <c r="T50" s="69"/>
      <c r="U50" s="69"/>
      <c r="V50" s="69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38" t="s">
        <v>77</v>
      </c>
      <c r="C51" s="92">
        <f>COUNTIFS('Base Contratos'!G:G,'Relatório Analítico'!B51)</f>
        <v>0</v>
      </c>
      <c r="D51" s="93">
        <f>SUMIFS('Base Contratos'!E:E,'Base Contratos'!G:G,'Relatório Analítico'!B51)</f>
        <v>0</v>
      </c>
      <c r="E51" s="94">
        <f t="shared" si="5"/>
        <v>0</v>
      </c>
      <c r="F51" s="6"/>
      <c r="G51" s="6"/>
      <c r="H51" s="6"/>
      <c r="I51" s="6"/>
      <c r="J51" s="6"/>
      <c r="K51" s="6"/>
      <c r="L51" s="119"/>
      <c r="M51" s="6"/>
      <c r="N51" s="6"/>
      <c r="O51" s="6"/>
      <c r="P51" s="67"/>
      <c r="Q51" s="69"/>
      <c r="R51" s="69"/>
      <c r="S51" s="69"/>
      <c r="T51" s="69"/>
      <c r="U51" s="69"/>
      <c r="V51" s="69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47" t="s">
        <v>78</v>
      </c>
      <c r="C52" s="31">
        <f>COUNTIFS('Base Contratos'!G:G,'Relatório Analítico'!B52)</f>
        <v>0</v>
      </c>
      <c r="D52" s="91">
        <f>SUMIFS('Base Contratos'!E:E,'Base Contratos'!G:G,'Relatório Analítico'!B52)</f>
        <v>0</v>
      </c>
      <c r="E52" s="88">
        <f t="shared" si="5"/>
        <v>0</v>
      </c>
      <c r="F52" s="6"/>
      <c r="G52" s="6"/>
      <c r="H52" s="6"/>
      <c r="I52" s="6"/>
      <c r="J52" s="6"/>
      <c r="K52" s="6"/>
      <c r="L52" s="119"/>
      <c r="M52" s="6"/>
      <c r="N52" s="6"/>
      <c r="O52" s="6"/>
      <c r="P52" s="67"/>
      <c r="Q52" s="69"/>
      <c r="R52" s="69"/>
      <c r="S52" s="69"/>
      <c r="T52" s="69"/>
      <c r="U52" s="69"/>
      <c r="V52" s="69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99" t="s">
        <v>87</v>
      </c>
      <c r="C53" s="129">
        <f>SUM(C44:C52)</f>
        <v>1</v>
      </c>
      <c r="D53" s="130">
        <f>SUM(D44:D52)</f>
        <v>0</v>
      </c>
      <c r="E53" s="239">
        <f t="shared" si="5"/>
        <v>0</v>
      </c>
      <c r="F53" s="6"/>
      <c r="G53" s="6"/>
      <c r="H53" s="6"/>
      <c r="I53" s="6"/>
      <c r="J53" s="6"/>
      <c r="K53" s="6"/>
      <c r="L53" s="119"/>
      <c r="M53" s="6"/>
      <c r="N53" s="6"/>
      <c r="O53" s="6"/>
      <c r="P53" s="67"/>
      <c r="Q53" s="69"/>
      <c r="R53" s="69"/>
      <c r="S53" s="69"/>
      <c r="T53" s="69"/>
      <c r="U53" s="69"/>
      <c r="V53" s="69"/>
    </row>
    <row r="54" spans="1:22" ht="15.75" customHeight="1" x14ac:dyDescent="0.25">
      <c r="A54" s="1"/>
      <c r="B54" s="105"/>
      <c r="C54" s="6"/>
      <c r="D54" s="110"/>
      <c r="E54" s="131"/>
      <c r="F54" s="6"/>
      <c r="G54" s="6"/>
      <c r="H54" s="6"/>
      <c r="I54" s="6"/>
      <c r="J54" s="6"/>
      <c r="K54" s="6"/>
      <c r="L54" s="119"/>
      <c r="M54" s="6"/>
      <c r="N54" s="6"/>
      <c r="O54" s="6"/>
      <c r="P54" s="67"/>
      <c r="Q54" s="69"/>
      <c r="R54" s="69"/>
      <c r="S54" s="69"/>
      <c r="T54" s="69"/>
      <c r="U54" s="69"/>
      <c r="V54" s="69"/>
    </row>
    <row r="55" spans="1:22" ht="15.75" customHeight="1" x14ac:dyDescent="0.25">
      <c r="A55" s="1"/>
      <c r="B55" s="14"/>
      <c r="C55" s="6"/>
      <c r="D55" s="110"/>
      <c r="E55" s="6"/>
      <c r="F55" s="6"/>
      <c r="G55" s="6"/>
      <c r="H55" s="6"/>
      <c r="I55" s="6"/>
      <c r="J55" s="6"/>
      <c r="K55" s="6"/>
      <c r="L55" s="66"/>
      <c r="M55" s="6"/>
      <c r="N55" s="6"/>
      <c r="O55" s="6"/>
      <c r="P55" s="67"/>
      <c r="Q55" s="69"/>
      <c r="R55" s="69"/>
      <c r="S55" s="69"/>
      <c r="T55" s="69"/>
      <c r="U55" s="69"/>
      <c r="V55" s="69"/>
    </row>
    <row r="56" spans="1:22" ht="15.75" customHeight="1" x14ac:dyDescent="0.25">
      <c r="A56" s="1"/>
      <c r="B56" s="14"/>
      <c r="C56" s="6"/>
      <c r="D56" s="110"/>
      <c r="E56" s="6"/>
      <c r="F56" s="6"/>
      <c r="G56" s="6"/>
      <c r="H56" s="6"/>
      <c r="I56" s="6"/>
      <c r="J56" s="6"/>
      <c r="K56" s="6"/>
      <c r="L56" s="66"/>
      <c r="M56" s="6"/>
      <c r="N56" s="6"/>
      <c r="O56" s="6"/>
      <c r="P56" s="67"/>
      <c r="Q56" s="69"/>
      <c r="R56" s="69"/>
      <c r="S56" s="69"/>
      <c r="T56" s="69"/>
      <c r="U56" s="69"/>
      <c r="V56" s="69"/>
    </row>
    <row r="57" spans="1:22" ht="15.75" customHeight="1" x14ac:dyDescent="0.25">
      <c r="A57" s="1"/>
      <c r="B57" s="14"/>
      <c r="C57" s="6"/>
      <c r="D57" s="110"/>
      <c r="E57" s="6"/>
      <c r="F57" s="6"/>
      <c r="G57" s="6"/>
      <c r="H57" s="6"/>
      <c r="I57" s="6"/>
      <c r="J57" s="6"/>
      <c r="K57" s="6"/>
      <c r="L57" s="66"/>
      <c r="M57" s="6"/>
      <c r="N57" s="6"/>
      <c r="O57" s="6"/>
      <c r="P57" s="67"/>
      <c r="Q57" s="69"/>
      <c r="R57" s="69"/>
      <c r="S57" s="69"/>
      <c r="T57" s="69"/>
      <c r="U57" s="69"/>
      <c r="V57" s="69"/>
    </row>
    <row r="58" spans="1:22" ht="15.75" customHeight="1" x14ac:dyDescent="0.25">
      <c r="A58" s="1"/>
      <c r="B58" s="14"/>
      <c r="C58" s="6"/>
      <c r="D58" s="110"/>
      <c r="E58" s="6"/>
      <c r="F58" s="6"/>
      <c r="G58" s="6"/>
      <c r="H58" s="6"/>
      <c r="I58" s="6"/>
      <c r="J58" s="6"/>
      <c r="K58" s="6"/>
      <c r="L58" s="119"/>
      <c r="M58" s="6"/>
      <c r="N58" s="6"/>
      <c r="O58" s="6"/>
      <c r="P58" s="67"/>
      <c r="Q58" s="69"/>
      <c r="R58" s="69"/>
      <c r="S58" s="69"/>
      <c r="T58" s="69"/>
      <c r="U58" s="69"/>
      <c r="V58" s="69"/>
    </row>
    <row r="59" spans="1:22" ht="15.75" customHeight="1" thickBot="1" x14ac:dyDescent="0.3">
      <c r="A59" s="1"/>
      <c r="B59" s="17" t="s">
        <v>88</v>
      </c>
      <c r="C59" s="17"/>
      <c r="D59" s="90"/>
      <c r="E59" s="17"/>
      <c r="F59" s="122"/>
      <c r="G59" s="122"/>
      <c r="H59" s="122"/>
      <c r="I59" s="122"/>
      <c r="J59" s="122"/>
      <c r="K59" s="122"/>
      <c r="L59" s="122"/>
      <c r="M59" s="122"/>
      <c r="N59" s="6"/>
      <c r="O59" s="6"/>
      <c r="P59" s="67"/>
      <c r="Q59" s="69"/>
      <c r="R59" s="69"/>
      <c r="S59" s="69"/>
      <c r="T59" s="69"/>
      <c r="U59" s="69"/>
      <c r="V59" s="69"/>
    </row>
    <row r="60" spans="1:22" ht="15.75" customHeight="1" x14ac:dyDescent="0.25">
      <c r="A60" s="1"/>
      <c r="B60" s="85"/>
      <c r="C60" s="41" t="s">
        <v>89</v>
      </c>
      <c r="D60" s="86" t="s">
        <v>73</v>
      </c>
      <c r="E60" s="41" t="s">
        <v>74</v>
      </c>
      <c r="F60" s="6"/>
      <c r="G60" s="53"/>
      <c r="H60" s="53"/>
      <c r="I60" s="53"/>
      <c r="J60" s="53"/>
      <c r="K60" s="53"/>
      <c r="L60" s="53"/>
      <c r="M60" s="53"/>
      <c r="N60" s="6"/>
      <c r="O60" s="6"/>
      <c r="P60" s="67"/>
      <c r="Q60" s="69"/>
      <c r="R60" s="69"/>
      <c r="S60" s="69"/>
      <c r="T60" s="69"/>
      <c r="U60" s="69"/>
      <c r="V60" s="69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47" t="s">
        <v>64</v>
      </c>
      <c r="C61" s="31">
        <f>COUNTIFS(Recebíveis!N:N,"Atraso",Recebíveis!S:S,'Relatório Analítico'!B61)</f>
        <v>1</v>
      </c>
      <c r="D61" s="91">
        <f>SUMIFS(Recebíveis!L:L,Recebíveis!N:N,"Atraso",Recebíveis!S:S,'Relatório Analítico'!B61)</f>
        <v>0</v>
      </c>
      <c r="E61" s="88">
        <f>IFERROR(+D61/D$69,0)</f>
        <v>0</v>
      </c>
      <c r="F61" s="6"/>
      <c r="G61" s="53"/>
      <c r="H61" s="53"/>
      <c r="I61" s="53"/>
      <c r="J61" s="53"/>
      <c r="K61" s="53"/>
      <c r="L61" s="53"/>
      <c r="M61" s="53"/>
      <c r="N61" s="6"/>
      <c r="O61" s="6"/>
      <c r="P61" s="67"/>
      <c r="Q61" s="69"/>
      <c r="R61" s="69"/>
      <c r="S61" s="69"/>
      <c r="T61" s="69"/>
      <c r="U61" s="69"/>
      <c r="V61" s="69"/>
    </row>
    <row r="62" spans="1:22" ht="15.75" customHeight="1" x14ac:dyDescent="0.25">
      <c r="A62" s="1" t="str">
        <f t="shared" si="6"/>
        <v>3. Inadimplência da Carteira (em dias)Entre 15 e 30</v>
      </c>
      <c r="B62" s="38" t="s">
        <v>67</v>
      </c>
      <c r="C62" s="92">
        <f>COUNTIFS(Recebíveis!N:N,"Atraso",Recebíveis!S:S,'Relatório Analítico'!B62)</f>
        <v>0</v>
      </c>
      <c r="D62" s="93">
        <f>SUMIFS(Recebíveis!L:L,Recebíveis!N:N,"Atraso",Recebíveis!S:S,'Relatório Analítico'!B62)</f>
        <v>0</v>
      </c>
      <c r="E62" s="94">
        <f t="shared" ref="E62:E69" si="7">IFERROR(+D62/D$69,0)</f>
        <v>0</v>
      </c>
      <c r="F62" s="6"/>
      <c r="G62" s="53"/>
      <c r="H62" s="53"/>
      <c r="I62" s="53"/>
      <c r="J62" s="53"/>
      <c r="K62" s="53"/>
      <c r="L62" s="53"/>
      <c r="M62" s="53"/>
      <c r="N62" s="6"/>
      <c r="O62" s="6"/>
      <c r="P62" s="67"/>
      <c r="Q62" s="69"/>
      <c r="R62" s="69"/>
      <c r="S62" s="69"/>
      <c r="T62" s="69"/>
      <c r="U62" s="69"/>
      <c r="V62" s="69"/>
    </row>
    <row r="63" spans="1:22" ht="15.75" customHeight="1" x14ac:dyDescent="0.25">
      <c r="A63" s="1" t="str">
        <f t="shared" si="6"/>
        <v>3. Inadimplência da Carteira (em dias)Entre 30 e 60</v>
      </c>
      <c r="B63" s="47" t="s">
        <v>70</v>
      </c>
      <c r="C63" s="31">
        <f>COUNTIFS(Recebíveis!N:N,"Atraso",Recebíveis!S:S,'Relatório Analítico'!B63)</f>
        <v>0</v>
      </c>
      <c r="D63" s="91">
        <f>SUMIFS(Recebíveis!L:L,Recebíveis!N:N,"Atraso",Recebíveis!S:S,'Relatório Analítico'!B63)</f>
        <v>0</v>
      </c>
      <c r="E63" s="88">
        <f t="shared" si="7"/>
        <v>0</v>
      </c>
      <c r="F63" s="6"/>
      <c r="G63" s="53"/>
      <c r="H63" s="53"/>
      <c r="I63" s="53"/>
      <c r="J63" s="53"/>
      <c r="K63" s="53"/>
      <c r="L63" s="53"/>
      <c r="M63" s="53"/>
      <c r="N63" s="6"/>
      <c r="O63" s="6"/>
      <c r="P63" s="67"/>
      <c r="Q63" s="69"/>
      <c r="R63" s="69"/>
      <c r="S63" s="69"/>
      <c r="T63" s="69"/>
      <c r="U63" s="69"/>
      <c r="V63" s="69"/>
    </row>
    <row r="64" spans="1:22" ht="15.75" customHeight="1" x14ac:dyDescent="0.25">
      <c r="A64" s="1" t="str">
        <f t="shared" si="6"/>
        <v>3. Inadimplência da Carteira (em dias)Entre 60 e 90</v>
      </c>
      <c r="B64" s="38" t="s">
        <v>71</v>
      </c>
      <c r="C64" s="92">
        <f>COUNTIFS(Recebíveis!N:N,"Atraso",Recebíveis!S:S,'Relatório Analítico'!B64)</f>
        <v>0</v>
      </c>
      <c r="D64" s="93">
        <f>SUMIFS(Recebíveis!L:L,Recebíveis!N:N,"Atraso",Recebíveis!S:S,'Relatório Analítico'!B64)</f>
        <v>0</v>
      </c>
      <c r="E64" s="94">
        <f t="shared" si="7"/>
        <v>0</v>
      </c>
      <c r="F64" s="6"/>
      <c r="G64" s="53"/>
      <c r="H64" s="53"/>
      <c r="I64" s="53"/>
      <c r="J64" s="53"/>
      <c r="K64" s="53"/>
      <c r="L64" s="53"/>
      <c r="M64" s="53"/>
      <c r="N64" s="6"/>
      <c r="O64" s="6"/>
      <c r="P64" s="67"/>
      <c r="Q64" s="69"/>
      <c r="R64" s="69"/>
      <c r="S64" s="69"/>
      <c r="T64" s="69"/>
      <c r="U64" s="69"/>
      <c r="V64" s="69"/>
    </row>
    <row r="65" spans="1:22" ht="18.75" customHeight="1" x14ac:dyDescent="0.25">
      <c r="A65" s="1" t="str">
        <f t="shared" si="6"/>
        <v>3. Inadimplência da Carteira (em dias)Entre 90 e 120</v>
      </c>
      <c r="B65" s="47" t="s">
        <v>75</v>
      </c>
      <c r="C65" s="31">
        <f>COUNTIFS(Recebíveis!N:N,"Atraso",Recebíveis!S:S,'Relatório Analítico'!B65)</f>
        <v>0</v>
      </c>
      <c r="D65" s="91">
        <f>SUMIFS(Recebíveis!L:L,Recebíveis!N:N,"Atraso",Recebíveis!S:S,'Relatório Analítico'!B65)</f>
        <v>0</v>
      </c>
      <c r="E65" s="88">
        <f t="shared" si="7"/>
        <v>0</v>
      </c>
      <c r="F65" s="6"/>
      <c r="G65" s="53"/>
      <c r="H65" s="53"/>
      <c r="I65" s="53"/>
      <c r="J65" s="53"/>
      <c r="K65" s="53"/>
      <c r="L65" s="53"/>
      <c r="M65" s="53"/>
      <c r="N65" s="6"/>
      <c r="O65" s="6"/>
      <c r="P65" s="67"/>
      <c r="Q65" s="69"/>
      <c r="R65" s="69"/>
      <c r="S65" s="69"/>
      <c r="T65" s="69"/>
      <c r="U65" s="69"/>
      <c r="V65" s="69"/>
    </row>
    <row r="66" spans="1:22" ht="18.75" customHeight="1" x14ac:dyDescent="0.25">
      <c r="A66" s="1" t="str">
        <f t="shared" si="6"/>
        <v>3. Inadimplência da Carteira (em dias)Entre 120 e 150</v>
      </c>
      <c r="B66" s="38" t="s">
        <v>76</v>
      </c>
      <c r="C66" s="92">
        <f>COUNTIFS(Recebíveis!N:N,"Atraso",Recebíveis!S:S,'Relatório Analítico'!B66)</f>
        <v>0</v>
      </c>
      <c r="D66" s="93">
        <f>SUMIFS(Recebíveis!L:L,Recebíveis!N:N,"Atraso",Recebíveis!S:S,'Relatório Analítico'!B66)</f>
        <v>0</v>
      </c>
      <c r="E66" s="94">
        <f t="shared" si="7"/>
        <v>0</v>
      </c>
      <c r="F66" s="6"/>
      <c r="G66" s="53"/>
      <c r="H66" s="53"/>
      <c r="I66" s="53"/>
      <c r="J66" s="53"/>
      <c r="K66" s="53"/>
      <c r="L66" s="53"/>
      <c r="M66" s="53"/>
      <c r="N66" s="6"/>
      <c r="O66" s="6"/>
      <c r="P66" s="67"/>
      <c r="Q66" s="69"/>
      <c r="R66" s="69"/>
      <c r="S66" s="69"/>
      <c r="T66" s="69"/>
      <c r="U66" s="69"/>
      <c r="V66" s="69"/>
    </row>
    <row r="67" spans="1:22" ht="18.75" customHeight="1" x14ac:dyDescent="0.25">
      <c r="A67" s="1" t="str">
        <f t="shared" si="6"/>
        <v>3. Inadimplência da Carteira (em dias)Entre 150 e 180</v>
      </c>
      <c r="B67" s="47" t="s">
        <v>77</v>
      </c>
      <c r="C67" s="31">
        <f>COUNTIFS(Recebíveis!N:N,"Atraso",Recebíveis!S:S,'Relatório Analítico'!B67)</f>
        <v>0</v>
      </c>
      <c r="D67" s="91">
        <f>SUMIFS(Recebíveis!L:L,Recebíveis!N:N,"Atraso",Recebíveis!S:S,'Relatório Analítico'!B67)</f>
        <v>0</v>
      </c>
      <c r="E67" s="88">
        <f t="shared" si="7"/>
        <v>0</v>
      </c>
      <c r="F67" s="6"/>
      <c r="G67" s="53"/>
      <c r="H67" s="53"/>
      <c r="I67" s="53"/>
      <c r="J67" s="53"/>
      <c r="K67" s="53"/>
      <c r="L67" s="53"/>
      <c r="M67" s="53"/>
      <c r="N67" s="6"/>
      <c r="O67" s="6"/>
      <c r="P67" s="67"/>
      <c r="Q67" s="69"/>
      <c r="R67" s="69"/>
      <c r="S67" s="69"/>
      <c r="T67" s="69"/>
      <c r="U67" s="69"/>
      <c r="V67" s="69"/>
    </row>
    <row r="68" spans="1:22" ht="18.75" customHeight="1" x14ac:dyDescent="0.25">
      <c r="A68" s="1" t="str">
        <f t="shared" si="6"/>
        <v>3. Inadimplência da Carteira (em dias)Superior a 180</v>
      </c>
      <c r="B68" s="38" t="s">
        <v>78</v>
      </c>
      <c r="C68" s="92">
        <f>COUNTIFS(Recebíveis!N:N,"Atraso",Recebíveis!S:S,'Relatório Analítico'!B68)</f>
        <v>0</v>
      </c>
      <c r="D68" s="93">
        <f>SUMIFS(Recebíveis!L:L,Recebíveis!N:N,"Atraso",Recebíveis!S:S,'Relatório Analítico'!B68)</f>
        <v>0</v>
      </c>
      <c r="E68" s="94">
        <f t="shared" si="7"/>
        <v>0</v>
      </c>
      <c r="F68" s="131"/>
      <c r="G68" s="53"/>
      <c r="H68" s="53"/>
      <c r="I68" s="53"/>
      <c r="J68" s="53"/>
      <c r="K68" s="53"/>
      <c r="L68" s="53"/>
      <c r="M68" s="53"/>
      <c r="N68" s="6"/>
      <c r="O68" s="6"/>
      <c r="P68" s="67"/>
      <c r="Q68" s="69"/>
      <c r="R68" s="69"/>
      <c r="S68" s="69"/>
      <c r="T68" s="69"/>
      <c r="U68" s="69"/>
      <c r="V68" s="69"/>
    </row>
    <row r="69" spans="1:22" ht="18.75" customHeight="1" x14ac:dyDescent="0.25">
      <c r="A69" s="1"/>
      <c r="B69" s="52" t="s">
        <v>90</v>
      </c>
      <c r="C69" s="96">
        <f>SUM(C61:C68)</f>
        <v>1</v>
      </c>
      <c r="D69" s="162">
        <f>SUM(D61:D68)</f>
        <v>0</v>
      </c>
      <c r="E69" s="98">
        <f t="shared" si="7"/>
        <v>0</v>
      </c>
      <c r="F69" s="66"/>
      <c r="G69" s="53"/>
      <c r="H69" s="53"/>
      <c r="I69" s="53"/>
      <c r="J69" s="53"/>
      <c r="K69" s="53"/>
      <c r="L69" s="53"/>
      <c r="M69" s="53"/>
      <c r="N69" s="6"/>
      <c r="O69" s="6"/>
      <c r="P69" s="67"/>
      <c r="Q69" s="69"/>
      <c r="R69" s="69"/>
      <c r="S69" s="69"/>
      <c r="T69" s="69"/>
      <c r="U69" s="69"/>
      <c r="V69" s="69"/>
    </row>
    <row r="70" spans="1:22" ht="15.75" customHeight="1" x14ac:dyDescent="0.25">
      <c r="A70" s="1"/>
      <c r="B70" s="117"/>
      <c r="C70" s="118"/>
      <c r="D70" s="132"/>
      <c r="E70" s="239"/>
      <c r="F70" s="66"/>
      <c r="G70" s="53"/>
      <c r="H70" s="53"/>
      <c r="I70" s="53"/>
      <c r="J70" s="53"/>
      <c r="K70" s="53"/>
      <c r="L70" s="53"/>
      <c r="M70" s="53"/>
      <c r="N70" s="6"/>
      <c r="O70" s="6"/>
      <c r="P70" s="67"/>
      <c r="Q70" s="69"/>
      <c r="R70" s="69"/>
      <c r="S70" s="69"/>
      <c r="T70" s="69"/>
      <c r="U70" s="69"/>
      <c r="V70" s="69"/>
    </row>
    <row r="71" spans="1:22" ht="15.75" customHeight="1" x14ac:dyDescent="0.25">
      <c r="A71" s="1"/>
      <c r="B71" s="6"/>
      <c r="C71" s="6"/>
      <c r="D71" s="66"/>
      <c r="E71" s="6"/>
      <c r="F71" s="6"/>
      <c r="G71" s="53"/>
      <c r="H71" s="53"/>
      <c r="I71" s="53"/>
      <c r="J71" s="53"/>
      <c r="K71" s="53"/>
      <c r="L71" s="53"/>
      <c r="M71" s="53"/>
      <c r="N71" s="6"/>
      <c r="O71" s="6"/>
      <c r="P71" s="67"/>
      <c r="Q71" s="69"/>
      <c r="R71" s="69"/>
      <c r="S71" s="69"/>
      <c r="T71" s="69"/>
      <c r="U71" s="69"/>
      <c r="V71" s="69"/>
    </row>
    <row r="72" spans="1:22" ht="15.75" customHeight="1" x14ac:dyDescent="0.25">
      <c r="A72" s="1"/>
      <c r="B72" s="14"/>
      <c r="C72" s="6"/>
      <c r="D72" s="66"/>
      <c r="E72" s="6"/>
      <c r="F72" s="66"/>
      <c r="G72" s="6"/>
      <c r="H72" s="6"/>
      <c r="I72" s="6"/>
      <c r="J72" s="6"/>
      <c r="K72" s="6"/>
      <c r="L72" s="66"/>
      <c r="M72" s="6"/>
      <c r="N72" s="6"/>
      <c r="O72" s="6"/>
      <c r="P72" s="67"/>
      <c r="Q72" s="69"/>
      <c r="R72" s="69"/>
      <c r="S72" s="69"/>
      <c r="T72" s="69"/>
      <c r="U72" s="69"/>
      <c r="V72" s="69"/>
    </row>
    <row r="73" spans="1:22" ht="15.75" customHeight="1" x14ac:dyDescent="0.25">
      <c r="A73" s="1"/>
      <c r="B73" s="14"/>
      <c r="C73" s="6"/>
      <c r="D73" s="66"/>
      <c r="E73" s="6"/>
      <c r="F73" s="66"/>
      <c r="G73" s="6"/>
      <c r="H73" s="6"/>
      <c r="I73" s="6"/>
      <c r="J73" s="6"/>
      <c r="K73" s="6"/>
      <c r="L73" s="66"/>
      <c r="M73" s="6"/>
      <c r="N73" s="6"/>
      <c r="O73" s="6"/>
      <c r="P73" s="67"/>
    </row>
    <row r="74" spans="1:22" ht="15.75" customHeight="1" x14ac:dyDescent="0.25">
      <c r="A74" s="1"/>
      <c r="B74" s="14"/>
      <c r="C74" s="6"/>
      <c r="D74" s="66"/>
      <c r="E74" s="6"/>
      <c r="F74" s="66"/>
      <c r="G74" s="6"/>
      <c r="H74" s="6"/>
      <c r="I74" s="6"/>
      <c r="J74" s="6"/>
      <c r="K74" s="6"/>
      <c r="L74" s="66"/>
      <c r="M74" s="6"/>
      <c r="N74" s="6"/>
      <c r="O74" s="6"/>
      <c r="P74" s="67"/>
    </row>
    <row r="75" spans="1:22" ht="15.75" customHeight="1" x14ac:dyDescent="0.25">
      <c r="A75" s="1"/>
      <c r="B75" s="14"/>
      <c r="C75" s="6"/>
      <c r="D75" s="66"/>
      <c r="E75" s="6"/>
      <c r="F75" s="66"/>
      <c r="G75" s="6"/>
      <c r="H75" s="6"/>
      <c r="I75" s="6"/>
      <c r="J75" s="6"/>
      <c r="K75" s="6"/>
      <c r="L75" s="66"/>
      <c r="M75" s="6"/>
      <c r="N75" s="6"/>
      <c r="O75" s="6"/>
      <c r="P75" s="67"/>
    </row>
    <row r="76" spans="1:22" ht="15.75" customHeight="1" x14ac:dyDescent="0.25">
      <c r="A76" s="1"/>
      <c r="B76" s="14"/>
      <c r="C76" s="6"/>
      <c r="D76" s="66"/>
      <c r="E76" s="6"/>
      <c r="F76" s="66"/>
      <c r="G76" s="6"/>
      <c r="H76" s="6"/>
      <c r="I76" s="6"/>
      <c r="J76" s="6"/>
      <c r="K76" s="6"/>
      <c r="L76" s="66"/>
      <c r="M76" s="6"/>
      <c r="N76" s="6"/>
      <c r="O76" s="6"/>
      <c r="P76" s="67"/>
    </row>
    <row r="77" spans="1:22" ht="15.75" customHeight="1" x14ac:dyDescent="0.25">
      <c r="A77" s="1"/>
      <c r="B77" s="14"/>
      <c r="C77" s="6"/>
      <c r="D77" s="66"/>
      <c r="E77" s="6"/>
      <c r="F77" s="66"/>
      <c r="G77" s="6"/>
      <c r="H77" s="6"/>
      <c r="I77" s="6"/>
      <c r="J77" s="6"/>
      <c r="K77" s="6"/>
      <c r="L77" s="66"/>
      <c r="M77" s="6"/>
      <c r="N77" s="6"/>
      <c r="O77" s="6"/>
      <c r="P77" s="67"/>
    </row>
    <row r="78" spans="1:22" ht="15.75" customHeight="1" x14ac:dyDescent="0.25">
      <c r="A78" s="1"/>
      <c r="B78" s="14"/>
      <c r="C78" s="6"/>
      <c r="D78" s="66"/>
      <c r="E78" s="6"/>
      <c r="F78" s="66"/>
      <c r="G78" s="6"/>
      <c r="H78" s="6"/>
      <c r="I78" s="6"/>
      <c r="J78" s="6"/>
      <c r="K78" s="6"/>
      <c r="L78" s="66"/>
      <c r="M78" s="6"/>
      <c r="N78" s="6"/>
      <c r="O78" s="6"/>
      <c r="P78" s="67"/>
    </row>
    <row r="79" spans="1:22" ht="15.75" customHeight="1" x14ac:dyDescent="0.25">
      <c r="A79" s="1"/>
      <c r="B79" s="14"/>
      <c r="C79" s="6"/>
      <c r="D79" s="66"/>
      <c r="E79" s="6"/>
      <c r="F79" s="66"/>
      <c r="G79" s="6"/>
      <c r="H79" s="6"/>
      <c r="I79" s="6"/>
      <c r="J79" s="6"/>
      <c r="K79" s="6"/>
      <c r="L79" s="66"/>
      <c r="M79" s="6"/>
      <c r="N79" s="6"/>
      <c r="O79" s="6"/>
      <c r="P79" s="67"/>
    </row>
    <row r="80" spans="1:22" ht="15.75" customHeight="1" x14ac:dyDescent="0.25">
      <c r="A80" s="1"/>
      <c r="B80" s="14"/>
      <c r="C80" s="6"/>
      <c r="D80" s="66"/>
      <c r="E80" s="6"/>
      <c r="F80" s="66"/>
      <c r="G80" s="6"/>
      <c r="H80" s="6"/>
      <c r="I80" s="6"/>
      <c r="J80" s="6"/>
      <c r="K80" s="6"/>
      <c r="L80" s="66"/>
      <c r="M80" s="6"/>
      <c r="N80" s="6"/>
      <c r="O80" s="6"/>
      <c r="P80" s="67"/>
    </row>
    <row r="81" spans="1:16" ht="15.75" customHeight="1" x14ac:dyDescent="0.25">
      <c r="A81" s="1"/>
      <c r="B81" s="14"/>
      <c r="C81" s="6"/>
      <c r="D81" s="66"/>
      <c r="E81" s="6"/>
      <c r="F81" s="66"/>
      <c r="G81" s="6"/>
      <c r="H81" s="6"/>
      <c r="I81" s="6"/>
      <c r="J81" s="6"/>
      <c r="K81" s="6"/>
      <c r="L81" s="66"/>
      <c r="M81" s="6"/>
      <c r="N81" s="6"/>
      <c r="O81" s="6"/>
      <c r="P81" s="67"/>
    </row>
    <row r="82" spans="1:16" ht="15.75" customHeight="1" x14ac:dyDescent="0.25">
      <c r="A82" s="1"/>
      <c r="B82" s="14"/>
      <c r="C82" s="6"/>
      <c r="D82" s="66"/>
      <c r="E82" s="6"/>
      <c r="F82" s="66"/>
      <c r="G82" s="6"/>
      <c r="H82" s="6"/>
      <c r="I82" s="6"/>
      <c r="J82" s="6"/>
      <c r="K82" s="6"/>
      <c r="L82" s="66"/>
      <c r="M82" s="6"/>
      <c r="N82" s="6"/>
      <c r="O82" s="6"/>
      <c r="P82" s="67"/>
    </row>
    <row r="83" spans="1:16" ht="15.75" customHeight="1" x14ac:dyDescent="0.25">
      <c r="A83" s="1"/>
      <c r="B83" s="14"/>
      <c r="C83" s="6"/>
      <c r="D83" s="66"/>
      <c r="E83" s="6"/>
      <c r="F83" s="66"/>
      <c r="G83" s="6"/>
      <c r="H83" s="6"/>
      <c r="I83" s="6"/>
      <c r="J83" s="6"/>
      <c r="K83" s="6"/>
      <c r="L83" s="66"/>
      <c r="M83" s="6"/>
      <c r="N83" s="6"/>
      <c r="O83" s="6"/>
      <c r="P83" s="67"/>
    </row>
    <row r="84" spans="1:16" ht="15.75" customHeight="1" x14ac:dyDescent="0.25">
      <c r="A84" s="1"/>
      <c r="B84" s="14"/>
      <c r="C84" s="6"/>
      <c r="D84" s="66"/>
      <c r="E84" s="6"/>
      <c r="F84" s="66"/>
      <c r="G84" s="6"/>
      <c r="H84" s="6"/>
      <c r="I84" s="6"/>
      <c r="J84" s="6"/>
      <c r="K84" s="6"/>
      <c r="L84" s="66"/>
      <c r="M84" s="6"/>
      <c r="N84" s="6"/>
      <c r="O84" s="6"/>
      <c r="P84" s="67"/>
    </row>
    <row r="85" spans="1:16" ht="15.75" customHeight="1" x14ac:dyDescent="0.25">
      <c r="A85" s="1"/>
      <c r="B85" s="14"/>
      <c r="C85" s="6"/>
      <c r="D85" s="66"/>
      <c r="E85" s="6"/>
      <c r="F85" s="66"/>
      <c r="G85" s="6"/>
      <c r="H85" s="6"/>
      <c r="I85" s="6"/>
      <c r="J85" s="6"/>
      <c r="K85" s="6"/>
      <c r="L85" s="66"/>
      <c r="M85" s="6"/>
      <c r="N85" s="6"/>
      <c r="O85" s="6"/>
      <c r="P85" s="67"/>
    </row>
    <row r="86" spans="1:16" ht="15.75" customHeight="1" x14ac:dyDescent="0.25">
      <c r="A86" s="1"/>
      <c r="B86" s="14"/>
      <c r="C86" s="6"/>
      <c r="D86" s="66"/>
      <c r="E86" s="6"/>
      <c r="F86" s="66"/>
      <c r="G86" s="6"/>
      <c r="H86" s="6"/>
      <c r="I86" s="6"/>
      <c r="J86" s="6"/>
      <c r="K86" s="6"/>
      <c r="L86" s="66"/>
      <c r="M86" s="6"/>
      <c r="N86" s="6"/>
      <c r="O86" s="6"/>
      <c r="P86" s="67"/>
    </row>
    <row r="87" spans="1:16" ht="15.75" customHeight="1" x14ac:dyDescent="0.25">
      <c r="A87" s="1"/>
      <c r="B87" s="14"/>
      <c r="C87" s="6"/>
      <c r="D87" s="66"/>
      <c r="E87" s="6"/>
      <c r="F87" s="66"/>
      <c r="G87" s="6"/>
      <c r="H87" s="6"/>
      <c r="I87" s="6"/>
      <c r="J87" s="6"/>
      <c r="K87" s="6"/>
      <c r="L87" s="66"/>
      <c r="M87" s="6"/>
      <c r="N87" s="6"/>
      <c r="O87" s="6"/>
      <c r="P87" s="67"/>
    </row>
    <row r="88" spans="1:16" ht="15.75" customHeight="1" x14ac:dyDescent="0.25">
      <c r="A88" s="1"/>
      <c r="B88" s="14"/>
      <c r="C88" s="6"/>
      <c r="D88" s="66"/>
      <c r="E88" s="6"/>
      <c r="F88" s="66"/>
      <c r="G88" s="6"/>
      <c r="H88" s="6"/>
      <c r="I88" s="6"/>
      <c r="J88" s="6"/>
      <c r="K88" s="6"/>
      <c r="L88" s="66"/>
      <c r="M88" s="6"/>
      <c r="N88" s="6"/>
      <c r="O88" s="6"/>
      <c r="P88" s="67"/>
    </row>
    <row r="89" spans="1:16" ht="15.75" customHeight="1" x14ac:dyDescent="0.25">
      <c r="A89" s="1"/>
      <c r="B89" s="14"/>
      <c r="C89" s="6"/>
      <c r="D89" s="66"/>
      <c r="E89" s="6"/>
      <c r="F89" s="66"/>
      <c r="G89" s="6"/>
      <c r="H89" s="6"/>
      <c r="I89" s="6"/>
      <c r="J89" s="6"/>
      <c r="K89" s="6"/>
      <c r="L89" s="66"/>
      <c r="M89" s="6"/>
      <c r="N89" s="6"/>
      <c r="O89" s="6"/>
      <c r="P89" s="67"/>
    </row>
    <row r="90" spans="1:16" ht="15.75" customHeight="1" x14ac:dyDescent="0.25">
      <c r="A90" s="1"/>
      <c r="B90" s="14"/>
      <c r="C90" s="6"/>
      <c r="D90" s="66"/>
      <c r="E90" s="6"/>
      <c r="F90" s="66"/>
      <c r="G90" s="6"/>
      <c r="H90" s="6"/>
      <c r="I90" s="6"/>
      <c r="J90" s="6"/>
      <c r="K90" s="6"/>
      <c r="L90" s="66"/>
      <c r="M90" s="6"/>
      <c r="N90" s="6"/>
      <c r="O90" s="6"/>
      <c r="P90" s="67"/>
    </row>
    <row r="91" spans="1:16" ht="15.75" customHeight="1" x14ac:dyDescent="0.25">
      <c r="A91" s="1"/>
      <c r="B91" s="14"/>
      <c r="C91" s="6"/>
      <c r="D91" s="66"/>
      <c r="E91" s="6"/>
      <c r="F91" s="66"/>
      <c r="G91" s="6"/>
      <c r="H91" s="6"/>
      <c r="I91" s="6"/>
      <c r="J91" s="6"/>
      <c r="K91" s="6"/>
      <c r="L91" s="66"/>
      <c r="M91" s="6"/>
      <c r="N91" s="6"/>
      <c r="O91" s="6"/>
      <c r="P91" s="67"/>
    </row>
    <row r="92" spans="1:16" ht="15.75" customHeight="1" x14ac:dyDescent="0.25">
      <c r="A92" s="1"/>
      <c r="B92" s="14"/>
      <c r="C92" s="6"/>
      <c r="D92" s="66"/>
      <c r="E92" s="6"/>
      <c r="F92" s="66"/>
      <c r="G92" s="6"/>
      <c r="H92" s="6"/>
      <c r="I92" s="6"/>
      <c r="J92" s="6"/>
      <c r="K92" s="6"/>
      <c r="L92" s="66"/>
      <c r="M92" s="6"/>
      <c r="N92" s="6"/>
      <c r="O92" s="6"/>
      <c r="P92" s="67"/>
    </row>
    <row r="93" spans="1:16" ht="15.75" customHeight="1" x14ac:dyDescent="0.25">
      <c r="A93" s="1"/>
      <c r="B93" s="14"/>
      <c r="C93" s="6"/>
      <c r="D93" s="66"/>
      <c r="E93" s="6"/>
      <c r="F93" s="66"/>
      <c r="G93" s="6"/>
      <c r="H93" s="6"/>
      <c r="I93" s="6"/>
      <c r="J93" s="6"/>
      <c r="K93" s="6"/>
      <c r="L93" s="66"/>
      <c r="M93" s="6"/>
      <c r="N93" s="6"/>
      <c r="O93" s="6"/>
      <c r="P93" s="67"/>
    </row>
    <row r="94" spans="1:16" ht="15.75" customHeight="1" x14ac:dyDescent="0.25">
      <c r="A94" s="1"/>
      <c r="B94" s="14"/>
      <c r="C94" s="6"/>
      <c r="D94" s="66"/>
      <c r="E94" s="6"/>
      <c r="F94" s="66"/>
      <c r="G94" s="6"/>
      <c r="H94" s="6"/>
      <c r="I94" s="6"/>
      <c r="J94" s="6"/>
      <c r="K94" s="6"/>
      <c r="L94" s="66"/>
      <c r="M94" s="6"/>
      <c r="N94" s="6"/>
      <c r="O94" s="6"/>
      <c r="P94" s="67"/>
    </row>
    <row r="95" spans="1:16" ht="15.75" customHeight="1" x14ac:dyDescent="0.25">
      <c r="A95" s="1"/>
      <c r="B95" s="14"/>
      <c r="C95" s="6"/>
      <c r="D95" s="66"/>
      <c r="E95" s="6"/>
      <c r="F95" s="66"/>
      <c r="G95" s="6"/>
      <c r="H95" s="6"/>
      <c r="I95" s="6"/>
      <c r="J95" s="6"/>
      <c r="K95" s="6"/>
      <c r="L95" s="66"/>
      <c r="M95" s="6"/>
      <c r="N95" s="6"/>
      <c r="O95" s="6"/>
      <c r="P95" s="67"/>
    </row>
    <row r="96" spans="1:16" ht="15.75" customHeight="1" x14ac:dyDescent="0.25">
      <c r="A96" s="1"/>
      <c r="B96" s="14"/>
      <c r="C96" s="6"/>
      <c r="D96" s="66"/>
      <c r="E96" s="6"/>
      <c r="F96" s="66"/>
      <c r="G96" s="6"/>
      <c r="H96" s="6"/>
      <c r="I96" s="6"/>
      <c r="J96" s="6"/>
      <c r="K96" s="6"/>
      <c r="L96" s="66"/>
      <c r="M96" s="6"/>
      <c r="N96" s="6"/>
      <c r="O96" s="6"/>
      <c r="P96" s="67"/>
    </row>
    <row r="97" spans="1:16" ht="15.75" customHeight="1" x14ac:dyDescent="0.25">
      <c r="A97" s="1"/>
      <c r="B97" s="14"/>
      <c r="C97" s="6"/>
      <c r="D97" s="66"/>
      <c r="E97" s="6"/>
      <c r="F97" s="66"/>
      <c r="G97" s="6"/>
      <c r="H97" s="6"/>
      <c r="I97" s="6"/>
      <c r="J97" s="6"/>
      <c r="K97" s="6"/>
      <c r="L97" s="66"/>
      <c r="M97" s="6"/>
      <c r="N97" s="6"/>
      <c r="O97" s="6"/>
      <c r="P97" s="67"/>
    </row>
    <row r="98" spans="1:16" ht="15.75" customHeight="1" x14ac:dyDescent="0.25">
      <c r="A98" s="1"/>
      <c r="B98" s="14"/>
      <c r="C98" s="6"/>
      <c r="D98" s="66"/>
      <c r="E98" s="6"/>
      <c r="F98" s="66"/>
      <c r="G98" s="6"/>
      <c r="H98" s="6"/>
      <c r="I98" s="6"/>
      <c r="J98" s="6"/>
      <c r="K98" s="6"/>
      <c r="L98" s="66"/>
      <c r="M98" s="6"/>
      <c r="N98" s="6"/>
      <c r="O98" s="6"/>
      <c r="P98" s="67"/>
    </row>
    <row r="99" spans="1:16" ht="15.75" customHeight="1" x14ac:dyDescent="0.25">
      <c r="A99" s="1"/>
      <c r="B99" s="14"/>
      <c r="C99" s="6"/>
      <c r="D99" s="66"/>
      <c r="E99" s="6"/>
      <c r="F99" s="66"/>
      <c r="G99" s="6"/>
      <c r="H99" s="6"/>
      <c r="I99" s="6"/>
      <c r="J99" s="6"/>
      <c r="K99" s="6"/>
      <c r="L99" s="66"/>
      <c r="M99" s="6"/>
      <c r="N99" s="6"/>
      <c r="O99" s="6"/>
      <c r="P99" s="67"/>
    </row>
    <row r="100" spans="1:16" ht="15.75" customHeight="1" x14ac:dyDescent="0.25">
      <c r="A100" s="1"/>
      <c r="B100" s="14"/>
      <c r="C100" s="6"/>
      <c r="D100" s="66"/>
      <c r="E100" s="6"/>
      <c r="F100" s="66"/>
      <c r="G100" s="6"/>
      <c r="H100" s="6"/>
      <c r="I100" s="6"/>
      <c r="J100" s="6"/>
      <c r="K100" s="6"/>
      <c r="L100" s="66"/>
      <c r="M100" s="6"/>
      <c r="N100" s="6"/>
      <c r="O100" s="6"/>
      <c r="P100" s="67"/>
    </row>
    <row r="101" spans="1:16" ht="15.75" customHeight="1" x14ac:dyDescent="0.25">
      <c r="A101" s="1"/>
      <c r="B101" s="14"/>
      <c r="C101" s="6"/>
      <c r="D101" s="66"/>
      <c r="E101" s="6"/>
      <c r="F101" s="66"/>
      <c r="G101" s="6"/>
      <c r="H101" s="6"/>
      <c r="I101" s="6"/>
      <c r="J101" s="6"/>
      <c r="K101" s="6"/>
      <c r="L101" s="66"/>
      <c r="M101" s="6"/>
      <c r="N101" s="6"/>
      <c r="O101" s="6"/>
      <c r="P101" s="67"/>
    </row>
    <row r="102" spans="1:16" ht="15.75" customHeight="1" x14ac:dyDescent="0.25">
      <c r="A102" s="1"/>
      <c r="B102" s="14"/>
      <c r="C102" s="6"/>
      <c r="D102" s="66"/>
      <c r="E102" s="6"/>
      <c r="F102" s="66"/>
      <c r="G102" s="6"/>
      <c r="H102" s="6"/>
      <c r="I102" s="6"/>
      <c r="J102" s="6"/>
      <c r="K102" s="6"/>
      <c r="L102" s="66"/>
      <c r="M102" s="6"/>
      <c r="N102" s="6"/>
      <c r="O102" s="6"/>
      <c r="P102" s="67"/>
    </row>
    <row r="103" spans="1:16" ht="15.75" customHeight="1" x14ac:dyDescent="0.25">
      <c r="A103" s="1"/>
      <c r="B103" s="14"/>
      <c r="C103" s="6"/>
      <c r="D103" s="66"/>
      <c r="E103" s="6"/>
      <c r="F103" s="66"/>
      <c r="G103" s="6"/>
      <c r="H103" s="6"/>
      <c r="I103" s="6"/>
      <c r="J103" s="6"/>
      <c r="K103" s="6"/>
      <c r="L103" s="66"/>
      <c r="M103" s="6"/>
      <c r="N103" s="6"/>
      <c r="O103" s="6"/>
      <c r="P103" s="67"/>
    </row>
    <row r="104" spans="1:16" ht="15.75" customHeight="1" x14ac:dyDescent="0.25">
      <c r="A104" s="1"/>
      <c r="B104" s="14"/>
      <c r="C104" s="6"/>
      <c r="D104" s="66"/>
      <c r="E104" s="6"/>
      <c r="F104" s="66"/>
      <c r="G104" s="6"/>
      <c r="H104" s="6"/>
      <c r="I104" s="6"/>
      <c r="J104" s="6"/>
      <c r="K104" s="6"/>
      <c r="L104" s="66"/>
      <c r="M104" s="6"/>
      <c r="N104" s="6"/>
      <c r="O104" s="6"/>
      <c r="P104" s="67"/>
    </row>
    <row r="105" spans="1:16" ht="15.75" customHeight="1" x14ac:dyDescent="0.25">
      <c r="A105" s="1"/>
      <c r="B105" s="14"/>
      <c r="C105" s="6"/>
      <c r="D105" s="66"/>
      <c r="E105" s="6"/>
      <c r="F105" s="66"/>
      <c r="G105" s="6"/>
      <c r="H105" s="6"/>
      <c r="I105" s="6"/>
      <c r="J105" s="6"/>
      <c r="K105" s="6"/>
      <c r="L105" s="66"/>
      <c r="M105" s="6"/>
      <c r="N105" s="6"/>
      <c r="O105" s="6"/>
      <c r="P105" s="67"/>
    </row>
    <row r="106" spans="1:16" ht="15.75" customHeight="1" x14ac:dyDescent="0.25">
      <c r="A106" s="1"/>
      <c r="B106" s="14"/>
      <c r="C106" s="6"/>
      <c r="D106" s="66"/>
      <c r="E106" s="6"/>
      <c r="F106" s="66"/>
      <c r="G106" s="6"/>
      <c r="H106" s="6"/>
      <c r="I106" s="6"/>
      <c r="J106" s="6"/>
      <c r="K106" s="6"/>
      <c r="L106" s="66"/>
      <c r="M106" s="6"/>
      <c r="N106" s="6"/>
      <c r="O106" s="6"/>
      <c r="P106" s="67"/>
    </row>
    <row r="107" spans="1:16" ht="15.75" customHeight="1" x14ac:dyDescent="0.25">
      <c r="A107" s="1"/>
      <c r="B107" s="14"/>
      <c r="C107" s="6"/>
      <c r="D107" s="66"/>
      <c r="E107" s="6"/>
      <c r="F107" s="66"/>
      <c r="G107" s="6"/>
      <c r="H107" s="6"/>
      <c r="I107" s="6"/>
      <c r="J107" s="6"/>
      <c r="K107" s="6"/>
      <c r="L107" s="66"/>
      <c r="M107" s="6"/>
      <c r="N107" s="6"/>
      <c r="O107" s="6"/>
      <c r="P107" s="67"/>
    </row>
    <row r="108" spans="1:16" ht="15.75" customHeight="1" x14ac:dyDescent="0.25">
      <c r="A108" s="1"/>
      <c r="B108" s="14"/>
      <c r="C108" s="6"/>
      <c r="D108" s="66"/>
      <c r="E108" s="6"/>
      <c r="F108" s="66"/>
      <c r="G108" s="6"/>
      <c r="H108" s="6"/>
      <c r="I108" s="6"/>
      <c r="J108" s="6"/>
      <c r="K108" s="6"/>
      <c r="L108" s="66"/>
      <c r="M108" s="6"/>
      <c r="N108" s="6"/>
      <c r="O108" s="6"/>
      <c r="P108" s="67"/>
    </row>
    <row r="109" spans="1:16" ht="15.75" customHeight="1" x14ac:dyDescent="0.25">
      <c r="A109" s="1"/>
      <c r="B109" s="14"/>
      <c r="C109" s="6"/>
      <c r="D109" s="66"/>
      <c r="E109" s="6"/>
      <c r="F109" s="66"/>
      <c r="G109" s="6"/>
      <c r="H109" s="6"/>
      <c r="I109" s="6"/>
      <c r="J109" s="6"/>
      <c r="K109" s="6"/>
      <c r="L109" s="66"/>
      <c r="M109" s="6"/>
      <c r="N109" s="6"/>
      <c r="O109" s="6"/>
      <c r="P109" s="67"/>
    </row>
    <row r="110" spans="1:16" ht="15.75" customHeight="1" x14ac:dyDescent="0.25">
      <c r="A110" s="1"/>
      <c r="B110" s="14"/>
      <c r="C110" s="6"/>
      <c r="D110" s="66"/>
      <c r="E110" s="6"/>
      <c r="F110" s="66"/>
      <c r="G110" s="6"/>
      <c r="H110" s="6"/>
      <c r="I110" s="6"/>
      <c r="J110" s="6"/>
      <c r="K110" s="6"/>
      <c r="L110" s="66"/>
      <c r="M110" s="6"/>
      <c r="N110" s="6"/>
      <c r="O110" s="6"/>
      <c r="P110" s="67"/>
    </row>
    <row r="111" spans="1:16" ht="15.75" customHeight="1" x14ac:dyDescent="0.25">
      <c r="A111" s="1"/>
      <c r="B111" s="14"/>
      <c r="C111" s="6"/>
      <c r="D111" s="66"/>
      <c r="E111" s="6"/>
      <c r="F111" s="66"/>
      <c r="G111" s="6"/>
      <c r="H111" s="6"/>
      <c r="I111" s="6"/>
      <c r="J111" s="6"/>
      <c r="K111" s="6"/>
      <c r="L111" s="66"/>
      <c r="M111" s="6"/>
      <c r="N111" s="6"/>
      <c r="O111" s="6"/>
      <c r="P111" s="67"/>
    </row>
    <row r="112" spans="1:16" ht="15.75" customHeight="1" x14ac:dyDescent="0.25">
      <c r="A112" s="1"/>
      <c r="B112" s="14"/>
      <c r="C112" s="6"/>
      <c r="D112" s="66"/>
      <c r="E112" s="6"/>
      <c r="F112" s="66"/>
      <c r="G112" s="6"/>
      <c r="H112" s="6"/>
      <c r="I112" s="6"/>
      <c r="J112" s="6"/>
      <c r="K112" s="6"/>
      <c r="L112" s="66"/>
      <c r="M112" s="6"/>
      <c r="N112" s="6"/>
      <c r="O112" s="6"/>
      <c r="P112" s="67"/>
    </row>
    <row r="113" spans="1:16" ht="15.75" customHeight="1" x14ac:dyDescent="0.25">
      <c r="A113" s="1"/>
      <c r="B113" s="14"/>
      <c r="C113" s="6"/>
      <c r="D113" s="66"/>
      <c r="E113" s="6"/>
      <c r="F113" s="66"/>
      <c r="G113" s="6"/>
      <c r="H113" s="6"/>
      <c r="I113" s="6"/>
      <c r="J113" s="6"/>
      <c r="K113" s="6"/>
      <c r="L113" s="66"/>
      <c r="M113" s="6"/>
      <c r="N113" s="6"/>
      <c r="O113" s="6"/>
      <c r="P113" s="67"/>
    </row>
    <row r="114" spans="1:16" ht="15.75" customHeight="1" x14ac:dyDescent="0.25">
      <c r="A114" s="1"/>
      <c r="B114" s="14"/>
      <c r="C114" s="6"/>
      <c r="D114" s="66"/>
      <c r="E114" s="6"/>
      <c r="F114" s="66"/>
      <c r="G114" s="6"/>
      <c r="H114" s="6"/>
      <c r="I114" s="6"/>
      <c r="J114" s="6"/>
      <c r="K114" s="6"/>
      <c r="L114" s="66"/>
      <c r="M114" s="6"/>
      <c r="N114" s="6"/>
      <c r="O114" s="6"/>
      <c r="P114" s="67"/>
    </row>
    <row r="115" spans="1:16" ht="15.75" customHeight="1" x14ac:dyDescent="0.25">
      <c r="A115" s="1"/>
      <c r="B115" s="14"/>
      <c r="C115" s="6"/>
      <c r="D115" s="66"/>
      <c r="E115" s="6"/>
      <c r="F115" s="66"/>
      <c r="G115" s="6"/>
      <c r="H115" s="6"/>
      <c r="I115" s="6"/>
      <c r="J115" s="6"/>
      <c r="K115" s="6"/>
      <c r="L115" s="66"/>
      <c r="M115" s="6"/>
      <c r="N115" s="6"/>
      <c r="O115" s="6"/>
      <c r="P115" s="67"/>
    </row>
    <row r="116" spans="1:16" ht="15.75" customHeight="1" x14ac:dyDescent="0.25">
      <c r="A116" s="1"/>
      <c r="B116" s="14"/>
      <c r="C116" s="6"/>
      <c r="D116" s="66"/>
      <c r="E116" s="6"/>
      <c r="F116" s="66"/>
      <c r="G116" s="6"/>
      <c r="H116" s="6"/>
      <c r="I116" s="6"/>
      <c r="J116" s="6"/>
      <c r="K116" s="6"/>
      <c r="L116" s="66"/>
      <c r="M116" s="6"/>
      <c r="N116" s="6"/>
      <c r="O116" s="6"/>
      <c r="P116" s="67"/>
    </row>
    <row r="117" spans="1:16" ht="15.75" customHeight="1" x14ac:dyDescent="0.25">
      <c r="A117" s="1"/>
      <c r="B117" s="14"/>
      <c r="C117" s="6"/>
      <c r="D117" s="66"/>
      <c r="E117" s="6"/>
      <c r="F117" s="66"/>
      <c r="G117" s="6"/>
      <c r="H117" s="6"/>
      <c r="I117" s="6"/>
      <c r="J117" s="6"/>
      <c r="K117" s="6"/>
      <c r="L117" s="66"/>
      <c r="M117" s="6"/>
      <c r="N117" s="6"/>
      <c r="O117" s="6"/>
      <c r="P117" s="67"/>
    </row>
    <row r="118" spans="1:16" ht="15.75" customHeight="1" x14ac:dyDescent="0.25">
      <c r="A118" s="1"/>
      <c r="B118" s="14"/>
      <c r="C118" s="6"/>
      <c r="D118" s="66"/>
      <c r="E118" s="6"/>
      <c r="F118" s="66"/>
      <c r="G118" s="6"/>
      <c r="H118" s="6"/>
      <c r="I118" s="6"/>
      <c r="J118" s="6"/>
      <c r="K118" s="6"/>
      <c r="L118" s="66"/>
      <c r="M118" s="6"/>
      <c r="N118" s="6"/>
      <c r="O118" s="6"/>
      <c r="P118" s="67"/>
    </row>
    <row r="119" spans="1:16" ht="15.75" customHeight="1" x14ac:dyDescent="0.25">
      <c r="A119" s="1"/>
      <c r="B119" s="14"/>
      <c r="C119" s="6"/>
      <c r="D119" s="66"/>
      <c r="E119" s="6"/>
      <c r="F119" s="66"/>
      <c r="G119" s="6"/>
      <c r="H119" s="6"/>
      <c r="I119" s="6"/>
      <c r="J119" s="6"/>
      <c r="K119" s="6"/>
      <c r="L119" s="66"/>
      <c r="M119" s="6"/>
      <c r="N119" s="6"/>
      <c r="O119" s="6"/>
      <c r="P119" s="67"/>
    </row>
    <row r="120" spans="1:16" ht="15.75" customHeight="1" x14ac:dyDescent="0.25">
      <c r="A120" s="1"/>
      <c r="B120" s="14"/>
      <c r="C120" s="6"/>
      <c r="D120" s="66"/>
      <c r="E120" s="6"/>
      <c r="F120" s="66"/>
      <c r="G120" s="6"/>
      <c r="H120" s="6"/>
      <c r="I120" s="6"/>
      <c r="J120" s="6"/>
      <c r="K120" s="6"/>
      <c r="L120" s="66"/>
      <c r="M120" s="6"/>
      <c r="N120" s="6"/>
      <c r="O120" s="6"/>
      <c r="P120" s="67"/>
    </row>
    <row r="121" spans="1:16" ht="15.75" customHeight="1" x14ac:dyDescent="0.25">
      <c r="A121" s="1"/>
      <c r="B121" s="14"/>
      <c r="C121" s="6"/>
      <c r="D121" s="66"/>
      <c r="E121" s="6"/>
      <c r="F121" s="66"/>
      <c r="G121" s="6"/>
      <c r="H121" s="6"/>
      <c r="I121" s="6"/>
      <c r="J121" s="6"/>
      <c r="K121" s="6"/>
      <c r="L121" s="66"/>
      <c r="M121" s="6"/>
      <c r="N121" s="6"/>
      <c r="O121" s="6"/>
      <c r="P121" s="67"/>
    </row>
    <row r="122" spans="1:16" ht="15.75" customHeight="1" x14ac:dyDescent="0.25">
      <c r="A122" s="1"/>
      <c r="B122" s="14"/>
      <c r="C122" s="6"/>
      <c r="D122" s="66"/>
      <c r="E122" s="6"/>
      <c r="F122" s="66"/>
      <c r="G122" s="6"/>
      <c r="H122" s="6"/>
      <c r="I122" s="6"/>
      <c r="J122" s="6"/>
      <c r="K122" s="6"/>
      <c r="L122" s="66"/>
      <c r="M122" s="6"/>
      <c r="N122" s="6"/>
      <c r="O122" s="6"/>
      <c r="P122" s="67"/>
    </row>
    <row r="123" spans="1:16" ht="15.75" customHeight="1" x14ac:dyDescent="0.25">
      <c r="A123" s="1"/>
      <c r="B123" s="14"/>
      <c r="C123" s="6"/>
      <c r="D123" s="66"/>
      <c r="E123" s="6"/>
      <c r="F123" s="66"/>
      <c r="G123" s="6"/>
      <c r="H123" s="6"/>
      <c r="I123" s="6"/>
      <c r="J123" s="6"/>
      <c r="K123" s="6"/>
      <c r="L123" s="66"/>
      <c r="M123" s="6"/>
      <c r="N123" s="6"/>
      <c r="O123" s="6"/>
      <c r="P123" s="67"/>
    </row>
    <row r="124" spans="1:16" ht="15.75" customHeight="1" x14ac:dyDescent="0.25">
      <c r="A124" s="1"/>
      <c r="B124" s="14"/>
      <c r="C124" s="6"/>
      <c r="D124" s="66"/>
      <c r="E124" s="6"/>
      <c r="F124" s="66"/>
      <c r="G124" s="6"/>
      <c r="H124" s="6"/>
      <c r="I124" s="6"/>
      <c r="J124" s="6"/>
      <c r="K124" s="6"/>
      <c r="L124" s="66"/>
      <c r="M124" s="6"/>
      <c r="N124" s="6"/>
      <c r="O124" s="6"/>
      <c r="P124" s="67"/>
    </row>
    <row r="125" spans="1:16" ht="15.75" customHeight="1" x14ac:dyDescent="0.25">
      <c r="A125" s="1"/>
      <c r="B125" s="14"/>
      <c r="C125" s="6"/>
      <c r="D125" s="66"/>
      <c r="E125" s="6"/>
      <c r="F125" s="66"/>
      <c r="G125" s="6"/>
      <c r="H125" s="6"/>
      <c r="I125" s="6"/>
      <c r="J125" s="6"/>
      <c r="K125" s="6"/>
      <c r="L125" s="66"/>
      <c r="M125" s="6"/>
      <c r="N125" s="6"/>
      <c r="O125" s="6"/>
      <c r="P125" s="67"/>
    </row>
    <row r="126" spans="1:16" ht="15.75" customHeight="1" x14ac:dyDescent="0.25">
      <c r="A126" s="1"/>
      <c r="B126" s="14"/>
      <c r="C126" s="6"/>
      <c r="D126" s="66"/>
      <c r="E126" s="6"/>
      <c r="F126" s="66"/>
      <c r="G126" s="6"/>
      <c r="H126" s="6"/>
      <c r="I126" s="6"/>
      <c r="J126" s="6"/>
      <c r="K126" s="6"/>
      <c r="L126" s="66"/>
      <c r="M126" s="6"/>
      <c r="N126" s="6"/>
      <c r="O126" s="6"/>
      <c r="P126" s="67"/>
    </row>
    <row r="127" spans="1:16" ht="15.75" customHeight="1" x14ac:dyDescent="0.25">
      <c r="A127" s="1"/>
      <c r="B127" s="14"/>
      <c r="C127" s="6"/>
      <c r="D127" s="66"/>
      <c r="E127" s="6"/>
      <c r="F127" s="66"/>
      <c r="G127" s="6"/>
      <c r="H127" s="6"/>
      <c r="I127" s="6"/>
      <c r="J127" s="6"/>
      <c r="K127" s="6"/>
      <c r="L127" s="66"/>
      <c r="M127" s="6"/>
      <c r="N127" s="6"/>
      <c r="O127" s="6"/>
      <c r="P127" s="67"/>
    </row>
    <row r="128" spans="1:16" ht="15.75" customHeight="1" x14ac:dyDescent="0.25">
      <c r="A128" s="1"/>
      <c r="B128" s="14"/>
      <c r="C128" s="6"/>
      <c r="D128" s="66"/>
      <c r="E128" s="6"/>
      <c r="F128" s="66"/>
      <c r="G128" s="6"/>
      <c r="H128" s="6"/>
      <c r="I128" s="6"/>
      <c r="J128" s="6"/>
      <c r="K128" s="6"/>
      <c r="L128" s="66"/>
      <c r="M128" s="6"/>
      <c r="N128" s="6"/>
      <c r="O128" s="6"/>
      <c r="P128" s="67"/>
    </row>
    <row r="129" spans="1:16" ht="15.75" customHeight="1" x14ac:dyDescent="0.25">
      <c r="A129" s="1"/>
      <c r="B129" s="14"/>
      <c r="C129" s="6"/>
      <c r="D129" s="66"/>
      <c r="E129" s="6"/>
      <c r="F129" s="66"/>
      <c r="G129" s="6"/>
      <c r="H129" s="6"/>
      <c r="I129" s="6"/>
      <c r="J129" s="6"/>
      <c r="K129" s="6"/>
      <c r="L129" s="66"/>
      <c r="M129" s="6"/>
      <c r="N129" s="6"/>
      <c r="O129" s="6"/>
      <c r="P129" s="67"/>
    </row>
    <row r="130" spans="1:16" ht="15.75" customHeight="1" x14ac:dyDescent="0.25">
      <c r="A130" s="1"/>
      <c r="B130" s="14"/>
      <c r="C130" s="6"/>
      <c r="D130" s="66"/>
      <c r="E130" s="6"/>
      <c r="F130" s="66"/>
      <c r="G130" s="6"/>
      <c r="H130" s="6"/>
      <c r="I130" s="6"/>
      <c r="J130" s="6"/>
      <c r="K130" s="6"/>
      <c r="L130" s="66"/>
      <c r="M130" s="6"/>
      <c r="N130" s="6"/>
      <c r="O130" s="6"/>
      <c r="P130" s="67"/>
    </row>
    <row r="131" spans="1:16" ht="15.75" customHeight="1" x14ac:dyDescent="0.25">
      <c r="A131" s="1"/>
      <c r="B131" s="14"/>
      <c r="C131" s="6"/>
      <c r="D131" s="66"/>
      <c r="E131" s="6"/>
      <c r="F131" s="66"/>
      <c r="G131" s="6"/>
      <c r="H131" s="6"/>
      <c r="I131" s="6"/>
      <c r="J131" s="6"/>
      <c r="K131" s="6"/>
      <c r="L131" s="66"/>
      <c r="M131" s="6"/>
      <c r="N131" s="6"/>
      <c r="O131" s="6"/>
      <c r="P131" s="67"/>
    </row>
    <row r="132" spans="1:16" ht="15.75" customHeight="1" x14ac:dyDescent="0.25">
      <c r="A132" s="1"/>
      <c r="B132" s="14"/>
      <c r="C132" s="6"/>
      <c r="D132" s="66"/>
      <c r="E132" s="6"/>
      <c r="F132" s="66"/>
      <c r="G132" s="6"/>
      <c r="H132" s="6"/>
      <c r="I132" s="6"/>
      <c r="J132" s="6"/>
      <c r="K132" s="6"/>
      <c r="L132" s="66"/>
      <c r="M132" s="6"/>
      <c r="N132" s="6"/>
      <c r="O132" s="6"/>
      <c r="P132" s="67"/>
    </row>
    <row r="133" spans="1:16" ht="15.75" customHeight="1" x14ac:dyDescent="0.25">
      <c r="A133" s="1"/>
      <c r="B133" s="14"/>
      <c r="C133" s="6"/>
      <c r="D133" s="66"/>
      <c r="E133" s="6"/>
      <c r="F133" s="66"/>
      <c r="G133" s="6"/>
      <c r="H133" s="6"/>
      <c r="I133" s="6"/>
      <c r="J133" s="6"/>
      <c r="K133" s="6"/>
      <c r="L133" s="66"/>
      <c r="M133" s="6"/>
      <c r="N133" s="6"/>
      <c r="O133" s="6"/>
      <c r="P133" s="67"/>
    </row>
    <row r="134" spans="1:16" ht="15.75" customHeight="1" x14ac:dyDescent="0.25">
      <c r="A134" s="1"/>
      <c r="B134" s="14"/>
      <c r="C134" s="6"/>
      <c r="D134" s="66"/>
      <c r="E134" s="6"/>
      <c r="F134" s="66"/>
      <c r="G134" s="6"/>
      <c r="H134" s="6"/>
      <c r="I134" s="6"/>
      <c r="J134" s="6"/>
      <c r="K134" s="6"/>
      <c r="L134" s="66"/>
      <c r="M134" s="6"/>
      <c r="N134" s="6"/>
      <c r="O134" s="6"/>
      <c r="P134" s="67"/>
    </row>
    <row r="135" spans="1:16" ht="15.75" customHeight="1" x14ac:dyDescent="0.25">
      <c r="A135" s="1"/>
      <c r="B135" s="14"/>
      <c r="C135" s="6"/>
      <c r="D135" s="66"/>
      <c r="E135" s="6"/>
      <c r="F135" s="66"/>
      <c r="G135" s="6"/>
      <c r="H135" s="6"/>
      <c r="I135" s="6"/>
      <c r="J135" s="6"/>
      <c r="K135" s="6"/>
      <c r="L135" s="66"/>
      <c r="M135" s="6"/>
      <c r="N135" s="6"/>
      <c r="O135" s="6"/>
      <c r="P135" s="67"/>
    </row>
    <row r="136" spans="1:16" ht="15.75" customHeight="1" x14ac:dyDescent="0.25">
      <c r="A136" s="1"/>
      <c r="B136" s="14"/>
      <c r="C136" s="6"/>
      <c r="D136" s="66"/>
      <c r="E136" s="6"/>
      <c r="F136" s="66"/>
      <c r="G136" s="6"/>
      <c r="H136" s="6"/>
      <c r="I136" s="6"/>
      <c r="J136" s="6"/>
      <c r="K136" s="6"/>
      <c r="L136" s="66"/>
      <c r="M136" s="6"/>
      <c r="N136" s="6"/>
      <c r="O136" s="6"/>
      <c r="P136" s="67"/>
    </row>
    <row r="137" spans="1:16" ht="15.75" customHeight="1" x14ac:dyDescent="0.25">
      <c r="A137" s="1"/>
      <c r="B137" s="14"/>
      <c r="C137" s="6"/>
      <c r="D137" s="66"/>
      <c r="E137" s="6"/>
      <c r="F137" s="66"/>
      <c r="G137" s="6"/>
      <c r="H137" s="6"/>
      <c r="I137" s="6"/>
      <c r="J137" s="6"/>
      <c r="K137" s="6"/>
      <c r="L137" s="66"/>
      <c r="M137" s="6"/>
      <c r="N137" s="6"/>
      <c r="O137" s="6"/>
      <c r="P137" s="67"/>
    </row>
    <row r="138" spans="1:16" ht="15.75" customHeight="1" x14ac:dyDescent="0.25">
      <c r="A138" s="1"/>
      <c r="B138" s="14"/>
      <c r="C138" s="6"/>
      <c r="D138" s="66"/>
      <c r="E138" s="6"/>
      <c r="F138" s="66"/>
      <c r="G138" s="6"/>
      <c r="H138" s="6"/>
      <c r="I138" s="6"/>
      <c r="J138" s="6"/>
      <c r="K138" s="6"/>
      <c r="L138" s="66"/>
      <c r="M138" s="6"/>
      <c r="N138" s="6"/>
      <c r="O138" s="6"/>
      <c r="P138" s="67"/>
    </row>
    <row r="139" spans="1:16" ht="15.75" customHeight="1" x14ac:dyDescent="0.25">
      <c r="A139" s="1"/>
      <c r="B139" s="14"/>
      <c r="C139" s="6"/>
      <c r="D139" s="66"/>
      <c r="E139" s="6"/>
      <c r="F139" s="66"/>
      <c r="G139" s="6"/>
      <c r="H139" s="6"/>
      <c r="I139" s="6"/>
      <c r="J139" s="6"/>
      <c r="K139" s="6"/>
      <c r="L139" s="66"/>
      <c r="M139" s="6"/>
      <c r="N139" s="6"/>
      <c r="O139" s="6"/>
      <c r="P139" s="67"/>
    </row>
    <row r="140" spans="1:16" ht="15.75" customHeight="1" x14ac:dyDescent="0.25">
      <c r="A140" s="1"/>
      <c r="B140" s="14"/>
      <c r="C140" s="6"/>
      <c r="D140" s="66"/>
      <c r="E140" s="6"/>
      <c r="F140" s="66"/>
      <c r="G140" s="6"/>
      <c r="H140" s="6"/>
      <c r="I140" s="6"/>
      <c r="J140" s="6"/>
      <c r="K140" s="6"/>
      <c r="L140" s="66"/>
      <c r="M140" s="6"/>
      <c r="N140" s="6"/>
      <c r="O140" s="6"/>
      <c r="P140" s="67"/>
    </row>
    <row r="141" spans="1:16" ht="15.75" customHeight="1" x14ac:dyDescent="0.25">
      <c r="A141" s="1"/>
      <c r="B141" s="14"/>
      <c r="C141" s="6"/>
      <c r="D141" s="66"/>
      <c r="E141" s="6"/>
      <c r="F141" s="66"/>
      <c r="G141" s="6"/>
      <c r="H141" s="6"/>
      <c r="I141" s="6"/>
      <c r="J141" s="6"/>
      <c r="K141" s="6"/>
      <c r="L141" s="66"/>
      <c r="M141" s="6"/>
      <c r="N141" s="6"/>
      <c r="O141" s="6"/>
      <c r="P141" s="67"/>
    </row>
    <row r="142" spans="1:16" ht="15.75" customHeight="1" x14ac:dyDescent="0.25">
      <c r="A142" s="1"/>
      <c r="B142" s="14"/>
      <c r="C142" s="6"/>
      <c r="D142" s="66"/>
      <c r="E142" s="6"/>
      <c r="F142" s="66"/>
      <c r="G142" s="6"/>
      <c r="H142" s="6"/>
      <c r="I142" s="6"/>
      <c r="J142" s="6"/>
      <c r="K142" s="6"/>
      <c r="L142" s="66"/>
      <c r="M142" s="6"/>
      <c r="N142" s="6"/>
      <c r="O142" s="6"/>
      <c r="P142" s="67"/>
    </row>
    <row r="143" spans="1:16" ht="15.75" customHeight="1" x14ac:dyDescent="0.25">
      <c r="A143" s="1"/>
      <c r="B143" s="14"/>
      <c r="C143" s="6"/>
      <c r="D143" s="66"/>
      <c r="E143" s="6"/>
      <c r="F143" s="66"/>
      <c r="G143" s="6"/>
      <c r="H143" s="6"/>
      <c r="I143" s="6"/>
      <c r="J143" s="6"/>
      <c r="K143" s="6"/>
      <c r="L143" s="66"/>
      <c r="M143" s="6"/>
      <c r="N143" s="6"/>
      <c r="O143" s="6"/>
      <c r="P143" s="67"/>
    </row>
    <row r="144" spans="1:16" ht="15.75" customHeight="1" x14ac:dyDescent="0.25">
      <c r="A144" s="1"/>
      <c r="B144" s="14"/>
      <c r="C144" s="6"/>
      <c r="D144" s="66"/>
      <c r="E144" s="6"/>
      <c r="F144" s="66"/>
      <c r="G144" s="6"/>
      <c r="H144" s="6"/>
      <c r="I144" s="6"/>
      <c r="J144" s="6"/>
      <c r="K144" s="6"/>
      <c r="L144" s="66"/>
      <c r="M144" s="6"/>
      <c r="N144" s="6"/>
      <c r="O144" s="6"/>
      <c r="P144" s="67"/>
    </row>
    <row r="145" spans="1:16" ht="15.75" customHeight="1" x14ac:dyDescent="0.25">
      <c r="A145" s="1"/>
      <c r="B145" s="14"/>
      <c r="C145" s="6"/>
      <c r="D145" s="66"/>
      <c r="E145" s="6"/>
      <c r="F145" s="66"/>
      <c r="G145" s="6"/>
      <c r="H145" s="6"/>
      <c r="I145" s="6"/>
      <c r="J145" s="6"/>
      <c r="K145" s="6"/>
      <c r="L145" s="66"/>
      <c r="M145" s="6"/>
      <c r="N145" s="6"/>
      <c r="O145" s="6"/>
      <c r="P145" s="67"/>
    </row>
    <row r="146" spans="1:16" ht="15.75" customHeight="1" x14ac:dyDescent="0.25">
      <c r="A146" s="1"/>
      <c r="B146" s="14"/>
      <c r="C146" s="6"/>
      <c r="D146" s="66"/>
      <c r="E146" s="6"/>
      <c r="F146" s="66"/>
      <c r="G146" s="6"/>
      <c r="H146" s="6"/>
      <c r="I146" s="6"/>
      <c r="J146" s="6"/>
      <c r="K146" s="6"/>
      <c r="L146" s="66"/>
      <c r="M146" s="6"/>
      <c r="N146" s="6"/>
      <c r="O146" s="6"/>
      <c r="P146" s="67"/>
    </row>
    <row r="147" spans="1:16" ht="15.75" customHeight="1" x14ac:dyDescent="0.25">
      <c r="A147" s="1"/>
      <c r="B147" s="14"/>
      <c r="C147" s="6"/>
      <c r="D147" s="66"/>
      <c r="E147" s="6"/>
      <c r="F147" s="66"/>
      <c r="G147" s="6"/>
      <c r="H147" s="6"/>
      <c r="I147" s="6"/>
      <c r="J147" s="6"/>
      <c r="K147" s="6"/>
      <c r="L147" s="66"/>
      <c r="M147" s="6"/>
      <c r="N147" s="6"/>
      <c r="O147" s="6"/>
      <c r="P147" s="67"/>
    </row>
    <row r="148" spans="1:16" ht="15.75" customHeight="1" x14ac:dyDescent="0.25">
      <c r="A148" s="1"/>
      <c r="B148" s="14"/>
      <c r="C148" s="6"/>
      <c r="D148" s="66"/>
      <c r="E148" s="6"/>
      <c r="F148" s="66"/>
      <c r="G148" s="6"/>
      <c r="H148" s="6"/>
      <c r="I148" s="6"/>
      <c r="J148" s="6"/>
      <c r="K148" s="6"/>
      <c r="L148" s="66"/>
      <c r="M148" s="6"/>
      <c r="N148" s="6"/>
      <c r="O148" s="6"/>
      <c r="P148" s="67"/>
    </row>
    <row r="149" spans="1:16" ht="15.75" customHeight="1" x14ac:dyDescent="0.25">
      <c r="A149" s="1"/>
      <c r="B149" s="14"/>
      <c r="C149" s="6"/>
      <c r="D149" s="66"/>
      <c r="E149" s="6"/>
      <c r="F149" s="66"/>
      <c r="G149" s="6"/>
      <c r="H149" s="6"/>
      <c r="I149" s="6"/>
      <c r="J149" s="6"/>
      <c r="K149" s="6"/>
      <c r="L149" s="66"/>
      <c r="M149" s="6"/>
      <c r="N149" s="6"/>
      <c r="O149" s="6"/>
      <c r="P149" s="67"/>
    </row>
    <row r="150" spans="1:16" ht="15.75" customHeight="1" x14ac:dyDescent="0.25">
      <c r="A150" s="1"/>
      <c r="B150" s="14"/>
      <c r="C150" s="6"/>
      <c r="D150" s="66"/>
      <c r="E150" s="6"/>
      <c r="F150" s="66"/>
      <c r="G150" s="6"/>
      <c r="H150" s="6"/>
      <c r="I150" s="6"/>
      <c r="J150" s="6"/>
      <c r="K150" s="6"/>
      <c r="L150" s="66"/>
      <c r="M150" s="6"/>
      <c r="N150" s="6"/>
      <c r="O150" s="6"/>
      <c r="P150" s="67"/>
    </row>
    <row r="151" spans="1:16" ht="15.75" customHeight="1" x14ac:dyDescent="0.25">
      <c r="A151" s="1"/>
      <c r="B151" s="14"/>
      <c r="C151" s="6"/>
      <c r="D151" s="66"/>
      <c r="E151" s="6"/>
      <c r="F151" s="66"/>
      <c r="G151" s="6"/>
      <c r="H151" s="6"/>
      <c r="I151" s="6"/>
      <c r="J151" s="6"/>
      <c r="K151" s="6"/>
      <c r="L151" s="66"/>
      <c r="M151" s="6"/>
      <c r="N151" s="6"/>
      <c r="O151" s="6"/>
      <c r="P151" s="67"/>
    </row>
    <row r="152" spans="1:16" ht="15.75" customHeight="1" x14ac:dyDescent="0.25">
      <c r="A152" s="1"/>
      <c r="B152" s="14"/>
      <c r="C152" s="6"/>
      <c r="D152" s="66"/>
      <c r="E152" s="6"/>
      <c r="F152" s="66"/>
      <c r="G152" s="6"/>
      <c r="H152" s="6"/>
      <c r="I152" s="6"/>
      <c r="J152" s="6"/>
      <c r="K152" s="6"/>
      <c r="L152" s="66"/>
      <c r="M152" s="6"/>
      <c r="N152" s="6"/>
      <c r="O152" s="6"/>
      <c r="P152" s="67"/>
    </row>
    <row r="153" spans="1:16" ht="15.75" customHeight="1" x14ac:dyDescent="0.25">
      <c r="A153" s="1"/>
      <c r="B153" s="14"/>
      <c r="C153" s="6"/>
      <c r="D153" s="66"/>
      <c r="E153" s="6"/>
      <c r="F153" s="66"/>
      <c r="G153" s="6"/>
      <c r="H153" s="6"/>
      <c r="I153" s="6"/>
      <c r="J153" s="6"/>
      <c r="K153" s="6"/>
      <c r="L153" s="66"/>
      <c r="M153" s="6"/>
      <c r="N153" s="6"/>
      <c r="O153" s="6"/>
      <c r="P153" s="67"/>
    </row>
    <row r="154" spans="1:16" ht="15.75" customHeight="1" x14ac:dyDescent="0.25">
      <c r="A154" s="1"/>
      <c r="B154" s="14"/>
      <c r="C154" s="6"/>
      <c r="D154" s="66"/>
      <c r="E154" s="6"/>
      <c r="F154" s="66"/>
      <c r="G154" s="6"/>
      <c r="H154" s="6"/>
      <c r="I154" s="6"/>
      <c r="J154" s="6"/>
      <c r="K154" s="6"/>
      <c r="L154" s="66"/>
      <c r="M154" s="6"/>
      <c r="N154" s="6"/>
      <c r="O154" s="6"/>
      <c r="P154" s="67"/>
    </row>
    <row r="155" spans="1:16" ht="15.75" customHeight="1" x14ac:dyDescent="0.25">
      <c r="A155" s="1"/>
      <c r="B155" s="14"/>
      <c r="C155" s="6"/>
      <c r="D155" s="66"/>
      <c r="E155" s="6"/>
      <c r="F155" s="66"/>
      <c r="G155" s="6"/>
      <c r="H155" s="6"/>
      <c r="I155" s="6"/>
      <c r="J155" s="6"/>
      <c r="K155" s="6"/>
      <c r="L155" s="66"/>
      <c r="M155" s="6"/>
      <c r="N155" s="6"/>
      <c r="O155" s="6"/>
      <c r="P155" s="67"/>
    </row>
    <row r="156" spans="1:16" ht="15.75" customHeight="1" x14ac:dyDescent="0.25">
      <c r="A156" s="1"/>
      <c r="B156" s="14"/>
      <c r="C156" s="6"/>
      <c r="D156" s="66"/>
      <c r="E156" s="6"/>
      <c r="F156" s="66"/>
      <c r="G156" s="6"/>
      <c r="H156" s="6"/>
      <c r="I156" s="6"/>
      <c r="J156" s="6"/>
      <c r="K156" s="6"/>
      <c r="L156" s="66"/>
      <c r="M156" s="6"/>
      <c r="N156" s="6"/>
      <c r="O156" s="6"/>
      <c r="P156" s="67"/>
    </row>
    <row r="157" spans="1:16" ht="15.75" customHeight="1" x14ac:dyDescent="0.25">
      <c r="A157" s="1"/>
      <c r="B157" s="14"/>
      <c r="C157" s="6"/>
      <c r="D157" s="66"/>
      <c r="E157" s="6"/>
      <c r="F157" s="66"/>
      <c r="G157" s="6"/>
      <c r="H157" s="6"/>
      <c r="I157" s="6"/>
      <c r="J157" s="6"/>
      <c r="K157" s="6"/>
      <c r="L157" s="66"/>
      <c r="M157" s="6"/>
      <c r="N157" s="6"/>
      <c r="O157" s="6"/>
      <c r="P157" s="67"/>
    </row>
    <row r="158" spans="1:16" ht="15.75" customHeight="1" x14ac:dyDescent="0.25">
      <c r="A158" s="1"/>
      <c r="B158" s="14"/>
      <c r="C158" s="6"/>
      <c r="D158" s="66"/>
      <c r="E158" s="6"/>
      <c r="F158" s="66"/>
      <c r="G158" s="6"/>
      <c r="H158" s="6"/>
      <c r="I158" s="6"/>
      <c r="J158" s="6"/>
      <c r="K158" s="6"/>
      <c r="L158" s="66"/>
      <c r="M158" s="6"/>
      <c r="N158" s="6"/>
      <c r="O158" s="6"/>
      <c r="P158" s="67"/>
    </row>
    <row r="159" spans="1:16" ht="15.75" customHeight="1" x14ac:dyDescent="0.25">
      <c r="A159" s="1"/>
      <c r="B159" s="14"/>
      <c r="C159" s="6"/>
      <c r="D159" s="66"/>
      <c r="E159" s="6"/>
      <c r="F159" s="66"/>
      <c r="G159" s="6"/>
      <c r="H159" s="6"/>
      <c r="I159" s="6"/>
      <c r="J159" s="6"/>
      <c r="K159" s="6"/>
      <c r="L159" s="66"/>
      <c r="M159" s="6"/>
      <c r="N159" s="6"/>
      <c r="O159" s="6"/>
      <c r="P159" s="67"/>
    </row>
    <row r="160" spans="1:16" ht="15.75" customHeight="1" x14ac:dyDescent="0.25">
      <c r="A160" s="1"/>
      <c r="B160" s="14"/>
      <c r="C160" s="6"/>
      <c r="D160" s="66"/>
      <c r="E160" s="6"/>
      <c r="F160" s="66"/>
      <c r="G160" s="6"/>
      <c r="H160" s="6"/>
      <c r="I160" s="6"/>
      <c r="J160" s="6"/>
      <c r="K160" s="6"/>
      <c r="L160" s="66"/>
      <c r="M160" s="6"/>
      <c r="N160" s="6"/>
      <c r="O160" s="6"/>
      <c r="P160" s="67"/>
    </row>
    <row r="161" spans="1:16" ht="15.75" customHeight="1" x14ac:dyDescent="0.25">
      <c r="A161" s="1"/>
      <c r="B161" s="14"/>
      <c r="C161" s="6"/>
      <c r="D161" s="66"/>
      <c r="E161" s="6"/>
      <c r="F161" s="66"/>
      <c r="G161" s="6"/>
      <c r="H161" s="6"/>
      <c r="I161" s="6"/>
      <c r="J161" s="6"/>
      <c r="K161" s="6"/>
      <c r="L161" s="66"/>
      <c r="M161" s="6"/>
      <c r="N161" s="6"/>
      <c r="O161" s="6"/>
      <c r="P161" s="67"/>
    </row>
    <row r="162" spans="1:16" ht="15.75" customHeight="1" x14ac:dyDescent="0.25">
      <c r="A162" s="1"/>
      <c r="B162" s="14"/>
      <c r="C162" s="6"/>
      <c r="D162" s="66"/>
      <c r="E162" s="6"/>
      <c r="F162" s="66"/>
      <c r="G162" s="6"/>
      <c r="H162" s="6"/>
      <c r="I162" s="6"/>
      <c r="J162" s="6"/>
      <c r="K162" s="6"/>
      <c r="L162" s="66"/>
      <c r="M162" s="6"/>
      <c r="N162" s="6"/>
      <c r="O162" s="6"/>
      <c r="P162" s="67"/>
    </row>
    <row r="163" spans="1:16" ht="15.75" customHeight="1" x14ac:dyDescent="0.25">
      <c r="A163" s="1"/>
      <c r="B163" s="14"/>
      <c r="C163" s="6"/>
      <c r="D163" s="66"/>
      <c r="E163" s="6"/>
      <c r="F163" s="66"/>
      <c r="G163" s="6"/>
      <c r="H163" s="6"/>
      <c r="I163" s="6"/>
      <c r="J163" s="6"/>
      <c r="K163" s="6"/>
      <c r="L163" s="66"/>
      <c r="M163" s="6"/>
      <c r="N163" s="6"/>
      <c r="O163" s="6"/>
      <c r="P163" s="67"/>
    </row>
    <row r="164" spans="1:16" ht="15.75" customHeight="1" x14ac:dyDescent="0.25">
      <c r="A164" s="1"/>
      <c r="B164" s="14"/>
      <c r="C164" s="6"/>
      <c r="D164" s="66"/>
      <c r="E164" s="6"/>
      <c r="F164" s="66"/>
      <c r="G164" s="6"/>
      <c r="H164" s="6"/>
      <c r="I164" s="6"/>
      <c r="J164" s="6"/>
      <c r="K164" s="6"/>
      <c r="L164" s="66"/>
      <c r="M164" s="6"/>
      <c r="N164" s="6"/>
      <c r="O164" s="6"/>
      <c r="P164" s="67"/>
    </row>
    <row r="165" spans="1:16" ht="15.75" customHeight="1" x14ac:dyDescent="0.25">
      <c r="A165" s="1"/>
      <c r="B165" s="14"/>
      <c r="C165" s="6"/>
      <c r="D165" s="66"/>
      <c r="E165" s="6"/>
      <c r="F165" s="66"/>
      <c r="G165" s="6"/>
      <c r="H165" s="6"/>
      <c r="I165" s="6"/>
      <c r="J165" s="6"/>
      <c r="K165" s="6"/>
      <c r="L165" s="66"/>
      <c r="M165" s="6"/>
      <c r="N165" s="6"/>
      <c r="O165" s="6"/>
      <c r="P165" s="67"/>
    </row>
    <row r="166" spans="1:16" ht="15.75" customHeight="1" x14ac:dyDescent="0.25">
      <c r="A166" s="1"/>
      <c r="B166" s="14"/>
      <c r="C166" s="6"/>
      <c r="D166" s="66"/>
      <c r="E166" s="6"/>
      <c r="F166" s="66"/>
      <c r="G166" s="6"/>
      <c r="H166" s="6"/>
      <c r="I166" s="6"/>
      <c r="J166" s="6"/>
      <c r="K166" s="6"/>
      <c r="L166" s="66"/>
      <c r="M166" s="6"/>
      <c r="N166" s="6"/>
      <c r="O166" s="6"/>
      <c r="P166" s="67"/>
    </row>
    <row r="167" spans="1:16" ht="15.75" customHeight="1" x14ac:dyDescent="0.25">
      <c r="A167" s="1"/>
      <c r="B167" s="14"/>
      <c r="C167" s="6"/>
      <c r="D167" s="66"/>
      <c r="E167" s="6"/>
      <c r="F167" s="66"/>
      <c r="G167" s="6"/>
      <c r="H167" s="6"/>
      <c r="I167" s="6"/>
      <c r="J167" s="6"/>
      <c r="K167" s="6"/>
      <c r="L167" s="66"/>
      <c r="M167" s="6"/>
      <c r="N167" s="6"/>
      <c r="O167" s="6"/>
      <c r="P167" s="67"/>
    </row>
    <row r="168" spans="1:16" ht="15.75" customHeight="1" x14ac:dyDescent="0.25">
      <c r="A168" s="1"/>
      <c r="B168" s="14"/>
      <c r="C168" s="6"/>
      <c r="D168" s="66"/>
      <c r="E168" s="6"/>
      <c r="F168" s="66"/>
      <c r="G168" s="6"/>
      <c r="H168" s="6"/>
      <c r="I168" s="6"/>
      <c r="J168" s="6"/>
      <c r="K168" s="6"/>
      <c r="L168" s="66"/>
      <c r="M168" s="6"/>
      <c r="N168" s="6"/>
      <c r="O168" s="6"/>
      <c r="P168" s="67"/>
    </row>
    <row r="169" spans="1:16" ht="15.75" customHeight="1" x14ac:dyDescent="0.25">
      <c r="A169" s="1"/>
      <c r="B169" s="14"/>
      <c r="C169" s="6"/>
      <c r="D169" s="66"/>
      <c r="E169" s="6"/>
      <c r="F169" s="66"/>
      <c r="G169" s="6"/>
      <c r="H169" s="6"/>
      <c r="I169" s="6"/>
      <c r="J169" s="6"/>
      <c r="K169" s="6"/>
      <c r="L169" s="66"/>
      <c r="M169" s="6"/>
      <c r="N169" s="6"/>
      <c r="O169" s="6"/>
      <c r="P169" s="67"/>
    </row>
    <row r="170" spans="1:16" ht="15.75" customHeight="1" x14ac:dyDescent="0.25">
      <c r="A170" s="1"/>
      <c r="B170" s="14"/>
      <c r="C170" s="6"/>
      <c r="D170" s="66"/>
      <c r="E170" s="6"/>
      <c r="F170" s="66"/>
      <c r="G170" s="6"/>
      <c r="H170" s="6"/>
      <c r="I170" s="6"/>
      <c r="J170" s="6"/>
      <c r="K170" s="6"/>
      <c r="L170" s="66"/>
      <c r="M170" s="6"/>
      <c r="N170" s="6"/>
      <c r="O170" s="6"/>
      <c r="P170" s="67"/>
    </row>
    <row r="171" spans="1:16" ht="15.75" customHeight="1" x14ac:dyDescent="0.25">
      <c r="A171" s="1"/>
      <c r="B171" s="14"/>
      <c r="C171" s="6"/>
      <c r="D171" s="66"/>
      <c r="E171" s="6"/>
      <c r="F171" s="66"/>
      <c r="G171" s="6"/>
      <c r="H171" s="6"/>
      <c r="I171" s="6"/>
      <c r="J171" s="6"/>
      <c r="K171" s="6"/>
      <c r="L171" s="66"/>
      <c r="M171" s="6"/>
      <c r="N171" s="6"/>
      <c r="O171" s="6"/>
      <c r="P171" s="67"/>
    </row>
    <row r="172" spans="1:16" ht="15.75" customHeight="1" x14ac:dyDescent="0.25">
      <c r="A172" s="1"/>
      <c r="B172" s="14"/>
      <c r="C172" s="6"/>
      <c r="D172" s="66"/>
      <c r="E172" s="6"/>
      <c r="F172" s="66"/>
      <c r="G172" s="6"/>
      <c r="H172" s="6"/>
      <c r="I172" s="6"/>
      <c r="J172" s="6"/>
      <c r="K172" s="6"/>
      <c r="L172" s="66"/>
      <c r="M172" s="6"/>
      <c r="N172" s="6"/>
      <c r="O172" s="6"/>
      <c r="P172" s="67"/>
    </row>
    <row r="173" spans="1:16" ht="15.75" customHeight="1" x14ac:dyDescent="0.25">
      <c r="A173" s="1"/>
      <c r="B173" s="14"/>
      <c r="C173" s="6"/>
      <c r="D173" s="66"/>
      <c r="E173" s="6"/>
      <c r="F173" s="66"/>
      <c r="G173" s="6"/>
      <c r="H173" s="6"/>
      <c r="I173" s="6"/>
      <c r="J173" s="6"/>
      <c r="K173" s="6"/>
      <c r="L173" s="66"/>
      <c r="M173" s="6"/>
      <c r="N173" s="6"/>
      <c r="O173" s="6"/>
      <c r="P173" s="67"/>
    </row>
    <row r="174" spans="1:16" ht="15.75" customHeight="1" x14ac:dyDescent="0.25">
      <c r="A174" s="1"/>
      <c r="B174" s="14"/>
      <c r="C174" s="6"/>
      <c r="D174" s="66"/>
      <c r="E174" s="6"/>
      <c r="F174" s="66"/>
      <c r="G174" s="6"/>
      <c r="H174" s="6"/>
      <c r="I174" s="6"/>
      <c r="J174" s="6"/>
      <c r="K174" s="6"/>
      <c r="L174" s="66"/>
      <c r="M174" s="6"/>
      <c r="N174" s="6"/>
      <c r="O174" s="6"/>
      <c r="P174" s="67"/>
    </row>
    <row r="175" spans="1:16" ht="15.75" customHeight="1" x14ac:dyDescent="0.25">
      <c r="A175" s="1"/>
      <c r="B175" s="14"/>
      <c r="C175" s="6"/>
      <c r="D175" s="66"/>
      <c r="E175" s="6"/>
      <c r="F175" s="66"/>
      <c r="G175" s="6"/>
      <c r="H175" s="6"/>
      <c r="I175" s="6"/>
      <c r="J175" s="6"/>
      <c r="K175" s="6"/>
      <c r="L175" s="66"/>
      <c r="M175" s="6"/>
      <c r="N175" s="6"/>
      <c r="O175" s="6"/>
      <c r="P175" s="67"/>
    </row>
    <row r="176" spans="1:16" ht="15.75" customHeight="1" x14ac:dyDescent="0.25">
      <c r="A176" s="1"/>
      <c r="B176" s="14"/>
      <c r="C176" s="6"/>
      <c r="D176" s="66"/>
      <c r="E176" s="6"/>
      <c r="F176" s="66"/>
      <c r="G176" s="6"/>
      <c r="H176" s="6"/>
      <c r="I176" s="6"/>
      <c r="J176" s="6"/>
      <c r="K176" s="6"/>
      <c r="L176" s="66"/>
      <c r="M176" s="6"/>
      <c r="N176" s="6"/>
      <c r="O176" s="6"/>
      <c r="P176" s="67"/>
    </row>
    <row r="177" spans="1:16" ht="15.75" customHeight="1" x14ac:dyDescent="0.25">
      <c r="A177" s="1"/>
      <c r="B177" s="14"/>
      <c r="C177" s="6"/>
      <c r="D177" s="66"/>
      <c r="E177" s="6"/>
      <c r="F177" s="66"/>
      <c r="G177" s="6"/>
      <c r="H177" s="6"/>
      <c r="I177" s="6"/>
      <c r="J177" s="6"/>
      <c r="K177" s="6"/>
      <c r="L177" s="66"/>
      <c r="M177" s="6"/>
      <c r="N177" s="6"/>
      <c r="O177" s="6"/>
      <c r="P177" s="67"/>
    </row>
    <row r="178" spans="1:16" ht="15.75" customHeight="1" x14ac:dyDescent="0.25">
      <c r="A178" s="1"/>
      <c r="B178" s="14"/>
      <c r="C178" s="6"/>
      <c r="D178" s="66"/>
      <c r="E178" s="6"/>
      <c r="F178" s="66"/>
      <c r="G178" s="6"/>
      <c r="H178" s="6"/>
      <c r="I178" s="6"/>
      <c r="J178" s="6"/>
      <c r="K178" s="6"/>
      <c r="L178" s="66"/>
      <c r="M178" s="6"/>
      <c r="N178" s="6"/>
      <c r="O178" s="6"/>
      <c r="P178" s="67"/>
    </row>
    <row r="179" spans="1:16" ht="15.75" customHeight="1" x14ac:dyDescent="0.25">
      <c r="A179" s="1"/>
      <c r="B179" s="14"/>
      <c r="C179" s="6"/>
      <c r="D179" s="66"/>
      <c r="E179" s="6"/>
      <c r="F179" s="66"/>
      <c r="G179" s="6"/>
      <c r="H179" s="6"/>
      <c r="I179" s="6"/>
      <c r="J179" s="6"/>
      <c r="K179" s="6"/>
      <c r="L179" s="66"/>
      <c r="M179" s="6"/>
      <c r="N179" s="6"/>
      <c r="O179" s="6"/>
      <c r="P179" s="67"/>
    </row>
    <row r="180" spans="1:16" ht="15.75" customHeight="1" x14ac:dyDescent="0.25">
      <c r="A180" s="1"/>
      <c r="B180" s="14"/>
      <c r="C180" s="6"/>
      <c r="D180" s="66"/>
      <c r="E180" s="6"/>
      <c r="F180" s="66"/>
      <c r="G180" s="6"/>
      <c r="H180" s="6"/>
      <c r="I180" s="6"/>
      <c r="J180" s="6"/>
      <c r="K180" s="6"/>
      <c r="L180" s="66"/>
      <c r="M180" s="6"/>
      <c r="N180" s="6"/>
      <c r="O180" s="6"/>
      <c r="P180" s="67"/>
    </row>
    <row r="181" spans="1:16" ht="15.75" customHeight="1" x14ac:dyDescent="0.25">
      <c r="A181" s="1"/>
      <c r="B181" s="14"/>
      <c r="C181" s="6"/>
      <c r="D181" s="66"/>
      <c r="E181" s="6"/>
      <c r="F181" s="66"/>
      <c r="G181" s="6"/>
      <c r="H181" s="6"/>
      <c r="I181" s="6"/>
      <c r="J181" s="6"/>
      <c r="K181" s="6"/>
      <c r="L181" s="66"/>
      <c r="M181" s="6"/>
      <c r="N181" s="6"/>
      <c r="O181" s="6"/>
      <c r="P181" s="67"/>
    </row>
    <row r="182" spans="1:16" ht="15.75" customHeight="1" x14ac:dyDescent="0.25">
      <c r="A182" s="1"/>
      <c r="B182" s="14"/>
      <c r="C182" s="6"/>
      <c r="D182" s="66"/>
      <c r="E182" s="6"/>
      <c r="F182" s="66"/>
      <c r="G182" s="6"/>
      <c r="H182" s="6"/>
      <c r="I182" s="6"/>
      <c r="J182" s="6"/>
      <c r="K182" s="6"/>
      <c r="L182" s="66"/>
      <c r="M182" s="6"/>
      <c r="N182" s="6"/>
      <c r="O182" s="6"/>
      <c r="P182" s="67"/>
    </row>
    <row r="183" spans="1:16" ht="15.75" customHeight="1" x14ac:dyDescent="0.25">
      <c r="A183" s="1"/>
      <c r="B183" s="14"/>
      <c r="C183" s="6"/>
      <c r="D183" s="66"/>
      <c r="E183" s="6"/>
      <c r="F183" s="66"/>
      <c r="G183" s="6"/>
      <c r="H183" s="6"/>
      <c r="I183" s="6"/>
      <c r="J183" s="6"/>
      <c r="K183" s="6"/>
      <c r="L183" s="66"/>
      <c r="M183" s="6"/>
      <c r="N183" s="6"/>
      <c r="O183" s="6"/>
      <c r="P183" s="67"/>
    </row>
    <row r="184" spans="1:16" ht="15.75" customHeight="1" x14ac:dyDescent="0.25">
      <c r="A184" s="1"/>
      <c r="B184" s="14"/>
      <c r="C184" s="6"/>
      <c r="D184" s="66"/>
      <c r="E184" s="6"/>
      <c r="F184" s="66"/>
      <c r="G184" s="6"/>
      <c r="H184" s="6"/>
      <c r="I184" s="6"/>
      <c r="J184" s="6"/>
      <c r="K184" s="6"/>
      <c r="L184" s="66"/>
      <c r="M184" s="6"/>
      <c r="N184" s="6"/>
      <c r="O184" s="6"/>
      <c r="P184" s="67"/>
    </row>
    <row r="185" spans="1:16" ht="15.75" customHeight="1" x14ac:dyDescent="0.25">
      <c r="A185" s="1"/>
      <c r="B185" s="14"/>
      <c r="C185" s="6"/>
      <c r="D185" s="66"/>
      <c r="E185" s="6"/>
      <c r="F185" s="66"/>
      <c r="G185" s="6"/>
      <c r="H185" s="6"/>
      <c r="I185" s="6"/>
      <c r="J185" s="6"/>
      <c r="K185" s="6"/>
      <c r="L185" s="66"/>
      <c r="M185" s="6"/>
      <c r="N185" s="6"/>
      <c r="O185" s="6"/>
      <c r="P185" s="67"/>
    </row>
    <row r="186" spans="1:16" ht="15.75" customHeight="1" x14ac:dyDescent="0.25">
      <c r="A186" s="1"/>
      <c r="B186" s="14"/>
      <c r="C186" s="6"/>
      <c r="D186" s="66"/>
      <c r="E186" s="6"/>
      <c r="F186" s="66"/>
      <c r="G186" s="6"/>
      <c r="H186" s="6"/>
      <c r="I186" s="6"/>
      <c r="J186" s="6"/>
      <c r="K186" s="6"/>
      <c r="L186" s="66"/>
      <c r="M186" s="6"/>
      <c r="N186" s="6"/>
      <c r="O186" s="6"/>
      <c r="P186" s="67"/>
    </row>
    <row r="187" spans="1:16" ht="15.75" customHeight="1" x14ac:dyDescent="0.25">
      <c r="A187" s="1"/>
      <c r="B187" s="14"/>
      <c r="C187" s="6"/>
      <c r="D187" s="66"/>
      <c r="E187" s="6"/>
      <c r="F187" s="66"/>
      <c r="G187" s="6"/>
      <c r="H187" s="6"/>
      <c r="I187" s="6"/>
      <c r="J187" s="6"/>
      <c r="K187" s="6"/>
      <c r="L187" s="66"/>
      <c r="M187" s="6"/>
      <c r="N187" s="6"/>
      <c r="O187" s="6"/>
      <c r="P187" s="67"/>
    </row>
    <row r="188" spans="1:16" ht="15.75" customHeight="1" x14ac:dyDescent="0.25">
      <c r="A188" s="1"/>
      <c r="B188" s="14"/>
      <c r="C188" s="6"/>
      <c r="D188" s="66"/>
      <c r="E188" s="6"/>
      <c r="F188" s="66"/>
      <c r="G188" s="6"/>
      <c r="H188" s="6"/>
      <c r="I188" s="6"/>
      <c r="J188" s="6"/>
      <c r="K188" s="6"/>
      <c r="L188" s="66"/>
      <c r="M188" s="6"/>
      <c r="N188" s="6"/>
      <c r="O188" s="6"/>
      <c r="P188" s="67"/>
    </row>
    <row r="189" spans="1:16" ht="15.75" customHeight="1" x14ac:dyDescent="0.25">
      <c r="A189" s="1"/>
      <c r="B189" s="14"/>
      <c r="C189" s="6"/>
      <c r="D189" s="66"/>
      <c r="E189" s="6"/>
      <c r="F189" s="66"/>
      <c r="G189" s="6"/>
      <c r="H189" s="6"/>
      <c r="I189" s="6"/>
      <c r="J189" s="6"/>
      <c r="K189" s="6"/>
      <c r="L189" s="66"/>
      <c r="M189" s="6"/>
      <c r="N189" s="6"/>
      <c r="O189" s="6"/>
      <c r="P189" s="67"/>
    </row>
    <row r="190" spans="1:16" ht="15.75" customHeight="1" x14ac:dyDescent="0.25">
      <c r="A190" s="1"/>
      <c r="B190" s="14"/>
      <c r="C190" s="6"/>
      <c r="D190" s="66"/>
      <c r="E190" s="6"/>
      <c r="F190" s="66"/>
      <c r="G190" s="6"/>
      <c r="H190" s="6"/>
      <c r="I190" s="6"/>
      <c r="J190" s="6"/>
      <c r="K190" s="6"/>
      <c r="L190" s="66"/>
      <c r="M190" s="6"/>
      <c r="N190" s="6"/>
      <c r="O190" s="6"/>
      <c r="P190" s="67"/>
    </row>
    <row r="191" spans="1:16" ht="15.75" customHeight="1" x14ac:dyDescent="0.25">
      <c r="A191" s="1"/>
      <c r="B191" s="14"/>
      <c r="C191" s="6"/>
      <c r="D191" s="66"/>
      <c r="E191" s="6"/>
      <c r="F191" s="66"/>
      <c r="G191" s="6"/>
      <c r="H191" s="6"/>
      <c r="I191" s="6"/>
      <c r="J191" s="6"/>
      <c r="K191" s="6"/>
      <c r="L191" s="66"/>
      <c r="M191" s="6"/>
      <c r="N191" s="6"/>
      <c r="O191" s="6"/>
      <c r="P191" s="67"/>
    </row>
    <row r="192" spans="1:16" ht="15.75" customHeight="1" x14ac:dyDescent="0.25">
      <c r="A192" s="1"/>
      <c r="B192" s="14"/>
      <c r="C192" s="6"/>
      <c r="D192" s="66"/>
      <c r="E192" s="6"/>
      <c r="F192" s="66"/>
      <c r="G192" s="6"/>
      <c r="H192" s="6"/>
      <c r="I192" s="6"/>
      <c r="J192" s="6"/>
      <c r="K192" s="6"/>
      <c r="L192" s="66"/>
      <c r="M192" s="6"/>
      <c r="N192" s="6"/>
      <c r="O192" s="6"/>
      <c r="P192" s="67"/>
    </row>
    <row r="193" spans="1:16" ht="15.75" customHeight="1" x14ac:dyDescent="0.25">
      <c r="A193" s="1"/>
      <c r="B193" s="14"/>
      <c r="C193" s="6"/>
      <c r="D193" s="66"/>
      <c r="E193" s="6"/>
      <c r="F193" s="66"/>
      <c r="G193" s="6"/>
      <c r="H193" s="6"/>
      <c r="I193" s="6"/>
      <c r="J193" s="6"/>
      <c r="K193" s="6"/>
      <c r="L193" s="66"/>
      <c r="M193" s="6"/>
      <c r="N193" s="6"/>
      <c r="O193" s="6"/>
      <c r="P193" s="67"/>
    </row>
    <row r="194" spans="1:16" ht="15.75" customHeight="1" x14ac:dyDescent="0.25">
      <c r="A194" s="1"/>
      <c r="B194" s="14"/>
      <c r="C194" s="6"/>
      <c r="D194" s="66"/>
      <c r="E194" s="6"/>
      <c r="F194" s="66"/>
      <c r="G194" s="6"/>
      <c r="H194" s="6"/>
      <c r="I194" s="6"/>
      <c r="J194" s="6"/>
      <c r="K194" s="6"/>
      <c r="L194" s="66"/>
      <c r="M194" s="6"/>
      <c r="N194" s="6"/>
      <c r="O194" s="6"/>
      <c r="P194" s="67"/>
    </row>
    <row r="195" spans="1:16" ht="15.75" customHeight="1" x14ac:dyDescent="0.25">
      <c r="A195" s="1"/>
      <c r="B195" s="14"/>
      <c r="C195" s="6"/>
      <c r="D195" s="66"/>
      <c r="E195" s="6"/>
      <c r="F195" s="66"/>
      <c r="G195" s="6"/>
      <c r="H195" s="6"/>
      <c r="I195" s="6"/>
      <c r="J195" s="6"/>
      <c r="K195" s="6"/>
      <c r="L195" s="66"/>
      <c r="M195" s="6"/>
      <c r="N195" s="6"/>
      <c r="O195" s="6"/>
      <c r="P195" s="67"/>
    </row>
    <row r="196" spans="1:16" ht="15.75" customHeight="1" x14ac:dyDescent="0.25">
      <c r="A196" s="1"/>
      <c r="B196" s="14"/>
      <c r="C196" s="6"/>
      <c r="D196" s="66"/>
      <c r="E196" s="6"/>
      <c r="F196" s="66"/>
      <c r="G196" s="6"/>
      <c r="H196" s="6"/>
      <c r="I196" s="6"/>
      <c r="J196" s="6"/>
      <c r="K196" s="6"/>
      <c r="L196" s="66"/>
      <c r="M196" s="6"/>
      <c r="N196" s="6"/>
      <c r="O196" s="6"/>
      <c r="P196" s="67"/>
    </row>
    <row r="197" spans="1:16" ht="15.75" customHeight="1" x14ac:dyDescent="0.25">
      <c r="A197" s="1"/>
      <c r="B197" s="14"/>
      <c r="C197" s="6"/>
      <c r="D197" s="66"/>
      <c r="E197" s="6"/>
      <c r="F197" s="66"/>
      <c r="G197" s="6"/>
      <c r="H197" s="6"/>
      <c r="I197" s="6"/>
      <c r="J197" s="6"/>
      <c r="K197" s="6"/>
      <c r="L197" s="66"/>
      <c r="M197" s="6"/>
      <c r="N197" s="6"/>
      <c r="O197" s="6"/>
      <c r="P197" s="67"/>
    </row>
    <row r="198" spans="1:16" ht="15.75" customHeight="1" x14ac:dyDescent="0.25">
      <c r="A198" s="1"/>
      <c r="B198" s="14"/>
      <c r="C198" s="6"/>
      <c r="D198" s="66"/>
      <c r="E198" s="6"/>
      <c r="F198" s="66"/>
      <c r="G198" s="6"/>
      <c r="H198" s="6"/>
      <c r="I198" s="6"/>
      <c r="J198" s="6"/>
      <c r="K198" s="6"/>
      <c r="L198" s="66"/>
      <c r="M198" s="6"/>
      <c r="N198" s="6"/>
      <c r="O198" s="6"/>
      <c r="P198" s="67"/>
    </row>
    <row r="199" spans="1:16" ht="15.75" customHeight="1" x14ac:dyDescent="0.25">
      <c r="A199" s="1"/>
      <c r="B199" s="14"/>
      <c r="C199" s="6"/>
      <c r="D199" s="66"/>
      <c r="E199" s="6"/>
      <c r="F199" s="66"/>
      <c r="G199" s="6"/>
      <c r="H199" s="6"/>
      <c r="I199" s="6"/>
      <c r="J199" s="6"/>
      <c r="K199" s="6"/>
      <c r="L199" s="66"/>
      <c r="M199" s="6"/>
      <c r="N199" s="6"/>
      <c r="O199" s="6"/>
      <c r="P199" s="67"/>
    </row>
    <row r="200" spans="1:16" ht="15.75" customHeight="1" x14ac:dyDescent="0.25">
      <c r="A200" s="1"/>
      <c r="B200" s="14"/>
      <c r="C200" s="6"/>
      <c r="D200" s="66"/>
      <c r="E200" s="6"/>
      <c r="F200" s="66"/>
      <c r="G200" s="6"/>
      <c r="H200" s="6"/>
      <c r="I200" s="6"/>
      <c r="J200" s="6"/>
      <c r="K200" s="6"/>
      <c r="L200" s="66"/>
      <c r="M200" s="6"/>
      <c r="N200" s="6"/>
      <c r="O200" s="6"/>
      <c r="P200" s="67"/>
    </row>
    <row r="201" spans="1:16" ht="15.75" customHeight="1" x14ac:dyDescent="0.25">
      <c r="A201" s="1"/>
      <c r="B201" s="14"/>
      <c r="C201" s="6"/>
      <c r="D201" s="66"/>
      <c r="E201" s="6"/>
      <c r="F201" s="66"/>
      <c r="G201" s="6"/>
      <c r="H201" s="6"/>
      <c r="I201" s="6"/>
      <c r="J201" s="6"/>
      <c r="K201" s="6"/>
      <c r="L201" s="66"/>
      <c r="M201" s="6"/>
      <c r="N201" s="6"/>
      <c r="O201" s="6"/>
      <c r="P201" s="67"/>
    </row>
    <row r="202" spans="1:16" ht="15.75" customHeight="1" x14ac:dyDescent="0.25">
      <c r="A202" s="1"/>
      <c r="B202" s="14"/>
      <c r="C202" s="6"/>
      <c r="D202" s="66"/>
      <c r="E202" s="6"/>
      <c r="F202" s="66"/>
      <c r="G202" s="6"/>
      <c r="H202" s="6"/>
      <c r="I202" s="6"/>
      <c r="J202" s="6"/>
      <c r="K202" s="6"/>
      <c r="L202" s="66"/>
      <c r="M202" s="6"/>
      <c r="N202" s="6"/>
      <c r="O202" s="6"/>
      <c r="P202" s="67"/>
    </row>
    <row r="203" spans="1:16" ht="15.75" customHeight="1" x14ac:dyDescent="0.25">
      <c r="A203" s="1"/>
      <c r="B203" s="14"/>
      <c r="C203" s="6"/>
      <c r="D203" s="66"/>
      <c r="E203" s="6"/>
      <c r="F203" s="66"/>
      <c r="G203" s="6"/>
      <c r="H203" s="6"/>
      <c r="I203" s="6"/>
      <c r="J203" s="6"/>
      <c r="K203" s="6"/>
      <c r="L203" s="66"/>
      <c r="M203" s="6"/>
      <c r="N203" s="6"/>
      <c r="O203" s="6"/>
      <c r="P203" s="67"/>
    </row>
    <row r="204" spans="1:16" ht="15.75" customHeight="1" x14ac:dyDescent="0.25">
      <c r="A204" s="1"/>
      <c r="B204" s="14"/>
      <c r="C204" s="6"/>
      <c r="D204" s="66"/>
      <c r="E204" s="6"/>
      <c r="F204" s="66"/>
      <c r="G204" s="6"/>
      <c r="H204" s="6"/>
      <c r="I204" s="6"/>
      <c r="J204" s="6"/>
      <c r="K204" s="6"/>
      <c r="L204" s="66"/>
      <c r="M204" s="6"/>
      <c r="N204" s="6"/>
      <c r="O204" s="6"/>
      <c r="P204" s="67"/>
    </row>
    <row r="205" spans="1:16" ht="15.75" customHeight="1" x14ac:dyDescent="0.25">
      <c r="A205" s="1"/>
      <c r="B205" s="14"/>
      <c r="C205" s="6"/>
      <c r="D205" s="66"/>
      <c r="E205" s="6"/>
      <c r="F205" s="66"/>
      <c r="G205" s="6"/>
      <c r="H205" s="6"/>
      <c r="I205" s="6"/>
      <c r="J205" s="6"/>
      <c r="K205" s="6"/>
      <c r="L205" s="66"/>
      <c r="M205" s="6"/>
      <c r="N205" s="6"/>
      <c r="O205" s="6"/>
      <c r="P205" s="67"/>
    </row>
    <row r="206" spans="1:16" ht="15.75" customHeight="1" x14ac:dyDescent="0.25">
      <c r="A206" s="1"/>
      <c r="B206" s="14"/>
      <c r="C206" s="6"/>
      <c r="D206" s="66"/>
      <c r="E206" s="6"/>
      <c r="F206" s="66"/>
      <c r="G206" s="6"/>
      <c r="H206" s="6"/>
      <c r="I206" s="6"/>
      <c r="J206" s="6"/>
      <c r="K206" s="6"/>
      <c r="L206" s="66"/>
      <c r="M206" s="6"/>
      <c r="N206" s="6"/>
      <c r="O206" s="6"/>
      <c r="P206" s="67"/>
    </row>
    <row r="207" spans="1:16" ht="15.75" customHeight="1" x14ac:dyDescent="0.25">
      <c r="A207" s="1"/>
      <c r="B207" s="14"/>
      <c r="C207" s="6"/>
      <c r="D207" s="66"/>
      <c r="E207" s="6"/>
      <c r="F207" s="66"/>
      <c r="G207" s="6"/>
      <c r="H207" s="6"/>
      <c r="I207" s="6"/>
      <c r="J207" s="6"/>
      <c r="K207" s="6"/>
      <c r="L207" s="66"/>
      <c r="M207" s="6"/>
      <c r="N207" s="6"/>
      <c r="O207" s="6"/>
      <c r="P207" s="67"/>
    </row>
    <row r="208" spans="1:16" ht="15.75" customHeight="1" x14ac:dyDescent="0.25">
      <c r="A208" s="1"/>
      <c r="B208" s="14"/>
      <c r="C208" s="6"/>
      <c r="D208" s="66"/>
      <c r="E208" s="6"/>
      <c r="F208" s="66"/>
      <c r="G208" s="6"/>
      <c r="H208" s="6"/>
      <c r="I208" s="6"/>
      <c r="J208" s="6"/>
      <c r="K208" s="6"/>
      <c r="L208" s="66"/>
      <c r="M208" s="6"/>
      <c r="N208" s="6"/>
      <c r="O208" s="6"/>
      <c r="P208" s="67"/>
    </row>
    <row r="209" spans="1:16" ht="15.75" customHeight="1" x14ac:dyDescent="0.25">
      <c r="A209" s="1"/>
      <c r="B209" s="14"/>
      <c r="C209" s="6"/>
      <c r="D209" s="66"/>
      <c r="E209" s="6"/>
      <c r="F209" s="66"/>
      <c r="G209" s="6"/>
      <c r="H209" s="6"/>
      <c r="I209" s="6"/>
      <c r="J209" s="6"/>
      <c r="K209" s="6"/>
      <c r="L209" s="66"/>
      <c r="M209" s="6"/>
      <c r="N209" s="6"/>
      <c r="O209" s="6"/>
      <c r="P209" s="67"/>
    </row>
    <row r="210" spans="1:16" ht="15.75" customHeight="1" x14ac:dyDescent="0.25">
      <c r="A210" s="1"/>
      <c r="B210" s="14"/>
      <c r="C210" s="6"/>
      <c r="D210" s="66"/>
      <c r="E210" s="6"/>
      <c r="F210" s="66"/>
      <c r="G210" s="6"/>
      <c r="H210" s="6"/>
      <c r="I210" s="6"/>
      <c r="J210" s="6"/>
      <c r="K210" s="6"/>
      <c r="L210" s="66"/>
      <c r="M210" s="6"/>
      <c r="N210" s="6"/>
      <c r="O210" s="6"/>
      <c r="P210" s="67"/>
    </row>
    <row r="211" spans="1:16" ht="15.75" customHeight="1" x14ac:dyDescent="0.25">
      <c r="A211" s="1"/>
      <c r="B211" s="14"/>
      <c r="C211" s="6"/>
      <c r="D211" s="66"/>
      <c r="E211" s="6"/>
      <c r="F211" s="66"/>
      <c r="G211" s="6"/>
      <c r="H211" s="6"/>
      <c r="I211" s="6"/>
      <c r="J211" s="6"/>
      <c r="K211" s="6"/>
      <c r="L211" s="66"/>
      <c r="M211" s="6"/>
      <c r="N211" s="6"/>
      <c r="O211" s="6"/>
      <c r="P211" s="67"/>
    </row>
    <row r="212" spans="1:16" ht="15.75" customHeight="1" x14ac:dyDescent="0.25">
      <c r="A212" s="1"/>
      <c r="B212" s="14"/>
      <c r="C212" s="6"/>
      <c r="D212" s="66"/>
      <c r="E212" s="6"/>
      <c r="F212" s="66"/>
      <c r="G212" s="6"/>
      <c r="H212" s="6"/>
      <c r="I212" s="6"/>
      <c r="J212" s="6"/>
      <c r="K212" s="6"/>
      <c r="L212" s="66"/>
      <c r="M212" s="6"/>
      <c r="N212" s="6"/>
      <c r="O212" s="6"/>
      <c r="P212" s="67"/>
    </row>
    <row r="213" spans="1:16" ht="15.75" customHeight="1" x14ac:dyDescent="0.25">
      <c r="A213" s="1"/>
      <c r="B213" s="14"/>
      <c r="C213" s="6"/>
      <c r="D213" s="66"/>
      <c r="E213" s="6"/>
      <c r="F213" s="66"/>
      <c r="G213" s="6"/>
      <c r="H213" s="6"/>
      <c r="I213" s="6"/>
      <c r="J213" s="6"/>
      <c r="K213" s="6"/>
      <c r="L213" s="66"/>
      <c r="M213" s="6"/>
      <c r="N213" s="6"/>
      <c r="O213" s="6"/>
      <c r="P213" s="67"/>
    </row>
    <row r="214" spans="1:16" ht="15.75" customHeight="1" x14ac:dyDescent="0.25">
      <c r="A214" s="1"/>
      <c r="B214" s="14"/>
      <c r="C214" s="6"/>
      <c r="D214" s="66"/>
      <c r="E214" s="6"/>
      <c r="F214" s="66"/>
      <c r="G214" s="6"/>
      <c r="H214" s="6"/>
      <c r="I214" s="6"/>
      <c r="J214" s="6"/>
      <c r="K214" s="6"/>
      <c r="L214" s="66"/>
      <c r="M214" s="6"/>
      <c r="N214" s="6"/>
      <c r="O214" s="6"/>
      <c r="P214" s="67"/>
    </row>
    <row r="215" spans="1:16" ht="15.75" customHeight="1" x14ac:dyDescent="0.25">
      <c r="A215" s="1"/>
      <c r="B215" s="14"/>
      <c r="C215" s="6"/>
      <c r="D215" s="66"/>
      <c r="E215" s="6"/>
      <c r="F215" s="66"/>
      <c r="G215" s="6"/>
      <c r="H215" s="6"/>
      <c r="I215" s="6"/>
      <c r="J215" s="6"/>
      <c r="K215" s="6"/>
      <c r="L215" s="66"/>
      <c r="M215" s="6"/>
      <c r="N215" s="6"/>
      <c r="O215" s="6"/>
      <c r="P215" s="67"/>
    </row>
    <row r="216" spans="1:16" ht="15.75" customHeight="1" x14ac:dyDescent="0.25">
      <c r="A216" s="1"/>
      <c r="B216" s="14"/>
      <c r="C216" s="6"/>
      <c r="D216" s="66"/>
      <c r="E216" s="6"/>
      <c r="F216" s="66"/>
      <c r="G216" s="6"/>
      <c r="H216" s="6"/>
      <c r="I216" s="6"/>
      <c r="J216" s="6"/>
      <c r="K216" s="6"/>
      <c r="L216" s="66"/>
      <c r="M216" s="6"/>
      <c r="N216" s="6"/>
      <c r="O216" s="6"/>
      <c r="P216" s="67"/>
    </row>
    <row r="217" spans="1:16" ht="15.75" customHeight="1" x14ac:dyDescent="0.25">
      <c r="A217" s="1"/>
      <c r="B217" s="14"/>
      <c r="C217" s="6"/>
      <c r="D217" s="66"/>
      <c r="E217" s="6"/>
      <c r="F217" s="66"/>
      <c r="G217" s="6"/>
      <c r="H217" s="6"/>
      <c r="I217" s="6"/>
      <c r="J217" s="6"/>
      <c r="K217" s="6"/>
      <c r="L217" s="66"/>
      <c r="M217" s="6"/>
      <c r="N217" s="6"/>
      <c r="O217" s="6"/>
      <c r="P217" s="67"/>
    </row>
    <row r="218" spans="1:16" ht="15.75" customHeight="1" x14ac:dyDescent="0.25">
      <c r="A218" s="1"/>
      <c r="B218" s="14"/>
      <c r="C218" s="6"/>
      <c r="D218" s="66"/>
      <c r="E218" s="6"/>
      <c r="F218" s="66"/>
      <c r="G218" s="6"/>
      <c r="H218" s="6"/>
      <c r="I218" s="6"/>
      <c r="J218" s="6"/>
      <c r="K218" s="6"/>
      <c r="L218" s="66"/>
      <c r="M218" s="6"/>
      <c r="N218" s="6"/>
      <c r="O218" s="6"/>
      <c r="P218" s="67"/>
    </row>
    <row r="219" spans="1:16" ht="15.75" customHeight="1" x14ac:dyDescent="0.25">
      <c r="A219" s="1"/>
      <c r="B219" s="14"/>
      <c r="C219" s="6"/>
      <c r="D219" s="66"/>
      <c r="E219" s="6"/>
      <c r="F219" s="66"/>
      <c r="G219" s="6"/>
      <c r="H219" s="6"/>
      <c r="I219" s="6"/>
      <c r="J219" s="6"/>
      <c r="K219" s="6"/>
      <c r="L219" s="66"/>
      <c r="M219" s="6"/>
      <c r="N219" s="6"/>
      <c r="O219" s="6"/>
      <c r="P219" s="67"/>
    </row>
    <row r="220" spans="1:16" ht="15.75" customHeight="1" x14ac:dyDescent="0.25">
      <c r="A220" s="1"/>
      <c r="B220" s="14"/>
      <c r="C220" s="6"/>
      <c r="D220" s="66"/>
      <c r="E220" s="6"/>
      <c r="F220" s="66"/>
      <c r="G220" s="6"/>
      <c r="H220" s="6"/>
      <c r="I220" s="6"/>
      <c r="J220" s="6"/>
      <c r="K220" s="6"/>
      <c r="L220" s="66"/>
      <c r="M220" s="6"/>
      <c r="N220" s="6"/>
      <c r="O220" s="6"/>
      <c r="P220" s="67"/>
    </row>
    <row r="221" spans="1:16" ht="15.75" customHeight="1" x14ac:dyDescent="0.25">
      <c r="A221" s="1"/>
      <c r="B221" s="14"/>
      <c r="C221" s="6"/>
      <c r="D221" s="66"/>
      <c r="E221" s="6"/>
      <c r="F221" s="66"/>
      <c r="G221" s="6"/>
      <c r="H221" s="6"/>
      <c r="I221" s="6"/>
      <c r="J221" s="6"/>
      <c r="K221" s="6"/>
      <c r="L221" s="66"/>
      <c r="M221" s="6"/>
      <c r="N221" s="6"/>
      <c r="O221" s="6"/>
      <c r="P221" s="67"/>
    </row>
    <row r="222" spans="1:16" ht="15.75" customHeight="1" x14ac:dyDescent="0.25">
      <c r="A222" s="1"/>
      <c r="B222" s="14"/>
      <c r="C222" s="6"/>
      <c r="D222" s="66"/>
      <c r="E222" s="6"/>
      <c r="F222" s="66"/>
      <c r="G222" s="6"/>
      <c r="H222" s="6"/>
      <c r="I222" s="6"/>
      <c r="J222" s="6"/>
      <c r="K222" s="6"/>
      <c r="L222" s="66"/>
      <c r="M222" s="6"/>
      <c r="N222" s="6"/>
      <c r="O222" s="6"/>
      <c r="P222" s="67"/>
    </row>
    <row r="223" spans="1:16" ht="15.75" customHeight="1" x14ac:dyDescent="0.25">
      <c r="A223" s="1"/>
      <c r="B223" s="14"/>
      <c r="C223" s="6"/>
      <c r="D223" s="66"/>
      <c r="E223" s="6"/>
      <c r="F223" s="66"/>
      <c r="G223" s="6"/>
      <c r="H223" s="6"/>
      <c r="I223" s="6"/>
      <c r="J223" s="6"/>
      <c r="K223" s="6"/>
      <c r="L223" s="66"/>
      <c r="M223" s="6"/>
      <c r="N223" s="6"/>
      <c r="O223" s="6"/>
      <c r="P223" s="67"/>
    </row>
    <row r="224" spans="1:16" ht="15.75" customHeight="1" x14ac:dyDescent="0.25">
      <c r="A224" s="1"/>
      <c r="B224" s="14"/>
      <c r="C224" s="6"/>
      <c r="D224" s="66"/>
      <c r="E224" s="6"/>
      <c r="F224" s="66"/>
      <c r="G224" s="6"/>
      <c r="H224" s="6"/>
      <c r="I224" s="6"/>
      <c r="J224" s="6"/>
      <c r="K224" s="6"/>
      <c r="L224" s="66"/>
      <c r="M224" s="6"/>
      <c r="N224" s="6"/>
      <c r="O224" s="6"/>
      <c r="P224" s="67"/>
    </row>
    <row r="225" spans="1:16" ht="15.75" customHeight="1" x14ac:dyDescent="0.25">
      <c r="A225" s="1"/>
      <c r="B225" s="14"/>
      <c r="C225" s="6"/>
      <c r="D225" s="66"/>
      <c r="E225" s="6"/>
      <c r="F225" s="66"/>
      <c r="G225" s="6"/>
      <c r="H225" s="6"/>
      <c r="I225" s="6"/>
      <c r="J225" s="6"/>
      <c r="K225" s="6"/>
      <c r="L225" s="66"/>
      <c r="M225" s="6"/>
      <c r="N225" s="6"/>
      <c r="O225" s="6"/>
      <c r="P225" s="67"/>
    </row>
    <row r="226" spans="1:16" ht="15.75" customHeight="1" x14ac:dyDescent="0.25">
      <c r="A226" s="1"/>
      <c r="B226" s="14"/>
      <c r="C226" s="6"/>
      <c r="D226" s="66"/>
      <c r="E226" s="6"/>
      <c r="F226" s="66"/>
      <c r="G226" s="6"/>
      <c r="H226" s="6"/>
      <c r="I226" s="6"/>
      <c r="J226" s="6"/>
      <c r="K226" s="6"/>
      <c r="L226" s="66"/>
      <c r="M226" s="6"/>
      <c r="N226" s="6"/>
      <c r="O226" s="6"/>
      <c r="P226" s="67"/>
    </row>
    <row r="227" spans="1:16" ht="15.75" customHeight="1" x14ac:dyDescent="0.25">
      <c r="A227" s="1"/>
      <c r="B227" s="14"/>
      <c r="C227" s="6"/>
      <c r="D227" s="66"/>
      <c r="E227" s="6"/>
      <c r="F227" s="66"/>
      <c r="G227" s="6"/>
      <c r="H227" s="6"/>
      <c r="I227" s="6"/>
      <c r="J227" s="6"/>
      <c r="K227" s="6"/>
      <c r="L227" s="66"/>
      <c r="M227" s="6"/>
      <c r="N227" s="6"/>
      <c r="O227" s="6"/>
      <c r="P227" s="67"/>
    </row>
    <row r="228" spans="1:16" ht="15.75" customHeight="1" x14ac:dyDescent="0.25">
      <c r="A228" s="1"/>
      <c r="B228" s="14"/>
      <c r="C228" s="6"/>
      <c r="D228" s="66"/>
      <c r="E228" s="6"/>
      <c r="F228" s="66"/>
      <c r="G228" s="6"/>
      <c r="H228" s="6"/>
      <c r="I228" s="6"/>
      <c r="J228" s="6"/>
      <c r="K228" s="6"/>
      <c r="L228" s="66"/>
      <c r="M228" s="6"/>
      <c r="N228" s="6"/>
      <c r="O228" s="6"/>
      <c r="P228" s="67"/>
    </row>
    <row r="229" spans="1:16" ht="15.75" customHeight="1" x14ac:dyDescent="0.25">
      <c r="A229" s="1"/>
      <c r="B229" s="14"/>
      <c r="C229" s="6"/>
      <c r="D229" s="66"/>
      <c r="E229" s="6"/>
      <c r="F229" s="66"/>
      <c r="G229" s="6"/>
      <c r="H229" s="6"/>
      <c r="I229" s="6"/>
      <c r="J229" s="6"/>
      <c r="K229" s="6"/>
      <c r="L229" s="66"/>
      <c r="M229" s="6"/>
      <c r="N229" s="6"/>
      <c r="O229" s="6"/>
      <c r="P229" s="67"/>
    </row>
    <row r="230" spans="1:16" ht="15.75" customHeight="1" x14ac:dyDescent="0.25">
      <c r="A230" s="1"/>
      <c r="B230" s="14"/>
      <c r="C230" s="6"/>
      <c r="D230" s="66"/>
      <c r="E230" s="6"/>
      <c r="F230" s="66"/>
      <c r="G230" s="6"/>
      <c r="H230" s="6"/>
      <c r="I230" s="6"/>
      <c r="J230" s="6"/>
      <c r="K230" s="6"/>
      <c r="L230" s="66"/>
      <c r="M230" s="6"/>
      <c r="N230" s="6"/>
      <c r="O230" s="6"/>
      <c r="P230" s="67"/>
    </row>
    <row r="231" spans="1:16" ht="15.75" customHeight="1" x14ac:dyDescent="0.25">
      <c r="A231" s="1"/>
      <c r="B231" s="14"/>
      <c r="C231" s="6"/>
      <c r="D231" s="66"/>
      <c r="E231" s="6"/>
      <c r="F231" s="66"/>
      <c r="G231" s="6"/>
      <c r="H231" s="6"/>
      <c r="I231" s="6"/>
      <c r="J231" s="6"/>
      <c r="K231" s="6"/>
      <c r="L231" s="66"/>
      <c r="M231" s="6"/>
      <c r="N231" s="6"/>
      <c r="O231" s="6"/>
      <c r="P231" s="67"/>
    </row>
    <row r="232" spans="1:16" ht="15.75" customHeight="1" x14ac:dyDescent="0.25">
      <c r="A232" s="1"/>
      <c r="B232" s="14"/>
      <c r="C232" s="6"/>
      <c r="D232" s="66"/>
      <c r="E232" s="6"/>
      <c r="F232" s="66"/>
      <c r="G232" s="6"/>
      <c r="H232" s="6"/>
      <c r="I232" s="6"/>
      <c r="J232" s="6"/>
      <c r="K232" s="6"/>
      <c r="L232" s="66"/>
      <c r="M232" s="6"/>
      <c r="N232" s="6"/>
      <c r="O232" s="6"/>
      <c r="P232" s="67"/>
    </row>
    <row r="233" spans="1:16" ht="15.75" customHeight="1" x14ac:dyDescent="0.25">
      <c r="A233" s="1"/>
      <c r="B233" s="14"/>
      <c r="C233" s="6"/>
      <c r="D233" s="66"/>
      <c r="E233" s="6"/>
      <c r="F233" s="66"/>
      <c r="G233" s="6"/>
      <c r="H233" s="6"/>
      <c r="I233" s="6"/>
      <c r="J233" s="6"/>
      <c r="K233" s="6"/>
      <c r="L233" s="66"/>
      <c r="M233" s="6"/>
      <c r="N233" s="6"/>
      <c r="O233" s="6"/>
      <c r="P233" s="67"/>
    </row>
    <row r="234" spans="1:16" ht="15.75" customHeight="1" x14ac:dyDescent="0.25">
      <c r="A234" s="1"/>
      <c r="B234" s="14"/>
      <c r="C234" s="6"/>
      <c r="D234" s="66"/>
      <c r="E234" s="6"/>
      <c r="F234" s="66"/>
      <c r="G234" s="6"/>
      <c r="H234" s="6"/>
      <c r="I234" s="6"/>
      <c r="J234" s="6"/>
      <c r="K234" s="6"/>
      <c r="L234" s="66"/>
      <c r="M234" s="6"/>
      <c r="N234" s="6"/>
      <c r="O234" s="6"/>
      <c r="P234" s="67"/>
    </row>
    <row r="235" spans="1:16" ht="15.75" customHeight="1" x14ac:dyDescent="0.25">
      <c r="A235" s="1"/>
      <c r="B235" s="14"/>
      <c r="C235" s="6"/>
      <c r="D235" s="66"/>
      <c r="E235" s="6"/>
      <c r="F235" s="66"/>
      <c r="G235" s="6"/>
      <c r="H235" s="6"/>
      <c r="I235" s="6"/>
      <c r="J235" s="6"/>
      <c r="K235" s="6"/>
      <c r="L235" s="66"/>
      <c r="M235" s="6"/>
      <c r="N235" s="6"/>
      <c r="O235" s="6"/>
      <c r="P235" s="67"/>
    </row>
    <row r="236" spans="1:16" ht="15.75" customHeight="1" x14ac:dyDescent="0.25">
      <c r="A236" s="1"/>
      <c r="B236" s="14"/>
      <c r="C236" s="6"/>
      <c r="D236" s="66"/>
      <c r="E236" s="6"/>
      <c r="F236" s="66"/>
      <c r="G236" s="6"/>
      <c r="H236" s="6"/>
      <c r="I236" s="6"/>
      <c r="J236" s="6"/>
      <c r="K236" s="6"/>
      <c r="L236" s="66"/>
      <c r="M236" s="6"/>
      <c r="N236" s="6"/>
      <c r="O236" s="6"/>
      <c r="P236" s="67"/>
    </row>
    <row r="237" spans="1:16" ht="15.75" customHeight="1" x14ac:dyDescent="0.25">
      <c r="A237" s="1"/>
      <c r="B237" s="14"/>
      <c r="C237" s="6"/>
      <c r="D237" s="66"/>
      <c r="E237" s="6"/>
      <c r="F237" s="66"/>
      <c r="G237" s="6"/>
      <c r="H237" s="6"/>
      <c r="I237" s="6"/>
      <c r="J237" s="6"/>
      <c r="K237" s="6"/>
      <c r="L237" s="66"/>
      <c r="M237" s="6"/>
      <c r="N237" s="6"/>
      <c r="O237" s="6"/>
      <c r="P237" s="67"/>
    </row>
    <row r="238" spans="1:16" ht="15.75" customHeight="1" x14ac:dyDescent="0.25">
      <c r="A238" s="1"/>
      <c r="B238" s="14"/>
      <c r="C238" s="6"/>
      <c r="D238" s="66"/>
      <c r="E238" s="6"/>
      <c r="F238" s="66"/>
      <c r="G238" s="6"/>
      <c r="H238" s="6"/>
      <c r="I238" s="6"/>
      <c r="J238" s="6"/>
      <c r="K238" s="6"/>
      <c r="L238" s="66"/>
      <c r="M238" s="6"/>
      <c r="N238" s="6"/>
      <c r="O238" s="6"/>
      <c r="P238" s="67"/>
    </row>
    <row r="239" spans="1:16" ht="15.75" customHeight="1" x14ac:dyDescent="0.25">
      <c r="A239" s="1"/>
      <c r="B239" s="14"/>
      <c r="C239" s="6"/>
      <c r="D239" s="66"/>
      <c r="E239" s="6"/>
      <c r="F239" s="66"/>
      <c r="G239" s="6"/>
      <c r="H239" s="6"/>
      <c r="I239" s="6"/>
      <c r="J239" s="6"/>
      <c r="K239" s="6"/>
      <c r="L239" s="66"/>
      <c r="M239" s="6"/>
      <c r="N239" s="6"/>
      <c r="O239" s="6"/>
      <c r="P239" s="67"/>
    </row>
    <row r="240" spans="1:16" ht="15.75" customHeight="1" x14ac:dyDescent="0.25">
      <c r="A240" s="1"/>
      <c r="B240" s="14"/>
      <c r="C240" s="6"/>
      <c r="D240" s="66"/>
      <c r="E240" s="6"/>
      <c r="F240" s="66"/>
      <c r="G240" s="6"/>
      <c r="H240" s="6"/>
      <c r="I240" s="6"/>
      <c r="J240" s="6"/>
      <c r="K240" s="6"/>
      <c r="L240" s="66"/>
      <c r="M240" s="6"/>
      <c r="N240" s="6"/>
      <c r="O240" s="6"/>
      <c r="P240" s="67"/>
    </row>
    <row r="241" spans="1:16" ht="15.75" customHeight="1" x14ac:dyDescent="0.25">
      <c r="A241" s="1"/>
      <c r="B241" s="14"/>
      <c r="C241" s="6"/>
      <c r="D241" s="66"/>
      <c r="E241" s="6"/>
      <c r="F241" s="66"/>
      <c r="G241" s="6"/>
      <c r="H241" s="6"/>
      <c r="I241" s="6"/>
      <c r="J241" s="6"/>
      <c r="K241" s="6"/>
      <c r="L241" s="66"/>
      <c r="M241" s="6"/>
      <c r="N241" s="6"/>
      <c r="O241" s="6"/>
      <c r="P241" s="67"/>
    </row>
    <row r="242" spans="1:16" ht="15.75" customHeight="1" x14ac:dyDescent="0.25">
      <c r="A242" s="1"/>
      <c r="B242" s="14"/>
      <c r="C242" s="6"/>
      <c r="D242" s="66"/>
      <c r="E242" s="6"/>
      <c r="F242" s="66"/>
      <c r="G242" s="6"/>
      <c r="H242" s="6"/>
      <c r="I242" s="6"/>
      <c r="J242" s="6"/>
      <c r="K242" s="6"/>
      <c r="L242" s="66"/>
      <c r="M242" s="6"/>
      <c r="N242" s="6"/>
      <c r="O242" s="6"/>
      <c r="P242" s="67"/>
    </row>
    <row r="243" spans="1:16" ht="15.75" customHeight="1" x14ac:dyDescent="0.25">
      <c r="A243" s="1"/>
      <c r="B243" s="14"/>
      <c r="C243" s="6"/>
      <c r="D243" s="66"/>
      <c r="E243" s="6"/>
      <c r="F243" s="66"/>
      <c r="G243" s="6"/>
      <c r="H243" s="6"/>
      <c r="I243" s="6"/>
      <c r="J243" s="6"/>
      <c r="K243" s="6"/>
      <c r="L243" s="66"/>
      <c r="M243" s="6"/>
      <c r="N243" s="6"/>
      <c r="O243" s="6"/>
      <c r="P243" s="67"/>
    </row>
    <row r="244" spans="1:16" ht="15.75" customHeight="1" x14ac:dyDescent="0.25">
      <c r="A244" s="1"/>
      <c r="B244" s="14"/>
      <c r="C244" s="6"/>
      <c r="D244" s="66"/>
      <c r="E244" s="6"/>
      <c r="F244" s="66"/>
      <c r="G244" s="6"/>
      <c r="H244" s="6"/>
      <c r="I244" s="6"/>
      <c r="J244" s="6"/>
      <c r="K244" s="6"/>
      <c r="L244" s="66"/>
      <c r="M244" s="6"/>
      <c r="N244" s="6"/>
      <c r="O244" s="6"/>
      <c r="P244" s="67"/>
    </row>
    <row r="245" spans="1:16" ht="15.75" customHeight="1" x14ac:dyDescent="0.25">
      <c r="A245" s="1"/>
      <c r="B245" s="14"/>
      <c r="C245" s="6"/>
      <c r="D245" s="66"/>
      <c r="E245" s="6"/>
      <c r="F245" s="66"/>
      <c r="G245" s="6"/>
      <c r="H245" s="6"/>
      <c r="I245" s="6"/>
      <c r="J245" s="6"/>
      <c r="K245" s="6"/>
      <c r="L245" s="66"/>
      <c r="M245" s="6"/>
      <c r="N245" s="6"/>
      <c r="O245" s="6"/>
      <c r="P245" s="67"/>
    </row>
    <row r="246" spans="1:16" ht="15.75" customHeight="1" x14ac:dyDescent="0.25">
      <c r="A246" s="1"/>
      <c r="B246" s="14"/>
      <c r="C246" s="6"/>
      <c r="D246" s="66"/>
      <c r="E246" s="6"/>
      <c r="F246" s="66"/>
      <c r="G246" s="6"/>
      <c r="H246" s="6"/>
      <c r="I246" s="6"/>
      <c r="J246" s="6"/>
      <c r="K246" s="6"/>
      <c r="L246" s="66"/>
      <c r="M246" s="6"/>
      <c r="N246" s="6"/>
      <c r="O246" s="6"/>
      <c r="P246" s="67"/>
    </row>
    <row r="247" spans="1:16" ht="15.75" customHeight="1" x14ac:dyDescent="0.25">
      <c r="A247" s="1"/>
      <c r="B247" s="14"/>
      <c r="C247" s="6"/>
      <c r="D247" s="66"/>
      <c r="E247" s="6"/>
      <c r="F247" s="66"/>
      <c r="G247" s="6"/>
      <c r="H247" s="6"/>
      <c r="I247" s="6"/>
      <c r="J247" s="6"/>
      <c r="K247" s="6"/>
      <c r="L247" s="66"/>
      <c r="M247" s="6"/>
      <c r="N247" s="6"/>
      <c r="O247" s="6"/>
      <c r="P247" s="67"/>
    </row>
    <row r="248" spans="1:16" ht="15.75" customHeight="1" x14ac:dyDescent="0.25">
      <c r="A248" s="1"/>
      <c r="B248" s="14"/>
      <c r="C248" s="6"/>
      <c r="D248" s="66"/>
      <c r="E248" s="6"/>
      <c r="F248" s="66"/>
      <c r="G248" s="6"/>
      <c r="H248" s="6"/>
      <c r="I248" s="6"/>
      <c r="J248" s="6"/>
      <c r="K248" s="6"/>
      <c r="L248" s="66"/>
      <c r="M248" s="6"/>
      <c r="N248" s="6"/>
      <c r="O248" s="6"/>
      <c r="P248" s="67"/>
    </row>
    <row r="249" spans="1:16" ht="15.75" customHeight="1" x14ac:dyDescent="0.25">
      <c r="A249" s="1"/>
      <c r="B249" s="14"/>
      <c r="C249" s="6"/>
      <c r="D249" s="66"/>
      <c r="E249" s="6"/>
      <c r="F249" s="66"/>
      <c r="G249" s="6"/>
      <c r="H249" s="6"/>
      <c r="I249" s="6"/>
      <c r="J249" s="6"/>
      <c r="K249" s="6"/>
      <c r="L249" s="66"/>
      <c r="M249" s="6"/>
      <c r="N249" s="6"/>
      <c r="O249" s="6"/>
      <c r="P249" s="67"/>
    </row>
    <row r="250" spans="1:16" ht="15.75" customHeight="1" x14ac:dyDescent="0.25">
      <c r="A250" s="1"/>
      <c r="B250" s="14"/>
      <c r="C250" s="6"/>
      <c r="D250" s="66"/>
      <c r="E250" s="6"/>
      <c r="F250" s="66"/>
      <c r="G250" s="6"/>
      <c r="H250" s="6"/>
      <c r="I250" s="6"/>
      <c r="J250" s="6"/>
      <c r="K250" s="6"/>
      <c r="L250" s="66"/>
      <c r="M250" s="6"/>
      <c r="N250" s="6"/>
      <c r="O250" s="6"/>
      <c r="P250" s="67"/>
    </row>
    <row r="251" spans="1:16" ht="15.75" customHeight="1" x14ac:dyDescent="0.25">
      <c r="A251" s="1"/>
      <c r="B251" s="14"/>
      <c r="C251" s="6"/>
      <c r="D251" s="66"/>
      <c r="E251" s="6"/>
      <c r="F251" s="66"/>
      <c r="G251" s="6"/>
      <c r="H251" s="6"/>
      <c r="I251" s="6"/>
      <c r="J251" s="6"/>
      <c r="K251" s="6"/>
      <c r="L251" s="66"/>
      <c r="M251" s="6"/>
      <c r="N251" s="6"/>
      <c r="O251" s="6"/>
      <c r="P251" s="67"/>
    </row>
    <row r="252" spans="1:16" ht="15.75" customHeight="1" x14ac:dyDescent="0.25">
      <c r="A252" s="1"/>
      <c r="B252" s="14"/>
      <c r="C252" s="6"/>
      <c r="D252" s="66"/>
      <c r="E252" s="6"/>
      <c r="F252" s="66"/>
      <c r="G252" s="6"/>
      <c r="H252" s="6"/>
      <c r="I252" s="6"/>
      <c r="J252" s="6"/>
      <c r="K252" s="6"/>
      <c r="L252" s="66"/>
      <c r="M252" s="6"/>
      <c r="N252" s="6"/>
      <c r="O252" s="6"/>
      <c r="P252" s="67"/>
    </row>
    <row r="253" spans="1:16" ht="15.75" customHeight="1" x14ac:dyDescent="0.25">
      <c r="A253" s="1"/>
      <c r="B253" s="14"/>
      <c r="C253" s="6"/>
      <c r="D253" s="66"/>
      <c r="E253" s="6"/>
      <c r="F253" s="66"/>
      <c r="G253" s="6"/>
      <c r="H253" s="6"/>
      <c r="I253" s="6"/>
      <c r="J253" s="6"/>
      <c r="K253" s="6"/>
      <c r="L253" s="66"/>
      <c r="M253" s="6"/>
      <c r="N253" s="6"/>
      <c r="O253" s="6"/>
      <c r="P253" s="67"/>
    </row>
    <row r="254" spans="1:16" ht="15.75" customHeight="1" x14ac:dyDescent="0.25">
      <c r="A254" s="1"/>
      <c r="B254" s="14"/>
      <c r="C254" s="6"/>
      <c r="D254" s="66"/>
      <c r="E254" s="6"/>
      <c r="F254" s="66"/>
      <c r="G254" s="6"/>
      <c r="H254" s="6"/>
      <c r="I254" s="6"/>
      <c r="J254" s="6"/>
      <c r="K254" s="6"/>
      <c r="L254" s="66"/>
      <c r="M254" s="6"/>
      <c r="N254" s="6"/>
      <c r="O254" s="6"/>
      <c r="P254" s="67"/>
    </row>
    <row r="255" spans="1:16" ht="15.75" customHeight="1" x14ac:dyDescent="0.25">
      <c r="A255" s="1"/>
      <c r="B255" s="14"/>
      <c r="C255" s="6"/>
      <c r="D255" s="66"/>
      <c r="E255" s="6"/>
      <c r="F255" s="66"/>
      <c r="G255" s="6"/>
      <c r="H255" s="6"/>
      <c r="I255" s="6"/>
      <c r="J255" s="6"/>
      <c r="K255" s="6"/>
      <c r="L255" s="66"/>
      <c r="M255" s="6"/>
      <c r="N255" s="6"/>
      <c r="O255" s="6"/>
      <c r="P255" s="67"/>
    </row>
    <row r="256" spans="1:16" ht="15.75" customHeight="1" x14ac:dyDescent="0.25">
      <c r="A256" s="1"/>
      <c r="B256" s="14"/>
      <c r="C256" s="6"/>
      <c r="D256" s="66"/>
      <c r="E256" s="6"/>
      <c r="F256" s="66"/>
      <c r="G256" s="6"/>
      <c r="H256" s="6"/>
      <c r="I256" s="6"/>
      <c r="J256" s="6"/>
      <c r="K256" s="6"/>
      <c r="L256" s="66"/>
      <c r="M256" s="6"/>
      <c r="N256" s="6"/>
      <c r="O256" s="6"/>
      <c r="P256" s="67"/>
    </row>
    <row r="257" spans="1:16" ht="15.75" customHeight="1" x14ac:dyDescent="0.25">
      <c r="A257" s="1"/>
      <c r="B257" s="14"/>
      <c r="C257" s="6"/>
      <c r="D257" s="66"/>
      <c r="E257" s="6"/>
      <c r="F257" s="66"/>
      <c r="G257" s="6"/>
      <c r="H257" s="6"/>
      <c r="I257" s="6"/>
      <c r="J257" s="6"/>
      <c r="K257" s="6"/>
      <c r="L257" s="66"/>
      <c r="M257" s="6"/>
      <c r="N257" s="6"/>
      <c r="O257" s="6"/>
      <c r="P257" s="67"/>
    </row>
    <row r="258" spans="1:16" ht="15.75" customHeight="1" x14ac:dyDescent="0.25">
      <c r="A258" s="1"/>
      <c r="B258" s="14"/>
      <c r="C258" s="6"/>
      <c r="D258" s="66"/>
      <c r="E258" s="6"/>
      <c r="F258" s="66"/>
      <c r="G258" s="6"/>
      <c r="H258" s="6"/>
      <c r="I258" s="6"/>
      <c r="J258" s="6"/>
      <c r="K258" s="6"/>
      <c r="L258" s="66"/>
      <c r="M258" s="6"/>
      <c r="N258" s="6"/>
      <c r="O258" s="6"/>
      <c r="P258" s="67"/>
    </row>
    <row r="259" spans="1:16" ht="15.75" customHeight="1" x14ac:dyDescent="0.25">
      <c r="A259" s="1"/>
      <c r="B259" s="14"/>
      <c r="C259" s="6"/>
      <c r="D259" s="66"/>
      <c r="E259" s="6"/>
      <c r="F259" s="66"/>
      <c r="G259" s="6"/>
      <c r="H259" s="6"/>
      <c r="I259" s="6"/>
      <c r="J259" s="6"/>
      <c r="K259" s="6"/>
      <c r="L259" s="66"/>
      <c r="M259" s="6"/>
      <c r="N259" s="6"/>
      <c r="O259" s="6"/>
      <c r="P259" s="67"/>
    </row>
    <row r="260" spans="1:16" ht="15.75" customHeight="1" x14ac:dyDescent="0.25">
      <c r="A260" s="1"/>
      <c r="B260" s="14"/>
      <c r="C260" s="6"/>
      <c r="D260" s="66"/>
      <c r="E260" s="6"/>
      <c r="F260" s="66"/>
      <c r="G260" s="6"/>
      <c r="H260" s="6"/>
      <c r="I260" s="6"/>
      <c r="J260" s="6"/>
      <c r="K260" s="6"/>
      <c r="L260" s="66"/>
      <c r="M260" s="6"/>
      <c r="N260" s="6"/>
      <c r="O260" s="6"/>
      <c r="P260" s="67"/>
    </row>
    <row r="261" spans="1:16" ht="15.75" customHeight="1" x14ac:dyDescent="0.25">
      <c r="A261" s="1"/>
      <c r="B261" s="14"/>
      <c r="C261" s="6"/>
      <c r="D261" s="66"/>
      <c r="E261" s="6"/>
      <c r="F261" s="66"/>
      <c r="G261" s="6"/>
      <c r="H261" s="6"/>
      <c r="I261" s="6"/>
      <c r="J261" s="6"/>
      <c r="K261" s="6"/>
      <c r="L261" s="66"/>
      <c r="M261" s="6"/>
      <c r="N261" s="6"/>
      <c r="O261" s="6"/>
      <c r="P261" s="67"/>
    </row>
    <row r="262" spans="1:16" ht="15.75" customHeight="1" x14ac:dyDescent="0.25">
      <c r="A262" s="1"/>
      <c r="B262" s="14"/>
      <c r="C262" s="6"/>
      <c r="D262" s="66"/>
      <c r="E262" s="6"/>
      <c r="F262" s="66"/>
      <c r="G262" s="6"/>
      <c r="H262" s="6"/>
      <c r="I262" s="6"/>
      <c r="J262" s="6"/>
      <c r="K262" s="6"/>
      <c r="L262" s="66"/>
      <c r="M262" s="6"/>
      <c r="N262" s="6"/>
      <c r="O262" s="6"/>
      <c r="P262" s="67"/>
    </row>
    <row r="263" spans="1:16" ht="15.75" customHeight="1" x14ac:dyDescent="0.25">
      <c r="A263" s="1"/>
      <c r="B263" s="14"/>
      <c r="C263" s="6"/>
      <c r="D263" s="66"/>
      <c r="E263" s="6"/>
      <c r="F263" s="66"/>
      <c r="G263" s="6"/>
      <c r="H263" s="6"/>
      <c r="I263" s="6"/>
      <c r="J263" s="6"/>
      <c r="K263" s="6"/>
      <c r="L263" s="66"/>
      <c r="M263" s="6"/>
      <c r="N263" s="6"/>
      <c r="O263" s="6"/>
      <c r="P263" s="67"/>
    </row>
    <row r="264" spans="1:16" ht="15.75" customHeight="1" x14ac:dyDescent="0.25">
      <c r="A264" s="1"/>
      <c r="B264" s="14"/>
      <c r="C264" s="6"/>
      <c r="D264" s="66"/>
      <c r="E264" s="6"/>
      <c r="F264" s="66"/>
      <c r="G264" s="6"/>
      <c r="H264" s="6"/>
      <c r="I264" s="6"/>
      <c r="J264" s="6"/>
      <c r="K264" s="6"/>
      <c r="L264" s="66"/>
      <c r="M264" s="6"/>
      <c r="N264" s="6"/>
      <c r="O264" s="6"/>
      <c r="P264" s="67"/>
    </row>
    <row r="265" spans="1:16" ht="15.75" customHeight="1" x14ac:dyDescent="0.25">
      <c r="A265" s="1"/>
      <c r="B265" s="14"/>
      <c r="C265" s="6"/>
      <c r="D265" s="66"/>
      <c r="E265" s="6"/>
      <c r="F265" s="66"/>
      <c r="G265" s="6"/>
      <c r="H265" s="6"/>
      <c r="I265" s="6"/>
      <c r="J265" s="6"/>
      <c r="K265" s="6"/>
      <c r="L265" s="66"/>
      <c r="M265" s="6"/>
      <c r="N265" s="6"/>
      <c r="O265" s="6"/>
      <c r="P265" s="67"/>
    </row>
    <row r="266" spans="1:16" ht="15.75" customHeight="1" x14ac:dyDescent="0.25">
      <c r="A266" s="1"/>
      <c r="B266" s="14"/>
      <c r="C266" s="6"/>
      <c r="D266" s="66"/>
      <c r="E266" s="6"/>
      <c r="F266" s="66"/>
      <c r="G266" s="6"/>
      <c r="H266" s="6"/>
      <c r="I266" s="6"/>
      <c r="J266" s="6"/>
      <c r="K266" s="6"/>
      <c r="L266" s="66"/>
      <c r="M266" s="6"/>
      <c r="N266" s="6"/>
      <c r="O266" s="6"/>
      <c r="P266" s="67"/>
    </row>
    <row r="267" spans="1:16" ht="15.75" customHeight="1" x14ac:dyDescent="0.25">
      <c r="A267" s="1"/>
      <c r="B267" s="14"/>
      <c r="C267" s="6"/>
      <c r="D267" s="66"/>
      <c r="E267" s="6"/>
      <c r="F267" s="66"/>
      <c r="G267" s="6"/>
      <c r="H267" s="6"/>
      <c r="I267" s="6"/>
      <c r="J267" s="6"/>
      <c r="K267" s="6"/>
      <c r="L267" s="66"/>
      <c r="M267" s="6"/>
      <c r="N267" s="6"/>
      <c r="O267" s="6"/>
      <c r="P267" s="67"/>
    </row>
    <row r="268" spans="1:16" ht="15.75" customHeight="1" x14ac:dyDescent="0.25">
      <c r="A268" s="1"/>
      <c r="B268" s="14"/>
      <c r="C268" s="6"/>
      <c r="D268" s="66"/>
      <c r="E268" s="6"/>
      <c r="F268" s="66"/>
      <c r="G268" s="6"/>
      <c r="H268" s="6"/>
      <c r="I268" s="6"/>
      <c r="J268" s="6"/>
      <c r="K268" s="6"/>
      <c r="L268" s="66"/>
      <c r="M268" s="6"/>
      <c r="N268" s="6"/>
      <c r="O268" s="6"/>
      <c r="P268" s="67"/>
    </row>
    <row r="269" spans="1:16" ht="15.75" customHeight="1" x14ac:dyDescent="0.25">
      <c r="A269" s="1"/>
      <c r="B269" s="14"/>
      <c r="C269" s="6"/>
      <c r="D269" s="66"/>
      <c r="E269" s="6"/>
      <c r="F269" s="66"/>
      <c r="G269" s="6"/>
      <c r="H269" s="6"/>
      <c r="I269" s="6"/>
      <c r="J269" s="6"/>
      <c r="K269" s="6"/>
      <c r="L269" s="66"/>
      <c r="M269" s="6"/>
      <c r="N269" s="6"/>
      <c r="O269" s="6"/>
      <c r="P269" s="67"/>
    </row>
    <row r="270" spans="1:16" ht="15.75" customHeight="1" x14ac:dyDescent="0.25">
      <c r="A270" s="1"/>
      <c r="B270" s="14"/>
      <c r="C270" s="6"/>
      <c r="D270" s="66"/>
      <c r="E270" s="6"/>
      <c r="F270" s="66"/>
      <c r="G270" s="6"/>
      <c r="H270" s="6"/>
      <c r="I270" s="6"/>
      <c r="J270" s="6"/>
      <c r="K270" s="6"/>
      <c r="L270" s="66"/>
      <c r="M270" s="6"/>
      <c r="N270" s="6"/>
      <c r="O270" s="6"/>
      <c r="P270" s="67"/>
    </row>
    <row r="271" spans="1:16" ht="15.75" customHeight="1" x14ac:dyDescent="0.25">
      <c r="A271" s="1"/>
      <c r="B271" s="14"/>
      <c r="C271" s="6"/>
      <c r="D271" s="66"/>
      <c r="E271" s="6"/>
      <c r="F271" s="66"/>
      <c r="G271" s="6"/>
      <c r="H271" s="6"/>
      <c r="I271" s="6"/>
      <c r="J271" s="6"/>
      <c r="K271" s="6"/>
      <c r="L271" s="66"/>
      <c r="M271" s="6"/>
      <c r="N271" s="6"/>
      <c r="O271" s="6"/>
      <c r="P271" s="67"/>
    </row>
    <row r="272" spans="1:16" ht="15.75" customHeight="1" x14ac:dyDescent="0.25">
      <c r="A272" s="1"/>
      <c r="B272" s="14"/>
      <c r="C272" s="6"/>
      <c r="D272" s="66"/>
      <c r="E272" s="6"/>
      <c r="F272" s="66"/>
      <c r="G272" s="6"/>
      <c r="H272" s="6"/>
      <c r="I272" s="6"/>
      <c r="J272" s="6"/>
      <c r="K272" s="6"/>
      <c r="L272" s="66"/>
      <c r="M272" s="6"/>
      <c r="N272" s="6"/>
      <c r="O272" s="6"/>
      <c r="P272" s="67"/>
    </row>
    <row r="273" spans="1:16" ht="15.75" customHeight="1" x14ac:dyDescent="0.25">
      <c r="A273" s="1"/>
      <c r="B273" s="14"/>
      <c r="C273" s="6"/>
      <c r="D273" s="66"/>
      <c r="E273" s="6"/>
      <c r="F273" s="66"/>
      <c r="G273" s="6"/>
      <c r="H273" s="6"/>
      <c r="I273" s="6"/>
      <c r="J273" s="6"/>
      <c r="K273" s="6"/>
      <c r="L273" s="66"/>
      <c r="M273" s="6"/>
      <c r="N273" s="6"/>
      <c r="O273" s="6"/>
      <c r="P273" s="67"/>
    </row>
    <row r="274" spans="1:16" ht="15.75" customHeight="1" x14ac:dyDescent="0.25">
      <c r="A274" s="1"/>
      <c r="B274" s="14"/>
      <c r="C274" s="6"/>
      <c r="D274" s="66"/>
      <c r="E274" s="6"/>
      <c r="F274" s="66"/>
      <c r="G274" s="6"/>
      <c r="H274" s="6"/>
      <c r="I274" s="6"/>
      <c r="J274" s="6"/>
      <c r="K274" s="6"/>
      <c r="L274" s="66"/>
      <c r="M274" s="6"/>
      <c r="N274" s="6"/>
      <c r="O274" s="6"/>
      <c r="P274" s="67"/>
    </row>
    <row r="275" spans="1:16" ht="15.75" customHeight="1" x14ac:dyDescent="0.25">
      <c r="A275" s="1"/>
      <c r="B275" s="14"/>
      <c r="C275" s="6"/>
      <c r="D275" s="66"/>
      <c r="E275" s="6"/>
      <c r="F275" s="66"/>
      <c r="G275" s="6"/>
      <c r="H275" s="6"/>
      <c r="I275" s="6"/>
      <c r="J275" s="6"/>
      <c r="K275" s="6"/>
      <c r="L275" s="66"/>
      <c r="M275" s="6"/>
      <c r="N275" s="6"/>
      <c r="O275" s="6"/>
      <c r="P275" s="67"/>
    </row>
    <row r="276" spans="1:16" ht="15.75" customHeight="1" x14ac:dyDescent="0.25">
      <c r="A276" s="1"/>
      <c r="B276" s="14"/>
      <c r="C276" s="6"/>
      <c r="D276" s="66"/>
      <c r="E276" s="6"/>
      <c r="F276" s="66"/>
      <c r="G276" s="6"/>
      <c r="H276" s="6"/>
      <c r="I276" s="6"/>
      <c r="J276" s="6"/>
      <c r="K276" s="6"/>
      <c r="L276" s="66"/>
      <c r="M276" s="6"/>
      <c r="N276" s="6"/>
      <c r="O276" s="6"/>
      <c r="P276" s="67"/>
    </row>
    <row r="277" spans="1:16" ht="15.75" customHeight="1" x14ac:dyDescent="0.25">
      <c r="A277" s="1"/>
      <c r="B277" s="14"/>
      <c r="C277" s="6"/>
      <c r="D277" s="66"/>
      <c r="E277" s="6"/>
      <c r="F277" s="66"/>
      <c r="G277" s="6"/>
      <c r="H277" s="6"/>
      <c r="I277" s="6"/>
      <c r="J277" s="6"/>
      <c r="K277" s="6"/>
      <c r="L277" s="66"/>
      <c r="M277" s="6"/>
      <c r="N277" s="6"/>
      <c r="O277" s="6"/>
      <c r="P277" s="67"/>
    </row>
    <row r="278" spans="1:16" ht="15.75" customHeight="1" x14ac:dyDescent="0.25">
      <c r="A278" s="1"/>
      <c r="B278" s="14"/>
      <c r="C278" s="6"/>
      <c r="D278" s="66"/>
      <c r="E278" s="6"/>
      <c r="F278" s="66"/>
      <c r="G278" s="6"/>
      <c r="H278" s="6"/>
      <c r="I278" s="6"/>
      <c r="J278" s="6"/>
      <c r="K278" s="6"/>
      <c r="L278" s="66"/>
      <c r="M278" s="6"/>
      <c r="N278" s="6"/>
      <c r="O278" s="6"/>
      <c r="P278" s="67"/>
    </row>
    <row r="279" spans="1:16" ht="15.75" customHeight="1" x14ac:dyDescent="0.25">
      <c r="A279" s="1"/>
      <c r="B279" s="14"/>
      <c r="C279" s="6"/>
      <c r="D279" s="66"/>
      <c r="E279" s="6"/>
      <c r="F279" s="66"/>
      <c r="G279" s="6"/>
      <c r="H279" s="6"/>
      <c r="I279" s="6"/>
      <c r="J279" s="6"/>
      <c r="K279" s="6"/>
      <c r="L279" s="66"/>
      <c r="M279" s="6"/>
      <c r="N279" s="6"/>
      <c r="O279" s="6"/>
      <c r="P279" s="67"/>
    </row>
    <row r="280" spans="1:16" ht="15.75" customHeight="1" x14ac:dyDescent="0.25">
      <c r="A280" s="1"/>
      <c r="B280" s="14"/>
      <c r="C280" s="6"/>
      <c r="D280" s="66"/>
      <c r="E280" s="6"/>
      <c r="F280" s="66"/>
      <c r="G280" s="6"/>
      <c r="H280" s="6"/>
      <c r="I280" s="6"/>
      <c r="J280" s="6"/>
      <c r="K280" s="6"/>
      <c r="L280" s="66"/>
      <c r="M280" s="6"/>
      <c r="N280" s="6"/>
      <c r="O280" s="6"/>
      <c r="P280" s="67"/>
    </row>
    <row r="281" spans="1:16" ht="15.75" customHeight="1" x14ac:dyDescent="0.25">
      <c r="A281" s="1"/>
      <c r="B281" s="14"/>
      <c r="C281" s="6"/>
      <c r="D281" s="66"/>
      <c r="E281" s="6"/>
      <c r="F281" s="66"/>
      <c r="G281" s="6"/>
      <c r="H281" s="6"/>
      <c r="I281" s="6"/>
      <c r="J281" s="6"/>
      <c r="K281" s="6"/>
      <c r="L281" s="66"/>
      <c r="M281" s="6"/>
      <c r="N281" s="6"/>
      <c r="O281" s="6"/>
      <c r="P281" s="67"/>
    </row>
    <row r="282" spans="1:16" ht="15.75" customHeight="1" x14ac:dyDescent="0.25">
      <c r="A282" s="1"/>
      <c r="B282" s="14"/>
      <c r="C282" s="6"/>
      <c r="D282" s="66"/>
      <c r="E282" s="6"/>
      <c r="F282" s="66"/>
      <c r="G282" s="6"/>
      <c r="H282" s="6"/>
      <c r="I282" s="6"/>
      <c r="J282" s="6"/>
      <c r="K282" s="6"/>
      <c r="L282" s="66"/>
      <c r="M282" s="6"/>
      <c r="N282" s="6"/>
      <c r="O282" s="6"/>
      <c r="P282" s="67"/>
    </row>
    <row r="283" spans="1:16" ht="15.75" customHeight="1" x14ac:dyDescent="0.25">
      <c r="A283" s="1"/>
      <c r="B283" s="14"/>
      <c r="C283" s="6"/>
      <c r="D283" s="66"/>
      <c r="E283" s="6"/>
      <c r="F283" s="66"/>
      <c r="G283" s="6"/>
      <c r="H283" s="6"/>
      <c r="I283" s="6"/>
      <c r="J283" s="6"/>
      <c r="K283" s="6"/>
      <c r="L283" s="66"/>
      <c r="M283" s="6"/>
      <c r="N283" s="6"/>
      <c r="O283" s="6"/>
      <c r="P283" s="67"/>
    </row>
    <row r="284" spans="1:16" ht="15.75" customHeight="1" x14ac:dyDescent="0.25">
      <c r="A284" s="1"/>
      <c r="B284" s="14"/>
      <c r="C284" s="6"/>
      <c r="D284" s="66"/>
      <c r="E284" s="6"/>
      <c r="F284" s="66"/>
      <c r="G284" s="6"/>
      <c r="H284" s="6"/>
      <c r="I284" s="6"/>
      <c r="J284" s="6"/>
      <c r="K284" s="6"/>
      <c r="L284" s="66"/>
      <c r="M284" s="6"/>
      <c r="N284" s="6"/>
      <c r="O284" s="6"/>
      <c r="P284" s="67"/>
    </row>
    <row r="285" spans="1:16" ht="15.75" customHeight="1" x14ac:dyDescent="0.25">
      <c r="A285" s="1"/>
      <c r="B285" s="14"/>
      <c r="C285" s="6"/>
      <c r="D285" s="66"/>
      <c r="E285" s="6"/>
      <c r="F285" s="66"/>
      <c r="G285" s="6"/>
      <c r="H285" s="6"/>
      <c r="I285" s="6"/>
      <c r="J285" s="6"/>
      <c r="K285" s="6"/>
      <c r="L285" s="66"/>
      <c r="M285" s="6"/>
      <c r="N285" s="6"/>
      <c r="O285" s="6"/>
      <c r="P285" s="67"/>
    </row>
    <row r="286" spans="1:16" ht="15.75" customHeight="1" x14ac:dyDescent="0.25">
      <c r="A286" s="1"/>
      <c r="B286" s="14"/>
      <c r="C286" s="6"/>
      <c r="D286" s="66"/>
      <c r="E286" s="6"/>
      <c r="F286" s="66"/>
      <c r="G286" s="6"/>
      <c r="H286" s="6"/>
      <c r="I286" s="6"/>
      <c r="J286" s="6"/>
      <c r="K286" s="6"/>
      <c r="L286" s="66"/>
      <c r="M286" s="6"/>
      <c r="N286" s="6"/>
      <c r="O286" s="6"/>
      <c r="P286" s="67"/>
    </row>
    <row r="287" spans="1:16" ht="15.75" customHeight="1" x14ac:dyDescent="0.25">
      <c r="A287" s="1"/>
      <c r="B287" s="14"/>
      <c r="C287" s="6"/>
      <c r="D287" s="66"/>
      <c r="E287" s="6"/>
      <c r="F287" s="66"/>
      <c r="G287" s="6"/>
      <c r="H287" s="6"/>
      <c r="I287" s="6"/>
      <c r="J287" s="6"/>
      <c r="K287" s="6"/>
      <c r="L287" s="66"/>
      <c r="M287" s="6"/>
      <c r="N287" s="6"/>
      <c r="O287" s="6"/>
      <c r="P287" s="67"/>
    </row>
    <row r="288" spans="1:16" ht="15.75" customHeight="1" x14ac:dyDescent="0.25">
      <c r="A288" s="1"/>
      <c r="B288" s="14"/>
      <c r="C288" s="6"/>
      <c r="D288" s="66"/>
      <c r="E288" s="6"/>
      <c r="F288" s="66"/>
      <c r="G288" s="6"/>
      <c r="H288" s="6"/>
      <c r="I288" s="6"/>
      <c r="J288" s="6"/>
      <c r="K288" s="6"/>
      <c r="L288" s="66"/>
      <c r="M288" s="6"/>
      <c r="N288" s="6"/>
      <c r="O288" s="6"/>
      <c r="P288" s="67"/>
    </row>
    <row r="289" spans="1:16" ht="15.75" customHeight="1" x14ac:dyDescent="0.25">
      <c r="A289" s="1"/>
      <c r="B289" s="14"/>
      <c r="C289" s="6"/>
      <c r="D289" s="66"/>
      <c r="E289" s="6"/>
      <c r="F289" s="66"/>
      <c r="G289" s="6"/>
      <c r="H289" s="6"/>
      <c r="I289" s="6"/>
      <c r="J289" s="6"/>
      <c r="K289" s="6"/>
      <c r="L289" s="66"/>
      <c r="M289" s="6"/>
      <c r="N289" s="6"/>
      <c r="O289" s="6"/>
      <c r="P289" s="67"/>
    </row>
    <row r="290" spans="1:16" ht="15.75" customHeight="1" x14ac:dyDescent="0.25">
      <c r="A290" s="1"/>
      <c r="B290" s="14"/>
      <c r="C290" s="6"/>
      <c r="D290" s="66"/>
      <c r="E290" s="6"/>
      <c r="F290" s="66"/>
      <c r="G290" s="6"/>
      <c r="H290" s="6"/>
      <c r="I290" s="6"/>
      <c r="J290" s="6"/>
      <c r="K290" s="6"/>
      <c r="L290" s="66"/>
      <c r="M290" s="6"/>
      <c r="N290" s="6"/>
      <c r="O290" s="6"/>
      <c r="P290" s="67"/>
    </row>
    <row r="291" spans="1:16" ht="15.75" customHeight="1" x14ac:dyDescent="0.25">
      <c r="A291" s="1"/>
      <c r="B291" s="14"/>
      <c r="C291" s="6"/>
      <c r="D291" s="66"/>
      <c r="E291" s="6"/>
      <c r="F291" s="66"/>
      <c r="G291" s="6"/>
      <c r="H291" s="6"/>
      <c r="I291" s="6"/>
      <c r="J291" s="6"/>
      <c r="K291" s="6"/>
      <c r="L291" s="66"/>
      <c r="M291" s="6"/>
      <c r="N291" s="6"/>
      <c r="O291" s="6"/>
      <c r="P291" s="67"/>
    </row>
    <row r="292" spans="1:16" ht="15.75" customHeight="1" x14ac:dyDescent="0.25">
      <c r="A292" s="1"/>
      <c r="B292" s="14"/>
      <c r="C292" s="6"/>
      <c r="D292" s="66"/>
      <c r="E292" s="6"/>
      <c r="F292" s="66"/>
      <c r="G292" s="6"/>
      <c r="H292" s="6"/>
      <c r="I292" s="6"/>
      <c r="J292" s="6"/>
      <c r="K292" s="6"/>
      <c r="L292" s="66"/>
      <c r="M292" s="6"/>
      <c r="N292" s="6"/>
      <c r="O292" s="6"/>
      <c r="P292" s="67"/>
    </row>
    <row r="293" spans="1:16" ht="15.75" customHeight="1" x14ac:dyDescent="0.25">
      <c r="A293" s="1"/>
      <c r="B293" s="14"/>
      <c r="C293" s="6"/>
      <c r="D293" s="66"/>
      <c r="E293" s="6"/>
      <c r="F293" s="66"/>
      <c r="G293" s="6"/>
      <c r="H293" s="6"/>
      <c r="I293" s="6"/>
      <c r="J293" s="6"/>
      <c r="K293" s="6"/>
      <c r="L293" s="66"/>
      <c r="M293" s="6"/>
      <c r="N293" s="6"/>
      <c r="O293" s="6"/>
      <c r="P293" s="67"/>
    </row>
    <row r="294" spans="1:16" ht="15.75" customHeight="1" x14ac:dyDescent="0.25">
      <c r="A294" s="1"/>
      <c r="B294" s="14"/>
      <c r="C294" s="6"/>
      <c r="D294" s="66"/>
      <c r="E294" s="6"/>
      <c r="F294" s="66"/>
      <c r="G294" s="6"/>
      <c r="H294" s="6"/>
      <c r="I294" s="6"/>
      <c r="J294" s="6"/>
      <c r="K294" s="6"/>
      <c r="L294" s="66"/>
      <c r="M294" s="6"/>
      <c r="N294" s="6"/>
      <c r="O294" s="6"/>
      <c r="P294" s="67"/>
    </row>
    <row r="295" spans="1:16" ht="15.75" customHeight="1" x14ac:dyDescent="0.25">
      <c r="A295" s="1"/>
      <c r="B295" s="14"/>
      <c r="C295" s="6"/>
      <c r="D295" s="66"/>
      <c r="E295" s="6"/>
      <c r="F295" s="66"/>
      <c r="G295" s="6"/>
      <c r="H295" s="6"/>
      <c r="I295" s="6"/>
      <c r="J295" s="6"/>
      <c r="K295" s="6"/>
      <c r="L295" s="66"/>
      <c r="M295" s="6"/>
      <c r="N295" s="6"/>
      <c r="O295" s="6"/>
      <c r="P295" s="67"/>
    </row>
    <row r="296" spans="1:16" ht="15.75" customHeight="1" x14ac:dyDescent="0.25">
      <c r="A296" s="1"/>
      <c r="B296" s="14"/>
      <c r="C296" s="6"/>
      <c r="D296" s="66"/>
      <c r="E296" s="6"/>
      <c r="F296" s="66"/>
      <c r="G296" s="6"/>
      <c r="H296" s="6"/>
      <c r="I296" s="6"/>
      <c r="J296" s="6"/>
      <c r="K296" s="6"/>
      <c r="L296" s="66"/>
      <c r="M296" s="6"/>
      <c r="N296" s="6"/>
      <c r="O296" s="6"/>
      <c r="P296" s="67"/>
    </row>
    <row r="297" spans="1:16" ht="15.75" customHeight="1" x14ac:dyDescent="0.25">
      <c r="A297" s="1"/>
      <c r="B297" s="14"/>
      <c r="C297" s="6"/>
      <c r="D297" s="66"/>
      <c r="E297" s="6"/>
      <c r="F297" s="66"/>
      <c r="G297" s="6"/>
      <c r="H297" s="6"/>
      <c r="I297" s="6"/>
      <c r="J297" s="6"/>
      <c r="K297" s="6"/>
      <c r="L297" s="66"/>
      <c r="M297" s="6"/>
      <c r="N297" s="6"/>
      <c r="O297" s="6"/>
      <c r="P297" s="67"/>
    </row>
    <row r="298" spans="1:16" ht="15.75" customHeight="1" x14ac:dyDescent="0.25">
      <c r="A298" s="1"/>
      <c r="B298" s="14"/>
      <c r="C298" s="6"/>
      <c r="D298" s="66"/>
      <c r="E298" s="6"/>
      <c r="F298" s="66"/>
      <c r="G298" s="6"/>
      <c r="H298" s="6"/>
      <c r="I298" s="6"/>
      <c r="J298" s="6"/>
      <c r="K298" s="6"/>
      <c r="L298" s="66"/>
      <c r="M298" s="6"/>
      <c r="N298" s="6"/>
      <c r="O298" s="6"/>
      <c r="P298" s="67"/>
    </row>
    <row r="299" spans="1:16" ht="15.75" customHeight="1" x14ac:dyDescent="0.25">
      <c r="A299" s="1"/>
      <c r="B299" s="14"/>
      <c r="C299" s="6"/>
      <c r="D299" s="66"/>
      <c r="E299" s="6"/>
      <c r="F299" s="66"/>
      <c r="G299" s="6"/>
      <c r="H299" s="6"/>
      <c r="I299" s="6"/>
      <c r="J299" s="6"/>
      <c r="K299" s="6"/>
      <c r="L299" s="66"/>
      <c r="M299" s="6"/>
      <c r="N299" s="6"/>
      <c r="O299" s="6"/>
      <c r="P299" s="67"/>
    </row>
    <row r="300" spans="1:16" ht="15.75" customHeight="1" x14ac:dyDescent="0.25">
      <c r="A300" s="1"/>
      <c r="B300" s="14"/>
      <c r="C300" s="6"/>
      <c r="D300" s="66"/>
      <c r="E300" s="6"/>
      <c r="F300" s="66"/>
      <c r="G300" s="6"/>
      <c r="H300" s="6"/>
      <c r="I300" s="6"/>
      <c r="J300" s="6"/>
      <c r="K300" s="6"/>
      <c r="L300" s="66"/>
      <c r="M300" s="6"/>
      <c r="N300" s="6"/>
      <c r="O300" s="6"/>
      <c r="P300" s="67"/>
    </row>
    <row r="301" spans="1:16" ht="15.75" customHeight="1" x14ac:dyDescent="0.25">
      <c r="A301" s="1"/>
      <c r="B301" s="14"/>
      <c r="C301" s="6"/>
      <c r="D301" s="66"/>
      <c r="E301" s="6"/>
      <c r="F301" s="66"/>
      <c r="G301" s="6"/>
      <c r="H301" s="6"/>
      <c r="I301" s="6"/>
      <c r="J301" s="6"/>
      <c r="K301" s="6"/>
      <c r="L301" s="66"/>
      <c r="M301" s="6"/>
      <c r="N301" s="6"/>
      <c r="O301" s="6"/>
      <c r="P301" s="67"/>
    </row>
    <row r="302" spans="1:16" ht="15.75" customHeight="1" x14ac:dyDescent="0.25">
      <c r="A302" s="1"/>
      <c r="B302" s="14"/>
      <c r="C302" s="6"/>
      <c r="D302" s="66"/>
      <c r="E302" s="6"/>
      <c r="F302" s="66"/>
      <c r="G302" s="6"/>
      <c r="H302" s="6"/>
      <c r="I302" s="6"/>
      <c r="J302" s="6"/>
      <c r="K302" s="6"/>
      <c r="L302" s="66"/>
      <c r="M302" s="6"/>
      <c r="N302" s="6"/>
      <c r="O302" s="6"/>
      <c r="P302" s="67"/>
    </row>
    <row r="303" spans="1:16" ht="15.75" customHeight="1" x14ac:dyDescent="0.25">
      <c r="A303" s="1"/>
      <c r="B303" s="14"/>
      <c r="C303" s="6"/>
      <c r="D303" s="66"/>
      <c r="E303" s="6"/>
      <c r="F303" s="66"/>
      <c r="G303" s="6"/>
      <c r="H303" s="6"/>
      <c r="I303" s="6"/>
      <c r="J303" s="6"/>
      <c r="K303" s="6"/>
      <c r="L303" s="66"/>
      <c r="M303" s="6"/>
      <c r="N303" s="6"/>
      <c r="O303" s="6"/>
      <c r="P303" s="67"/>
    </row>
    <row r="304" spans="1:16" ht="15.75" customHeight="1" x14ac:dyDescent="0.25">
      <c r="A304" s="1"/>
      <c r="B304" s="14"/>
      <c r="C304" s="6"/>
      <c r="D304" s="66"/>
      <c r="E304" s="6"/>
      <c r="F304" s="66"/>
      <c r="G304" s="6"/>
      <c r="H304" s="6"/>
      <c r="I304" s="6"/>
      <c r="J304" s="6"/>
      <c r="K304" s="6"/>
      <c r="L304" s="66"/>
      <c r="M304" s="6"/>
      <c r="N304" s="6"/>
      <c r="O304" s="6"/>
      <c r="P304" s="67"/>
    </row>
    <row r="305" spans="1:16" ht="15.75" customHeight="1" x14ac:dyDescent="0.25">
      <c r="A305" s="1"/>
      <c r="B305" s="14"/>
      <c r="C305" s="6"/>
      <c r="D305" s="66"/>
      <c r="E305" s="6"/>
      <c r="F305" s="66"/>
      <c r="G305" s="6"/>
      <c r="H305" s="6"/>
      <c r="I305" s="6"/>
      <c r="J305" s="6"/>
      <c r="K305" s="6"/>
      <c r="L305" s="66"/>
      <c r="M305" s="6"/>
      <c r="N305" s="6"/>
      <c r="O305" s="6"/>
      <c r="P305" s="67"/>
    </row>
    <row r="306" spans="1:16" ht="15.75" customHeight="1" x14ac:dyDescent="0.25">
      <c r="A306" s="1"/>
      <c r="B306" s="14"/>
      <c r="C306" s="6"/>
      <c r="D306" s="66"/>
      <c r="E306" s="6"/>
      <c r="F306" s="66"/>
      <c r="G306" s="6"/>
      <c r="H306" s="6"/>
      <c r="I306" s="6"/>
      <c r="J306" s="6"/>
      <c r="K306" s="6"/>
      <c r="L306" s="66"/>
      <c r="M306" s="6"/>
      <c r="N306" s="6"/>
      <c r="O306" s="6"/>
      <c r="P306" s="67"/>
    </row>
    <row r="307" spans="1:16" ht="15.75" customHeight="1" x14ac:dyDescent="0.25">
      <c r="A307" s="1"/>
      <c r="B307" s="14"/>
      <c r="C307" s="6"/>
      <c r="D307" s="66"/>
      <c r="E307" s="6"/>
      <c r="F307" s="66"/>
      <c r="G307" s="6"/>
      <c r="H307" s="6"/>
      <c r="I307" s="6"/>
      <c r="J307" s="6"/>
      <c r="K307" s="6"/>
      <c r="L307" s="66"/>
      <c r="M307" s="6"/>
      <c r="N307" s="6"/>
      <c r="O307" s="6"/>
      <c r="P307" s="67"/>
    </row>
    <row r="308" spans="1:16" ht="15.75" customHeight="1" x14ac:dyDescent="0.25">
      <c r="A308" s="1"/>
      <c r="B308" s="14"/>
      <c r="C308" s="6"/>
      <c r="D308" s="66"/>
      <c r="E308" s="6"/>
      <c r="F308" s="66"/>
      <c r="G308" s="6"/>
      <c r="H308" s="6"/>
      <c r="I308" s="6"/>
      <c r="J308" s="6"/>
      <c r="K308" s="6"/>
      <c r="L308" s="66"/>
      <c r="M308" s="6"/>
      <c r="N308" s="6"/>
      <c r="O308" s="6"/>
      <c r="P308" s="67"/>
    </row>
    <row r="309" spans="1:16" ht="15.75" customHeight="1" x14ac:dyDescent="0.25">
      <c r="A309" s="1"/>
      <c r="B309" s="14"/>
      <c r="C309" s="6"/>
      <c r="D309" s="66"/>
      <c r="E309" s="6"/>
      <c r="F309" s="66"/>
      <c r="G309" s="6"/>
      <c r="H309" s="6"/>
      <c r="I309" s="6"/>
      <c r="J309" s="6"/>
      <c r="K309" s="6"/>
      <c r="L309" s="66"/>
      <c r="M309" s="6"/>
      <c r="N309" s="6"/>
      <c r="O309" s="6"/>
      <c r="P309" s="67"/>
    </row>
    <row r="310" spans="1:16" ht="15.75" customHeight="1" x14ac:dyDescent="0.25">
      <c r="A310" s="1"/>
      <c r="B310" s="14"/>
      <c r="C310" s="6"/>
      <c r="D310" s="66"/>
      <c r="E310" s="6"/>
      <c r="F310" s="66"/>
      <c r="G310" s="6"/>
      <c r="H310" s="6"/>
      <c r="I310" s="6"/>
      <c r="J310" s="6"/>
      <c r="K310" s="6"/>
      <c r="L310" s="66"/>
      <c r="M310" s="6"/>
      <c r="N310" s="6"/>
      <c r="O310" s="6"/>
      <c r="P310" s="67"/>
    </row>
    <row r="311" spans="1:16" ht="15.75" customHeight="1" x14ac:dyDescent="0.25">
      <c r="A311" s="1"/>
      <c r="B311" s="14"/>
      <c r="C311" s="6"/>
      <c r="D311" s="66"/>
      <c r="E311" s="6"/>
      <c r="F311" s="66"/>
      <c r="G311" s="6"/>
      <c r="H311" s="6"/>
      <c r="I311" s="6"/>
      <c r="J311" s="6"/>
      <c r="K311" s="6"/>
      <c r="L311" s="66"/>
      <c r="M311" s="6"/>
      <c r="N311" s="6"/>
      <c r="O311" s="6"/>
      <c r="P311" s="67"/>
    </row>
    <row r="312" spans="1:16" ht="15.75" customHeight="1" x14ac:dyDescent="0.25">
      <c r="A312" s="1"/>
      <c r="B312" s="14"/>
      <c r="C312" s="6"/>
      <c r="D312" s="66"/>
      <c r="E312" s="6"/>
      <c r="F312" s="66"/>
      <c r="G312" s="6"/>
      <c r="H312" s="6"/>
      <c r="I312" s="6"/>
      <c r="J312" s="6"/>
      <c r="K312" s="6"/>
      <c r="L312" s="66"/>
      <c r="M312" s="6"/>
      <c r="N312" s="6"/>
      <c r="O312" s="6"/>
      <c r="P312" s="67"/>
    </row>
    <row r="313" spans="1:16" ht="15.75" customHeight="1" x14ac:dyDescent="0.25">
      <c r="A313" s="1"/>
      <c r="B313" s="14"/>
      <c r="C313" s="6"/>
      <c r="D313" s="66"/>
      <c r="E313" s="6"/>
      <c r="F313" s="66"/>
      <c r="G313" s="6"/>
      <c r="H313" s="6"/>
      <c r="I313" s="6"/>
      <c r="J313" s="6"/>
      <c r="K313" s="6"/>
      <c r="L313" s="66"/>
      <c r="M313" s="6"/>
      <c r="N313" s="6"/>
      <c r="O313" s="6"/>
      <c r="P313" s="67"/>
    </row>
    <row r="314" spans="1:16" ht="15.75" customHeight="1" x14ac:dyDescent="0.25">
      <c r="A314" s="1"/>
      <c r="B314" s="14"/>
      <c r="C314" s="6"/>
      <c r="D314" s="66"/>
      <c r="E314" s="6"/>
      <c r="F314" s="66"/>
      <c r="G314" s="6"/>
      <c r="H314" s="6"/>
      <c r="I314" s="6"/>
      <c r="J314" s="6"/>
      <c r="K314" s="6"/>
      <c r="L314" s="66"/>
      <c r="M314" s="6"/>
      <c r="N314" s="6"/>
      <c r="O314" s="6"/>
      <c r="P314" s="67"/>
    </row>
    <row r="315" spans="1:16" ht="15.75" customHeight="1" x14ac:dyDescent="0.25">
      <c r="A315" s="1"/>
      <c r="B315" s="14"/>
      <c r="C315" s="6"/>
      <c r="D315" s="66"/>
      <c r="E315" s="6"/>
      <c r="F315" s="66"/>
      <c r="G315" s="6"/>
      <c r="H315" s="6"/>
      <c r="I315" s="6"/>
      <c r="J315" s="6"/>
      <c r="K315" s="6"/>
      <c r="L315" s="66"/>
      <c r="M315" s="6"/>
      <c r="N315" s="6"/>
      <c r="O315" s="6"/>
      <c r="P315" s="67"/>
    </row>
    <row r="316" spans="1:16" ht="15.75" customHeight="1" x14ac:dyDescent="0.25">
      <c r="A316" s="1"/>
      <c r="B316" s="14"/>
      <c r="C316" s="6"/>
      <c r="D316" s="66"/>
      <c r="E316" s="6"/>
      <c r="F316" s="66"/>
      <c r="G316" s="6"/>
      <c r="H316" s="6"/>
      <c r="I316" s="6"/>
      <c r="J316" s="6"/>
      <c r="K316" s="6"/>
      <c r="L316" s="66"/>
      <c r="M316" s="6"/>
      <c r="N316" s="6"/>
      <c r="O316" s="6"/>
      <c r="P316" s="67"/>
    </row>
    <row r="317" spans="1:16" ht="15.75" customHeight="1" x14ac:dyDescent="0.25">
      <c r="A317" s="1"/>
      <c r="B317" s="14"/>
      <c r="C317" s="6"/>
      <c r="D317" s="66"/>
      <c r="E317" s="6"/>
      <c r="F317" s="66"/>
      <c r="G317" s="6"/>
      <c r="H317" s="6"/>
      <c r="I317" s="6"/>
      <c r="J317" s="6"/>
      <c r="K317" s="6"/>
      <c r="L317" s="66"/>
      <c r="M317" s="6"/>
      <c r="N317" s="6"/>
      <c r="O317" s="6"/>
      <c r="P317" s="67"/>
    </row>
    <row r="318" spans="1:16" ht="15.75" customHeight="1" x14ac:dyDescent="0.25">
      <c r="A318" s="1"/>
      <c r="B318" s="14"/>
      <c r="C318" s="6"/>
      <c r="D318" s="66"/>
      <c r="E318" s="6"/>
      <c r="F318" s="66"/>
      <c r="G318" s="6"/>
      <c r="H318" s="6"/>
      <c r="I318" s="6"/>
      <c r="J318" s="6"/>
      <c r="K318" s="6"/>
      <c r="L318" s="66"/>
      <c r="M318" s="6"/>
      <c r="N318" s="6"/>
      <c r="O318" s="6"/>
      <c r="P318" s="67"/>
    </row>
    <row r="319" spans="1:16" ht="15.75" customHeight="1" x14ac:dyDescent="0.25">
      <c r="A319" s="1"/>
      <c r="B319" s="14"/>
      <c r="C319" s="6"/>
      <c r="D319" s="66"/>
      <c r="E319" s="6"/>
      <c r="F319" s="66"/>
      <c r="G319" s="6"/>
      <c r="H319" s="6"/>
      <c r="I319" s="6"/>
      <c r="J319" s="6"/>
      <c r="K319" s="6"/>
      <c r="L319" s="66"/>
      <c r="M319" s="6"/>
      <c r="N319" s="6"/>
      <c r="O319" s="6"/>
      <c r="P319" s="67"/>
    </row>
    <row r="320" spans="1:16" ht="15.75" customHeight="1" x14ac:dyDescent="0.25">
      <c r="A320" s="1"/>
      <c r="B320" s="14"/>
      <c r="C320" s="6"/>
      <c r="D320" s="66"/>
      <c r="E320" s="6"/>
      <c r="F320" s="66"/>
      <c r="G320" s="6"/>
      <c r="H320" s="6"/>
      <c r="I320" s="6"/>
      <c r="J320" s="6"/>
      <c r="K320" s="6"/>
      <c r="L320" s="66"/>
      <c r="M320" s="6"/>
      <c r="N320" s="6"/>
      <c r="O320" s="6"/>
      <c r="P320" s="67"/>
    </row>
    <row r="321" spans="1:16" ht="15.75" customHeight="1" x14ac:dyDescent="0.25">
      <c r="A321" s="1"/>
      <c r="B321" s="14"/>
      <c r="C321" s="6"/>
      <c r="D321" s="66"/>
      <c r="E321" s="6"/>
      <c r="F321" s="66"/>
      <c r="G321" s="6"/>
      <c r="H321" s="6"/>
      <c r="I321" s="6"/>
      <c r="J321" s="6"/>
      <c r="K321" s="6"/>
      <c r="L321" s="66"/>
      <c r="M321" s="6"/>
      <c r="N321" s="6"/>
      <c r="O321" s="6"/>
      <c r="P321" s="67"/>
    </row>
    <row r="322" spans="1:16" ht="15.75" customHeight="1" x14ac:dyDescent="0.25">
      <c r="A322" s="1"/>
      <c r="B322" s="14"/>
      <c r="C322" s="6"/>
      <c r="D322" s="66"/>
      <c r="E322" s="6"/>
      <c r="F322" s="66"/>
      <c r="G322" s="6"/>
      <c r="H322" s="6"/>
      <c r="I322" s="6"/>
      <c r="J322" s="6"/>
      <c r="K322" s="6"/>
      <c r="L322" s="66"/>
      <c r="M322" s="6"/>
      <c r="N322" s="6"/>
      <c r="O322" s="6"/>
      <c r="P322" s="67"/>
    </row>
    <row r="323" spans="1:16" ht="15.75" customHeight="1" x14ac:dyDescent="0.25">
      <c r="A323" s="1"/>
      <c r="B323" s="14"/>
      <c r="C323" s="6"/>
      <c r="D323" s="66"/>
      <c r="E323" s="6"/>
      <c r="F323" s="66"/>
      <c r="G323" s="6"/>
      <c r="H323" s="6"/>
      <c r="I323" s="6"/>
      <c r="J323" s="6"/>
      <c r="K323" s="6"/>
      <c r="L323" s="66"/>
      <c r="M323" s="6"/>
      <c r="N323" s="6"/>
      <c r="O323" s="6"/>
      <c r="P323" s="67"/>
    </row>
    <row r="324" spans="1:16" ht="15.75" customHeight="1" x14ac:dyDescent="0.25">
      <c r="A324" s="1"/>
      <c r="B324" s="14"/>
      <c r="C324" s="6"/>
      <c r="D324" s="66"/>
      <c r="E324" s="6"/>
      <c r="F324" s="66"/>
      <c r="G324" s="6"/>
      <c r="H324" s="6"/>
      <c r="I324" s="6"/>
      <c r="J324" s="6"/>
      <c r="K324" s="6"/>
      <c r="L324" s="66"/>
      <c r="M324" s="6"/>
      <c r="N324" s="6"/>
      <c r="O324" s="6"/>
      <c r="P324" s="67"/>
    </row>
    <row r="325" spans="1:16" ht="15.75" customHeight="1" x14ac:dyDescent="0.25">
      <c r="A325" s="1"/>
      <c r="B325" s="14"/>
      <c r="C325" s="6"/>
      <c r="D325" s="66"/>
      <c r="E325" s="6"/>
      <c r="F325" s="66"/>
      <c r="G325" s="6"/>
      <c r="H325" s="6"/>
      <c r="I325" s="6"/>
      <c r="J325" s="6"/>
      <c r="K325" s="6"/>
      <c r="L325" s="66"/>
      <c r="M325" s="6"/>
      <c r="N325" s="6"/>
      <c r="O325" s="6"/>
      <c r="P325" s="67"/>
    </row>
    <row r="326" spans="1:16" ht="15.75" customHeight="1" x14ac:dyDescent="0.25">
      <c r="A326" s="1"/>
      <c r="B326" s="14"/>
      <c r="C326" s="6"/>
      <c r="D326" s="66"/>
      <c r="E326" s="6"/>
      <c r="F326" s="66"/>
      <c r="G326" s="6"/>
      <c r="H326" s="6"/>
      <c r="I326" s="6"/>
      <c r="J326" s="6"/>
      <c r="K326" s="6"/>
      <c r="L326" s="66"/>
      <c r="M326" s="6"/>
      <c r="N326" s="6"/>
      <c r="O326" s="6"/>
      <c r="P326" s="67"/>
    </row>
    <row r="327" spans="1:16" ht="15.75" customHeight="1" x14ac:dyDescent="0.25">
      <c r="A327" s="1"/>
      <c r="B327" s="14"/>
      <c r="C327" s="6"/>
      <c r="D327" s="66"/>
      <c r="E327" s="6"/>
      <c r="F327" s="66"/>
      <c r="G327" s="6"/>
      <c r="H327" s="6"/>
      <c r="I327" s="6"/>
      <c r="J327" s="6"/>
      <c r="K327" s="6"/>
      <c r="L327" s="66"/>
      <c r="M327" s="6"/>
      <c r="N327" s="6"/>
      <c r="O327" s="6"/>
      <c r="P327" s="67"/>
    </row>
    <row r="328" spans="1:16" ht="15.75" customHeight="1" x14ac:dyDescent="0.25">
      <c r="A328" s="1"/>
      <c r="B328" s="14"/>
      <c r="C328" s="6"/>
      <c r="D328" s="66"/>
      <c r="E328" s="6"/>
      <c r="F328" s="66"/>
      <c r="G328" s="6"/>
      <c r="H328" s="6"/>
      <c r="I328" s="6"/>
      <c r="J328" s="6"/>
      <c r="K328" s="6"/>
      <c r="L328" s="66"/>
      <c r="M328" s="6"/>
      <c r="N328" s="6"/>
      <c r="O328" s="6"/>
      <c r="P328" s="67"/>
    </row>
    <row r="329" spans="1:16" ht="15.75" customHeight="1" x14ac:dyDescent="0.25">
      <c r="A329" s="1"/>
      <c r="B329" s="14"/>
      <c r="C329" s="6"/>
      <c r="D329" s="66"/>
      <c r="E329" s="6"/>
      <c r="F329" s="66"/>
      <c r="G329" s="6"/>
      <c r="H329" s="6"/>
      <c r="I329" s="6"/>
      <c r="J329" s="6"/>
      <c r="K329" s="6"/>
      <c r="L329" s="66"/>
      <c r="M329" s="6"/>
      <c r="N329" s="6"/>
      <c r="O329" s="6"/>
      <c r="P329" s="67"/>
    </row>
    <row r="330" spans="1:16" ht="15.75" customHeight="1" x14ac:dyDescent="0.25">
      <c r="A330" s="1"/>
      <c r="B330" s="14"/>
      <c r="C330" s="6"/>
      <c r="D330" s="66"/>
      <c r="E330" s="6"/>
      <c r="F330" s="66"/>
      <c r="G330" s="6"/>
      <c r="H330" s="6"/>
      <c r="I330" s="6"/>
      <c r="J330" s="6"/>
      <c r="K330" s="6"/>
      <c r="L330" s="66"/>
      <c r="M330" s="6"/>
      <c r="N330" s="6"/>
      <c r="O330" s="6"/>
      <c r="P330" s="67"/>
    </row>
    <row r="331" spans="1:16" ht="15.75" customHeight="1" x14ac:dyDescent="0.25">
      <c r="A331" s="1"/>
      <c r="B331" s="14"/>
      <c r="C331" s="6"/>
      <c r="D331" s="66"/>
      <c r="E331" s="6"/>
      <c r="F331" s="66"/>
      <c r="G331" s="6"/>
      <c r="H331" s="6"/>
      <c r="I331" s="6"/>
      <c r="J331" s="6"/>
      <c r="K331" s="6"/>
      <c r="L331" s="66"/>
      <c r="M331" s="6"/>
      <c r="N331" s="6"/>
      <c r="O331" s="6"/>
      <c r="P331" s="67"/>
    </row>
    <row r="332" spans="1:16" ht="15.75" customHeight="1" x14ac:dyDescent="0.25">
      <c r="A332" s="1"/>
      <c r="B332" s="14"/>
      <c r="C332" s="6"/>
      <c r="D332" s="66"/>
      <c r="E332" s="6"/>
      <c r="F332" s="66"/>
      <c r="G332" s="6"/>
      <c r="H332" s="6"/>
      <c r="I332" s="6"/>
      <c r="J332" s="6"/>
      <c r="K332" s="6"/>
      <c r="L332" s="66"/>
      <c r="M332" s="6"/>
      <c r="N332" s="6"/>
      <c r="O332" s="6"/>
      <c r="P332" s="67"/>
    </row>
    <row r="333" spans="1:16" ht="15.75" customHeight="1" x14ac:dyDescent="0.25">
      <c r="A333" s="1"/>
      <c r="B333" s="14"/>
      <c r="C333" s="6"/>
      <c r="D333" s="66"/>
      <c r="E333" s="6"/>
      <c r="F333" s="66"/>
      <c r="G333" s="6"/>
      <c r="H333" s="6"/>
      <c r="I333" s="6"/>
      <c r="J333" s="6"/>
      <c r="K333" s="6"/>
      <c r="L333" s="66"/>
      <c r="M333" s="6"/>
      <c r="N333" s="6"/>
      <c r="O333" s="6"/>
      <c r="P333" s="67"/>
    </row>
    <row r="334" spans="1:16" ht="15.75" customHeight="1" x14ac:dyDescent="0.25">
      <c r="A334" s="1"/>
      <c r="B334" s="14"/>
      <c r="C334" s="6"/>
      <c r="D334" s="66"/>
      <c r="E334" s="6"/>
      <c r="F334" s="66"/>
      <c r="G334" s="6"/>
      <c r="H334" s="6"/>
      <c r="I334" s="6"/>
      <c r="J334" s="6"/>
      <c r="K334" s="6"/>
      <c r="L334" s="66"/>
      <c r="M334" s="6"/>
      <c r="N334" s="6"/>
      <c r="O334" s="6"/>
      <c r="P334" s="67"/>
    </row>
    <row r="335" spans="1:16" ht="15.75" customHeight="1" x14ac:dyDescent="0.25">
      <c r="A335" s="1"/>
      <c r="B335" s="14"/>
      <c r="C335" s="6"/>
      <c r="D335" s="66"/>
      <c r="E335" s="6"/>
      <c r="F335" s="66"/>
      <c r="G335" s="6"/>
      <c r="H335" s="6"/>
      <c r="I335" s="6"/>
      <c r="J335" s="6"/>
      <c r="K335" s="6"/>
      <c r="L335" s="66"/>
      <c r="M335" s="6"/>
      <c r="N335" s="6"/>
      <c r="O335" s="6"/>
      <c r="P335" s="67"/>
    </row>
    <row r="336" spans="1:16" ht="15.75" customHeight="1" x14ac:dyDescent="0.25">
      <c r="A336" s="1"/>
      <c r="B336" s="14"/>
      <c r="C336" s="6"/>
      <c r="D336" s="66"/>
      <c r="E336" s="6"/>
      <c r="F336" s="66"/>
      <c r="G336" s="6"/>
      <c r="H336" s="6"/>
      <c r="I336" s="6"/>
      <c r="J336" s="6"/>
      <c r="K336" s="6"/>
      <c r="L336" s="66"/>
      <c r="M336" s="6"/>
      <c r="N336" s="6"/>
      <c r="O336" s="6"/>
      <c r="P336" s="67"/>
    </row>
    <row r="337" spans="1:16" ht="15.75" customHeight="1" x14ac:dyDescent="0.25">
      <c r="A337" s="1"/>
      <c r="B337" s="14"/>
      <c r="C337" s="6"/>
      <c r="D337" s="66"/>
      <c r="E337" s="6"/>
      <c r="F337" s="66"/>
      <c r="G337" s="6"/>
      <c r="H337" s="6"/>
      <c r="I337" s="6"/>
      <c r="J337" s="6"/>
      <c r="K337" s="6"/>
      <c r="L337" s="66"/>
      <c r="M337" s="6"/>
      <c r="N337" s="6"/>
      <c r="O337" s="6"/>
      <c r="P337" s="67"/>
    </row>
    <row r="338" spans="1:16" ht="15.75" customHeight="1" x14ac:dyDescent="0.25">
      <c r="A338" s="1"/>
      <c r="B338" s="14"/>
      <c r="C338" s="6"/>
      <c r="D338" s="66"/>
      <c r="E338" s="6"/>
      <c r="F338" s="66"/>
      <c r="G338" s="6"/>
      <c r="H338" s="6"/>
      <c r="I338" s="6"/>
      <c r="J338" s="6"/>
      <c r="K338" s="6"/>
      <c r="L338" s="66"/>
      <c r="M338" s="6"/>
      <c r="N338" s="6"/>
      <c r="O338" s="6"/>
      <c r="P338" s="67"/>
    </row>
    <row r="339" spans="1:16" ht="15.75" customHeight="1" x14ac:dyDescent="0.25">
      <c r="A339" s="1"/>
      <c r="B339" s="14"/>
      <c r="C339" s="6"/>
      <c r="D339" s="66"/>
      <c r="E339" s="6"/>
      <c r="F339" s="66"/>
      <c r="G339" s="6"/>
      <c r="H339" s="6"/>
      <c r="I339" s="6"/>
      <c r="J339" s="6"/>
      <c r="K339" s="6"/>
      <c r="L339" s="66"/>
      <c r="M339" s="6"/>
      <c r="N339" s="6"/>
      <c r="O339" s="6"/>
      <c r="P339" s="67"/>
    </row>
    <row r="340" spans="1:16" ht="15.75" customHeight="1" x14ac:dyDescent="0.25">
      <c r="A340" s="1"/>
      <c r="B340" s="14"/>
      <c r="C340" s="6"/>
      <c r="D340" s="66"/>
      <c r="E340" s="6"/>
      <c r="F340" s="66"/>
      <c r="G340" s="6"/>
      <c r="H340" s="6"/>
      <c r="I340" s="6"/>
      <c r="J340" s="6"/>
      <c r="K340" s="6"/>
      <c r="L340" s="66"/>
      <c r="M340" s="6"/>
      <c r="N340" s="6"/>
      <c r="O340" s="6"/>
      <c r="P340" s="67"/>
    </row>
    <row r="341" spans="1:16" ht="15.75" customHeight="1" x14ac:dyDescent="0.25">
      <c r="A341" s="1"/>
      <c r="B341" s="14"/>
      <c r="C341" s="6"/>
      <c r="D341" s="66"/>
      <c r="E341" s="6"/>
      <c r="F341" s="66"/>
      <c r="G341" s="6"/>
      <c r="H341" s="6"/>
      <c r="I341" s="6"/>
      <c r="J341" s="6"/>
      <c r="K341" s="6"/>
      <c r="L341" s="66"/>
      <c r="M341" s="6"/>
      <c r="N341" s="6"/>
      <c r="O341" s="6"/>
      <c r="P341" s="67"/>
    </row>
    <row r="342" spans="1:16" ht="15.75" customHeight="1" x14ac:dyDescent="0.25">
      <c r="A342" s="1"/>
      <c r="B342" s="14"/>
      <c r="C342" s="6"/>
      <c r="D342" s="66"/>
      <c r="E342" s="6"/>
      <c r="F342" s="66"/>
      <c r="G342" s="6"/>
      <c r="H342" s="6"/>
      <c r="I342" s="6"/>
      <c r="J342" s="6"/>
      <c r="K342" s="6"/>
      <c r="L342" s="66"/>
      <c r="M342" s="6"/>
      <c r="N342" s="6"/>
      <c r="O342" s="6"/>
      <c r="P342" s="67"/>
    </row>
    <row r="343" spans="1:16" ht="15.75" customHeight="1" x14ac:dyDescent="0.25">
      <c r="A343" s="1"/>
      <c r="B343" s="14"/>
      <c r="C343" s="6"/>
      <c r="D343" s="66"/>
      <c r="E343" s="6"/>
      <c r="F343" s="66"/>
      <c r="G343" s="6"/>
      <c r="H343" s="6"/>
      <c r="I343" s="6"/>
      <c r="J343" s="6"/>
      <c r="K343" s="6"/>
      <c r="L343" s="66"/>
      <c r="M343" s="6"/>
      <c r="N343" s="6"/>
      <c r="O343" s="6"/>
      <c r="P343" s="67"/>
    </row>
    <row r="344" spans="1:16" ht="15.75" customHeight="1" x14ac:dyDescent="0.25">
      <c r="A344" s="1"/>
      <c r="B344" s="14"/>
      <c r="C344" s="6"/>
      <c r="D344" s="66"/>
      <c r="E344" s="6"/>
      <c r="F344" s="66"/>
      <c r="G344" s="6"/>
      <c r="H344" s="6"/>
      <c r="I344" s="6"/>
      <c r="J344" s="6"/>
      <c r="K344" s="6"/>
      <c r="L344" s="66"/>
      <c r="M344" s="6"/>
      <c r="N344" s="6"/>
      <c r="O344" s="6"/>
      <c r="P344" s="67"/>
    </row>
    <row r="345" spans="1:16" ht="15.75" customHeight="1" x14ac:dyDescent="0.25">
      <c r="A345" s="1"/>
      <c r="B345" s="14"/>
      <c r="C345" s="6"/>
      <c r="D345" s="66"/>
      <c r="E345" s="6"/>
      <c r="F345" s="66"/>
      <c r="G345" s="6"/>
      <c r="H345" s="6"/>
      <c r="I345" s="6"/>
      <c r="J345" s="6"/>
      <c r="K345" s="6"/>
      <c r="L345" s="66"/>
      <c r="M345" s="6"/>
      <c r="N345" s="6"/>
      <c r="O345" s="6"/>
      <c r="P345" s="67"/>
    </row>
    <row r="346" spans="1:16" ht="15.75" customHeight="1" x14ac:dyDescent="0.25">
      <c r="A346" s="1"/>
      <c r="B346" s="14"/>
      <c r="C346" s="6"/>
      <c r="D346" s="66"/>
      <c r="E346" s="6"/>
      <c r="F346" s="66"/>
      <c r="G346" s="6"/>
      <c r="H346" s="6"/>
      <c r="I346" s="6"/>
      <c r="J346" s="6"/>
      <c r="K346" s="6"/>
      <c r="L346" s="66"/>
      <c r="M346" s="6"/>
      <c r="N346" s="6"/>
      <c r="O346" s="6"/>
      <c r="P346" s="67"/>
    </row>
    <row r="347" spans="1:16" ht="15.75" customHeight="1" x14ac:dyDescent="0.25">
      <c r="A347" s="1"/>
      <c r="B347" s="14"/>
      <c r="C347" s="6"/>
      <c r="D347" s="66"/>
      <c r="E347" s="6"/>
      <c r="F347" s="66"/>
      <c r="G347" s="6"/>
      <c r="H347" s="6"/>
      <c r="I347" s="6"/>
      <c r="J347" s="6"/>
      <c r="K347" s="6"/>
      <c r="L347" s="66"/>
      <c r="M347" s="6"/>
      <c r="N347" s="6"/>
      <c r="O347" s="6"/>
      <c r="P347" s="67"/>
    </row>
    <row r="348" spans="1:16" ht="15.75" customHeight="1" x14ac:dyDescent="0.25">
      <c r="A348" s="1"/>
      <c r="B348" s="14"/>
      <c r="C348" s="6"/>
      <c r="D348" s="66"/>
      <c r="E348" s="6"/>
      <c r="F348" s="66"/>
      <c r="G348" s="6"/>
      <c r="H348" s="6"/>
      <c r="I348" s="6"/>
      <c r="J348" s="6"/>
      <c r="K348" s="6"/>
      <c r="L348" s="66"/>
      <c r="M348" s="6"/>
      <c r="N348" s="6"/>
      <c r="O348" s="6"/>
      <c r="P348" s="67"/>
    </row>
    <row r="349" spans="1:16" ht="15.75" customHeight="1" x14ac:dyDescent="0.25">
      <c r="A349" s="1"/>
      <c r="B349" s="14"/>
      <c r="C349" s="6"/>
      <c r="D349" s="66"/>
      <c r="E349" s="6"/>
      <c r="F349" s="66"/>
      <c r="G349" s="6"/>
      <c r="H349" s="6"/>
      <c r="I349" s="6"/>
      <c r="J349" s="6"/>
      <c r="K349" s="6"/>
      <c r="L349" s="66"/>
      <c r="M349" s="6"/>
      <c r="N349" s="6"/>
      <c r="O349" s="6"/>
      <c r="P349" s="67"/>
    </row>
    <row r="350" spans="1:16" ht="15.75" customHeight="1" x14ac:dyDescent="0.25">
      <c r="A350" s="1"/>
      <c r="B350" s="14"/>
      <c r="C350" s="6"/>
      <c r="D350" s="66"/>
      <c r="E350" s="6"/>
      <c r="F350" s="66"/>
      <c r="G350" s="6"/>
      <c r="H350" s="6"/>
      <c r="I350" s="6"/>
      <c r="J350" s="6"/>
      <c r="K350" s="6"/>
      <c r="L350" s="66"/>
      <c r="M350" s="6"/>
      <c r="N350" s="6"/>
      <c r="O350" s="6"/>
      <c r="P350" s="67"/>
    </row>
    <row r="351" spans="1:16" ht="15.75" customHeight="1" x14ac:dyDescent="0.25">
      <c r="A351" s="1"/>
      <c r="B351" s="14"/>
      <c r="C351" s="6"/>
      <c r="D351" s="66"/>
      <c r="E351" s="6"/>
      <c r="F351" s="66"/>
      <c r="G351" s="6"/>
      <c r="H351" s="6"/>
      <c r="I351" s="6"/>
      <c r="J351" s="6"/>
      <c r="K351" s="6"/>
      <c r="L351" s="66"/>
      <c r="M351" s="6"/>
      <c r="N351" s="6"/>
      <c r="O351" s="6"/>
      <c r="P351" s="67"/>
    </row>
    <row r="352" spans="1:16" ht="15.75" customHeight="1" x14ac:dyDescent="0.25">
      <c r="A352" s="1"/>
      <c r="B352" s="14"/>
      <c r="C352" s="6"/>
      <c r="D352" s="66"/>
      <c r="E352" s="6"/>
      <c r="F352" s="66"/>
      <c r="G352" s="6"/>
      <c r="H352" s="6"/>
      <c r="I352" s="6"/>
      <c r="J352" s="6"/>
      <c r="K352" s="6"/>
      <c r="L352" s="66"/>
      <c r="M352" s="6"/>
      <c r="N352" s="6"/>
      <c r="O352" s="6"/>
      <c r="P352" s="67"/>
    </row>
    <row r="353" spans="1:16" ht="15.75" customHeight="1" x14ac:dyDescent="0.25">
      <c r="A353" s="1"/>
      <c r="B353" s="14"/>
      <c r="C353" s="6"/>
      <c r="D353" s="66"/>
      <c r="E353" s="6"/>
      <c r="F353" s="66"/>
      <c r="G353" s="6"/>
      <c r="H353" s="6"/>
      <c r="I353" s="6"/>
      <c r="J353" s="6"/>
      <c r="K353" s="6"/>
      <c r="L353" s="66"/>
      <c r="M353" s="6"/>
      <c r="N353" s="6"/>
      <c r="O353" s="6"/>
      <c r="P353" s="67"/>
    </row>
    <row r="354" spans="1:16" ht="15.75" customHeight="1" x14ac:dyDescent="0.25">
      <c r="A354" s="1"/>
      <c r="B354" s="14"/>
      <c r="C354" s="6"/>
      <c r="D354" s="66"/>
      <c r="E354" s="6"/>
      <c r="F354" s="66"/>
      <c r="G354" s="6"/>
      <c r="H354" s="6"/>
      <c r="I354" s="6"/>
      <c r="J354" s="6"/>
      <c r="K354" s="6"/>
      <c r="L354" s="66"/>
      <c r="M354" s="6"/>
      <c r="N354" s="6"/>
      <c r="O354" s="6"/>
      <c r="P354" s="67"/>
    </row>
    <row r="355" spans="1:16" ht="15.75" customHeight="1" x14ac:dyDescent="0.25">
      <c r="A355" s="1"/>
      <c r="B355" s="14"/>
      <c r="C355" s="6"/>
      <c r="D355" s="66"/>
      <c r="E355" s="6"/>
      <c r="F355" s="66"/>
      <c r="G355" s="6"/>
      <c r="H355" s="6"/>
      <c r="I355" s="6"/>
      <c r="J355" s="6"/>
      <c r="K355" s="6"/>
      <c r="L355" s="66"/>
      <c r="M355" s="6"/>
      <c r="N355" s="6"/>
      <c r="O355" s="6"/>
      <c r="P355" s="67"/>
    </row>
    <row r="356" spans="1:16" ht="15.75" customHeight="1" x14ac:dyDescent="0.25">
      <c r="A356" s="1"/>
      <c r="B356" s="14"/>
      <c r="C356" s="6"/>
      <c r="D356" s="66"/>
      <c r="E356" s="6"/>
      <c r="F356" s="66"/>
      <c r="G356" s="6"/>
      <c r="H356" s="6"/>
      <c r="I356" s="6"/>
      <c r="J356" s="6"/>
      <c r="K356" s="6"/>
      <c r="L356" s="66"/>
      <c r="M356" s="6"/>
      <c r="N356" s="6"/>
      <c r="O356" s="6"/>
      <c r="P356" s="67"/>
    </row>
    <row r="357" spans="1:16" ht="15.75" customHeight="1" x14ac:dyDescent="0.25">
      <c r="A357" s="1"/>
      <c r="B357" s="14"/>
      <c r="C357" s="6"/>
      <c r="D357" s="66"/>
      <c r="E357" s="6"/>
      <c r="F357" s="66"/>
      <c r="G357" s="6"/>
      <c r="H357" s="6"/>
      <c r="I357" s="6"/>
      <c r="J357" s="6"/>
      <c r="K357" s="6"/>
      <c r="L357" s="66"/>
      <c r="M357" s="6"/>
      <c r="N357" s="6"/>
      <c r="O357" s="6"/>
      <c r="P357" s="67"/>
    </row>
    <row r="358" spans="1:16" ht="15.75" customHeight="1" x14ac:dyDescent="0.25">
      <c r="A358" s="1"/>
      <c r="B358" s="14"/>
      <c r="C358" s="6"/>
      <c r="D358" s="66"/>
      <c r="E358" s="6"/>
      <c r="F358" s="66"/>
      <c r="G358" s="6"/>
      <c r="H358" s="6"/>
      <c r="I358" s="6"/>
      <c r="J358" s="6"/>
      <c r="K358" s="6"/>
      <c r="L358" s="66"/>
      <c r="M358" s="6"/>
      <c r="N358" s="6"/>
      <c r="O358" s="6"/>
      <c r="P358" s="67"/>
    </row>
    <row r="359" spans="1:16" ht="15.75" customHeight="1" x14ac:dyDescent="0.25">
      <c r="A359" s="1"/>
      <c r="B359" s="14"/>
      <c r="C359" s="6"/>
      <c r="D359" s="66"/>
      <c r="E359" s="6"/>
      <c r="F359" s="66"/>
      <c r="G359" s="6"/>
      <c r="H359" s="6"/>
      <c r="I359" s="6"/>
      <c r="J359" s="6"/>
      <c r="K359" s="6"/>
      <c r="L359" s="66"/>
      <c r="M359" s="6"/>
      <c r="N359" s="6"/>
      <c r="O359" s="6"/>
      <c r="P359" s="67"/>
    </row>
    <row r="360" spans="1:16" ht="15.75" customHeight="1" x14ac:dyDescent="0.25">
      <c r="A360" s="1"/>
      <c r="B360" s="14"/>
      <c r="C360" s="6"/>
      <c r="D360" s="66"/>
      <c r="E360" s="6"/>
      <c r="F360" s="66"/>
      <c r="G360" s="6"/>
      <c r="H360" s="6"/>
      <c r="I360" s="6"/>
      <c r="J360" s="6"/>
      <c r="K360" s="6"/>
      <c r="L360" s="66"/>
      <c r="M360" s="6"/>
      <c r="N360" s="6"/>
      <c r="O360" s="6"/>
      <c r="P360" s="67"/>
    </row>
    <row r="361" spans="1:16" ht="15.75" customHeight="1" x14ac:dyDescent="0.25">
      <c r="A361" s="1"/>
      <c r="B361" s="14"/>
      <c r="C361" s="6"/>
      <c r="D361" s="66"/>
      <c r="E361" s="6"/>
      <c r="F361" s="66"/>
      <c r="G361" s="6"/>
      <c r="H361" s="6"/>
      <c r="I361" s="6"/>
      <c r="J361" s="6"/>
      <c r="K361" s="6"/>
      <c r="L361" s="66"/>
      <c r="M361" s="6"/>
      <c r="N361" s="6"/>
      <c r="O361" s="6"/>
      <c r="P361" s="67"/>
    </row>
    <row r="362" spans="1:16" ht="15.75" customHeight="1" x14ac:dyDescent="0.25">
      <c r="A362" s="1"/>
      <c r="B362" s="14"/>
      <c r="C362" s="6"/>
      <c r="D362" s="66"/>
      <c r="E362" s="6"/>
      <c r="F362" s="66"/>
      <c r="G362" s="6"/>
      <c r="H362" s="6"/>
      <c r="I362" s="6"/>
      <c r="J362" s="6"/>
      <c r="K362" s="6"/>
      <c r="L362" s="66"/>
      <c r="M362" s="6"/>
      <c r="N362" s="6"/>
      <c r="O362" s="6"/>
      <c r="P362" s="67"/>
    </row>
    <row r="363" spans="1:16" ht="15.75" customHeight="1" x14ac:dyDescent="0.25">
      <c r="A363" s="1"/>
      <c r="B363" s="14"/>
      <c r="C363" s="6"/>
      <c r="D363" s="66"/>
      <c r="E363" s="6"/>
      <c r="F363" s="66"/>
      <c r="G363" s="6"/>
      <c r="H363" s="6"/>
      <c r="I363" s="6"/>
      <c r="J363" s="6"/>
      <c r="K363" s="6"/>
      <c r="L363" s="66"/>
      <c r="M363" s="6"/>
      <c r="N363" s="6"/>
      <c r="O363" s="6"/>
      <c r="P363" s="67"/>
    </row>
    <row r="364" spans="1:16" ht="15.75" customHeight="1" x14ac:dyDescent="0.25">
      <c r="A364" s="1"/>
      <c r="B364" s="14"/>
      <c r="C364" s="6"/>
      <c r="D364" s="66"/>
      <c r="E364" s="6"/>
      <c r="F364" s="66"/>
      <c r="G364" s="6"/>
      <c r="H364" s="6"/>
      <c r="I364" s="6"/>
      <c r="J364" s="6"/>
      <c r="K364" s="6"/>
      <c r="L364" s="66"/>
      <c r="M364" s="6"/>
      <c r="N364" s="6"/>
      <c r="O364" s="6"/>
      <c r="P364" s="67"/>
    </row>
    <row r="365" spans="1:16" ht="15.75" customHeight="1" x14ac:dyDescent="0.25">
      <c r="A365" s="1"/>
      <c r="B365" s="14"/>
      <c r="C365" s="6"/>
      <c r="D365" s="66"/>
      <c r="E365" s="6"/>
      <c r="F365" s="66"/>
      <c r="G365" s="6"/>
      <c r="H365" s="6"/>
      <c r="I365" s="6"/>
      <c r="J365" s="6"/>
      <c r="K365" s="6"/>
      <c r="L365" s="66"/>
      <c r="M365" s="6"/>
      <c r="N365" s="6"/>
      <c r="O365" s="6"/>
      <c r="P365" s="67"/>
    </row>
    <row r="366" spans="1:16" ht="15.75" customHeight="1" x14ac:dyDescent="0.25">
      <c r="A366" s="1"/>
      <c r="B366" s="14"/>
      <c r="C366" s="6"/>
      <c r="D366" s="66"/>
      <c r="E366" s="6"/>
      <c r="F366" s="66"/>
      <c r="G366" s="6"/>
      <c r="H366" s="6"/>
      <c r="I366" s="6"/>
      <c r="J366" s="6"/>
      <c r="K366" s="6"/>
      <c r="L366" s="66"/>
      <c r="M366" s="6"/>
      <c r="N366" s="6"/>
      <c r="O366" s="6"/>
      <c r="P366" s="67"/>
    </row>
    <row r="367" spans="1:16" ht="15.75" customHeight="1" x14ac:dyDescent="0.25">
      <c r="A367" s="1"/>
      <c r="B367" s="14"/>
      <c r="C367" s="6"/>
      <c r="D367" s="66"/>
      <c r="E367" s="6"/>
      <c r="F367" s="66"/>
      <c r="G367" s="6"/>
      <c r="H367" s="6"/>
      <c r="I367" s="6"/>
      <c r="J367" s="6"/>
      <c r="K367" s="6"/>
      <c r="L367" s="66"/>
      <c r="M367" s="6"/>
      <c r="N367" s="6"/>
      <c r="O367" s="6"/>
      <c r="P367" s="67"/>
    </row>
    <row r="368" spans="1:16" ht="15.75" customHeight="1" x14ac:dyDescent="0.25">
      <c r="A368" s="1"/>
      <c r="B368" s="14"/>
      <c r="C368" s="6"/>
      <c r="D368" s="66"/>
      <c r="E368" s="6"/>
      <c r="F368" s="66"/>
      <c r="G368" s="6"/>
      <c r="H368" s="6"/>
      <c r="I368" s="6"/>
      <c r="J368" s="6"/>
      <c r="K368" s="6"/>
      <c r="L368" s="66"/>
      <c r="M368" s="6"/>
      <c r="N368" s="6"/>
      <c r="O368" s="6"/>
      <c r="P368" s="67"/>
    </row>
    <row r="369" spans="1:16" ht="15.75" customHeight="1" x14ac:dyDescent="0.25">
      <c r="A369" s="1"/>
      <c r="B369" s="14"/>
      <c r="C369" s="6"/>
      <c r="D369" s="66"/>
      <c r="E369" s="6"/>
      <c r="F369" s="66"/>
      <c r="G369" s="6"/>
      <c r="H369" s="6"/>
      <c r="I369" s="6"/>
      <c r="J369" s="6"/>
      <c r="K369" s="6"/>
      <c r="L369" s="66"/>
      <c r="M369" s="6"/>
      <c r="N369" s="6"/>
      <c r="O369" s="6"/>
      <c r="P369" s="67"/>
    </row>
    <row r="370" spans="1:16" ht="15.75" customHeight="1" x14ac:dyDescent="0.25">
      <c r="A370" s="1"/>
      <c r="B370" s="14"/>
      <c r="C370" s="6"/>
      <c r="D370" s="66"/>
      <c r="E370" s="6"/>
      <c r="F370" s="66"/>
      <c r="G370" s="6"/>
      <c r="H370" s="6"/>
      <c r="I370" s="6"/>
      <c r="J370" s="6"/>
      <c r="K370" s="6"/>
      <c r="L370" s="66"/>
      <c r="M370" s="6"/>
      <c r="N370" s="6"/>
      <c r="O370" s="6"/>
      <c r="P370" s="67"/>
    </row>
    <row r="371" spans="1:16" ht="15.75" customHeight="1" x14ac:dyDescent="0.25">
      <c r="A371" s="1"/>
      <c r="B371" s="14"/>
      <c r="C371" s="6"/>
      <c r="D371" s="66"/>
      <c r="E371" s="6"/>
      <c r="F371" s="66"/>
      <c r="G371" s="6"/>
      <c r="H371" s="6"/>
      <c r="I371" s="6"/>
      <c r="J371" s="6"/>
      <c r="K371" s="6"/>
      <c r="L371" s="66"/>
      <c r="M371" s="6"/>
      <c r="N371" s="6"/>
      <c r="O371" s="6"/>
      <c r="P371" s="67"/>
    </row>
    <row r="372" spans="1:16" ht="15.75" customHeight="1" x14ac:dyDescent="0.25">
      <c r="A372" s="1"/>
      <c r="B372" s="14"/>
      <c r="C372" s="6"/>
      <c r="D372" s="66"/>
      <c r="E372" s="6"/>
      <c r="F372" s="66"/>
      <c r="G372" s="6"/>
      <c r="H372" s="6"/>
      <c r="I372" s="6"/>
      <c r="J372" s="6"/>
      <c r="K372" s="6"/>
      <c r="L372" s="66"/>
      <c r="M372" s="6"/>
      <c r="N372" s="6"/>
      <c r="O372" s="6"/>
      <c r="P372" s="67"/>
    </row>
    <row r="373" spans="1:16" ht="15.75" customHeight="1" x14ac:dyDescent="0.25">
      <c r="A373" s="1"/>
      <c r="B373" s="14"/>
      <c r="C373" s="6"/>
      <c r="D373" s="66"/>
      <c r="E373" s="6"/>
      <c r="F373" s="66"/>
      <c r="G373" s="6"/>
      <c r="H373" s="6"/>
      <c r="I373" s="6"/>
      <c r="J373" s="6"/>
      <c r="K373" s="6"/>
      <c r="L373" s="66"/>
      <c r="M373" s="6"/>
      <c r="N373" s="6"/>
      <c r="O373" s="6"/>
      <c r="P373" s="67"/>
    </row>
    <row r="374" spans="1:16" ht="15.75" customHeight="1" x14ac:dyDescent="0.25">
      <c r="A374" s="1"/>
      <c r="B374" s="14"/>
      <c r="C374" s="6"/>
      <c r="D374" s="66"/>
      <c r="E374" s="6"/>
      <c r="F374" s="66"/>
      <c r="G374" s="6"/>
      <c r="H374" s="6"/>
      <c r="I374" s="6"/>
      <c r="J374" s="6"/>
      <c r="K374" s="6"/>
      <c r="L374" s="66"/>
      <c r="M374" s="6"/>
      <c r="N374" s="6"/>
      <c r="O374" s="6"/>
      <c r="P374" s="67"/>
    </row>
    <row r="375" spans="1:16" ht="15.75" customHeight="1" x14ac:dyDescent="0.25">
      <c r="A375" s="1"/>
      <c r="B375" s="14"/>
      <c r="C375" s="6"/>
      <c r="D375" s="66"/>
      <c r="E375" s="6"/>
      <c r="F375" s="66"/>
      <c r="G375" s="6"/>
      <c r="H375" s="6"/>
      <c r="I375" s="6"/>
      <c r="J375" s="6"/>
      <c r="K375" s="6"/>
      <c r="L375" s="66"/>
      <c r="M375" s="6"/>
      <c r="N375" s="6"/>
      <c r="O375" s="6"/>
      <c r="P375" s="67"/>
    </row>
    <row r="376" spans="1:16" ht="15.75" customHeight="1" x14ac:dyDescent="0.25">
      <c r="A376" s="1"/>
      <c r="B376" s="14"/>
      <c r="C376" s="6"/>
      <c r="D376" s="66"/>
      <c r="E376" s="6"/>
      <c r="F376" s="66"/>
      <c r="G376" s="6"/>
      <c r="H376" s="6"/>
      <c r="I376" s="6"/>
      <c r="J376" s="6"/>
      <c r="K376" s="6"/>
      <c r="L376" s="66"/>
      <c r="M376" s="6"/>
      <c r="N376" s="6"/>
      <c r="O376" s="6"/>
      <c r="P376" s="67"/>
    </row>
    <row r="377" spans="1:16" ht="15.75" customHeight="1" x14ac:dyDescent="0.25">
      <c r="A377" s="1"/>
      <c r="B377" s="14"/>
      <c r="C377" s="6"/>
      <c r="D377" s="66"/>
      <c r="E377" s="6"/>
      <c r="F377" s="66"/>
      <c r="G377" s="6"/>
      <c r="H377" s="6"/>
      <c r="I377" s="6"/>
      <c r="J377" s="6"/>
      <c r="K377" s="6"/>
      <c r="L377" s="66"/>
      <c r="M377" s="6"/>
      <c r="N377" s="6"/>
      <c r="O377" s="6"/>
      <c r="P377" s="67"/>
    </row>
    <row r="378" spans="1:16" ht="15.75" customHeight="1" x14ac:dyDescent="0.25">
      <c r="A378" s="1"/>
      <c r="B378" s="14"/>
      <c r="C378" s="6"/>
      <c r="D378" s="66"/>
      <c r="E378" s="6"/>
      <c r="F378" s="66"/>
      <c r="G378" s="6"/>
      <c r="H378" s="6"/>
      <c r="I378" s="6"/>
      <c r="J378" s="6"/>
      <c r="K378" s="6"/>
      <c r="L378" s="66"/>
      <c r="M378" s="6"/>
      <c r="N378" s="6"/>
      <c r="O378" s="6"/>
      <c r="P378" s="67"/>
    </row>
    <row r="379" spans="1:16" ht="15.75" customHeight="1" x14ac:dyDescent="0.25">
      <c r="A379" s="1"/>
      <c r="B379" s="14"/>
      <c r="C379" s="6"/>
      <c r="D379" s="66"/>
      <c r="E379" s="6"/>
      <c r="F379" s="66"/>
      <c r="G379" s="6"/>
      <c r="H379" s="6"/>
      <c r="I379" s="6"/>
      <c r="J379" s="6"/>
      <c r="K379" s="6"/>
      <c r="L379" s="66"/>
      <c r="M379" s="6"/>
      <c r="N379" s="6"/>
      <c r="O379" s="6"/>
      <c r="P379" s="67"/>
    </row>
    <row r="380" spans="1:16" ht="15.75" customHeight="1" x14ac:dyDescent="0.25">
      <c r="A380" s="1"/>
      <c r="B380" s="14"/>
      <c r="C380" s="6"/>
      <c r="D380" s="66"/>
      <c r="E380" s="6"/>
      <c r="F380" s="66"/>
      <c r="G380" s="6"/>
      <c r="H380" s="6"/>
      <c r="I380" s="6"/>
      <c r="J380" s="6"/>
      <c r="K380" s="6"/>
      <c r="L380" s="66"/>
      <c r="M380" s="6"/>
      <c r="N380" s="6"/>
      <c r="O380" s="6"/>
      <c r="P380" s="67"/>
    </row>
    <row r="381" spans="1:16" ht="15.75" customHeight="1" x14ac:dyDescent="0.25">
      <c r="A381" s="1"/>
      <c r="B381" s="14"/>
      <c r="C381" s="6"/>
      <c r="D381" s="66"/>
      <c r="E381" s="6"/>
      <c r="F381" s="66"/>
      <c r="G381" s="6"/>
      <c r="H381" s="6"/>
      <c r="I381" s="6"/>
      <c r="J381" s="6"/>
      <c r="K381" s="6"/>
      <c r="L381" s="66"/>
      <c r="M381" s="6"/>
      <c r="N381" s="6"/>
      <c r="O381" s="6"/>
      <c r="P381" s="67"/>
    </row>
    <row r="382" spans="1:16" ht="15.75" customHeight="1" x14ac:dyDescent="0.25">
      <c r="A382" s="1"/>
      <c r="B382" s="14"/>
      <c r="C382" s="6"/>
      <c r="D382" s="66"/>
      <c r="E382" s="6"/>
      <c r="F382" s="66"/>
      <c r="G382" s="6"/>
      <c r="H382" s="6"/>
      <c r="I382" s="6"/>
      <c r="J382" s="6"/>
      <c r="K382" s="6"/>
      <c r="L382" s="66"/>
      <c r="M382" s="6"/>
      <c r="N382" s="6"/>
      <c r="O382" s="6"/>
      <c r="P382" s="67"/>
    </row>
    <row r="383" spans="1:16" ht="15.75" customHeight="1" x14ac:dyDescent="0.25">
      <c r="A383" s="1"/>
      <c r="B383" s="14"/>
      <c r="C383" s="6"/>
      <c r="D383" s="66"/>
      <c r="E383" s="6"/>
      <c r="F383" s="66"/>
      <c r="G383" s="6"/>
      <c r="H383" s="6"/>
      <c r="I383" s="6"/>
      <c r="J383" s="6"/>
      <c r="K383" s="6"/>
      <c r="L383" s="66"/>
      <c r="M383" s="6"/>
      <c r="N383" s="6"/>
      <c r="O383" s="6"/>
      <c r="P383" s="67"/>
    </row>
    <row r="384" spans="1:16" ht="15.75" customHeight="1" x14ac:dyDescent="0.25">
      <c r="A384" s="1"/>
      <c r="B384" s="14"/>
      <c r="C384" s="6"/>
      <c r="D384" s="66"/>
      <c r="E384" s="6"/>
      <c r="F384" s="66"/>
      <c r="G384" s="6"/>
      <c r="H384" s="6"/>
      <c r="I384" s="6"/>
      <c r="J384" s="6"/>
      <c r="K384" s="6"/>
      <c r="L384" s="66"/>
      <c r="M384" s="6"/>
      <c r="N384" s="6"/>
      <c r="O384" s="6"/>
      <c r="P384" s="67"/>
    </row>
    <row r="385" spans="1:16" ht="15.75" customHeight="1" x14ac:dyDescent="0.25">
      <c r="A385" s="1"/>
      <c r="B385" s="14"/>
      <c r="C385" s="6"/>
      <c r="D385" s="66"/>
      <c r="E385" s="6"/>
      <c r="F385" s="66"/>
      <c r="G385" s="6"/>
      <c r="H385" s="6"/>
      <c r="I385" s="6"/>
      <c r="J385" s="6"/>
      <c r="K385" s="6"/>
      <c r="L385" s="66"/>
      <c r="M385" s="6"/>
      <c r="N385" s="6"/>
      <c r="O385" s="6"/>
      <c r="P385" s="67"/>
    </row>
    <row r="386" spans="1:16" ht="15.75" customHeight="1" x14ac:dyDescent="0.25">
      <c r="A386" s="1"/>
      <c r="B386" s="14"/>
      <c r="C386" s="6"/>
      <c r="D386" s="66"/>
      <c r="E386" s="6"/>
      <c r="F386" s="66"/>
      <c r="G386" s="6"/>
      <c r="H386" s="6"/>
      <c r="I386" s="6"/>
      <c r="J386" s="6"/>
      <c r="K386" s="6"/>
      <c r="L386" s="66"/>
      <c r="M386" s="6"/>
      <c r="N386" s="6"/>
      <c r="O386" s="6"/>
      <c r="P386" s="67"/>
    </row>
    <row r="387" spans="1:16" ht="15.75" customHeight="1" x14ac:dyDescent="0.25">
      <c r="A387" s="1"/>
      <c r="B387" s="14"/>
      <c r="C387" s="6"/>
      <c r="D387" s="66"/>
      <c r="E387" s="6"/>
      <c r="F387" s="66"/>
      <c r="G387" s="6"/>
      <c r="H387" s="6"/>
      <c r="I387" s="6"/>
      <c r="J387" s="6"/>
      <c r="K387" s="6"/>
      <c r="L387" s="66"/>
      <c r="M387" s="6"/>
      <c r="N387" s="6"/>
      <c r="O387" s="6"/>
      <c r="P387" s="67"/>
    </row>
    <row r="388" spans="1:16" ht="15.75" customHeight="1" x14ac:dyDescent="0.25">
      <c r="A388" s="1"/>
      <c r="B388" s="14"/>
      <c r="C388" s="6"/>
      <c r="D388" s="66"/>
      <c r="E388" s="6"/>
      <c r="F388" s="66"/>
      <c r="G388" s="6"/>
      <c r="H388" s="6"/>
      <c r="I388" s="6"/>
      <c r="J388" s="6"/>
      <c r="K388" s="6"/>
      <c r="L388" s="66"/>
      <c r="M388" s="6"/>
      <c r="N388" s="6"/>
      <c r="O388" s="6"/>
      <c r="P388" s="67"/>
    </row>
    <row r="389" spans="1:16" ht="15.75" customHeight="1" x14ac:dyDescent="0.25">
      <c r="A389" s="1"/>
      <c r="B389" s="14"/>
      <c r="C389" s="6"/>
      <c r="D389" s="66"/>
      <c r="E389" s="6"/>
      <c r="F389" s="66"/>
      <c r="G389" s="6"/>
      <c r="H389" s="6"/>
      <c r="I389" s="6"/>
      <c r="J389" s="6"/>
      <c r="K389" s="6"/>
      <c r="L389" s="66"/>
      <c r="M389" s="6"/>
      <c r="N389" s="6"/>
      <c r="O389" s="6"/>
      <c r="P389" s="67"/>
    </row>
    <row r="390" spans="1:16" ht="15.75" customHeight="1" x14ac:dyDescent="0.25">
      <c r="A390" s="1"/>
      <c r="B390" s="14"/>
      <c r="C390" s="6"/>
      <c r="D390" s="66"/>
      <c r="E390" s="6"/>
      <c r="F390" s="66"/>
      <c r="G390" s="6"/>
      <c r="H390" s="6"/>
      <c r="I390" s="6"/>
      <c r="J390" s="6"/>
      <c r="K390" s="6"/>
      <c r="L390" s="66"/>
      <c r="M390" s="6"/>
      <c r="N390" s="6"/>
      <c r="O390" s="6"/>
      <c r="P390" s="67"/>
    </row>
    <row r="391" spans="1:16" ht="15.75" customHeight="1" x14ac:dyDescent="0.25">
      <c r="A391" s="1"/>
      <c r="B391" s="14"/>
      <c r="C391" s="6"/>
      <c r="D391" s="66"/>
      <c r="E391" s="6"/>
      <c r="F391" s="66"/>
      <c r="G391" s="6"/>
      <c r="H391" s="6"/>
      <c r="I391" s="6"/>
      <c r="J391" s="6"/>
      <c r="K391" s="6"/>
      <c r="L391" s="66"/>
      <c r="M391" s="6"/>
      <c r="N391" s="6"/>
      <c r="O391" s="6"/>
      <c r="P391" s="67"/>
    </row>
    <row r="392" spans="1:16" ht="15.75" customHeight="1" x14ac:dyDescent="0.25">
      <c r="A392" s="1"/>
      <c r="B392" s="14"/>
      <c r="C392" s="6"/>
      <c r="D392" s="66"/>
      <c r="E392" s="6"/>
      <c r="F392" s="66"/>
      <c r="G392" s="6"/>
      <c r="H392" s="6"/>
      <c r="I392" s="6"/>
      <c r="J392" s="6"/>
      <c r="K392" s="6"/>
      <c r="L392" s="66"/>
      <c r="M392" s="6"/>
      <c r="N392" s="6"/>
      <c r="O392" s="6"/>
      <c r="P392" s="67"/>
    </row>
    <row r="393" spans="1:16" ht="15.75" customHeight="1" x14ac:dyDescent="0.25">
      <c r="A393" s="1"/>
      <c r="B393" s="14"/>
      <c r="C393" s="6"/>
      <c r="D393" s="66"/>
      <c r="E393" s="6"/>
      <c r="F393" s="66"/>
      <c r="G393" s="6"/>
      <c r="H393" s="6"/>
      <c r="I393" s="6"/>
      <c r="J393" s="6"/>
      <c r="K393" s="6"/>
      <c r="L393" s="66"/>
      <c r="M393" s="6"/>
      <c r="N393" s="6"/>
      <c r="O393" s="6"/>
      <c r="P393" s="67"/>
    </row>
    <row r="394" spans="1:16" ht="15.75" customHeight="1" x14ac:dyDescent="0.25">
      <c r="A394" s="1"/>
      <c r="B394" s="14"/>
      <c r="C394" s="6"/>
      <c r="D394" s="66"/>
      <c r="E394" s="6"/>
      <c r="F394" s="66"/>
      <c r="G394" s="6"/>
      <c r="H394" s="6"/>
      <c r="I394" s="6"/>
      <c r="J394" s="6"/>
      <c r="K394" s="6"/>
      <c r="L394" s="66"/>
      <c r="M394" s="6"/>
      <c r="N394" s="6"/>
      <c r="O394" s="6"/>
      <c r="P394" s="67"/>
    </row>
    <row r="395" spans="1:16" ht="15.75" customHeight="1" x14ac:dyDescent="0.25">
      <c r="A395" s="1"/>
      <c r="B395" s="14"/>
      <c r="C395" s="6"/>
      <c r="D395" s="66"/>
      <c r="E395" s="6"/>
      <c r="F395" s="66"/>
      <c r="G395" s="6"/>
      <c r="H395" s="6"/>
      <c r="I395" s="6"/>
      <c r="J395" s="6"/>
      <c r="K395" s="6"/>
      <c r="L395" s="66"/>
      <c r="M395" s="6"/>
      <c r="N395" s="6"/>
      <c r="O395" s="6"/>
      <c r="P395" s="67"/>
    </row>
    <row r="396" spans="1:16" ht="15.75" customHeight="1" x14ac:dyDescent="0.25">
      <c r="A396" s="1"/>
      <c r="B396" s="14"/>
      <c r="C396" s="6"/>
      <c r="D396" s="66"/>
      <c r="E396" s="6"/>
      <c r="F396" s="66"/>
      <c r="G396" s="6"/>
      <c r="H396" s="6"/>
      <c r="I396" s="6"/>
      <c r="J396" s="6"/>
      <c r="K396" s="6"/>
      <c r="L396" s="66"/>
      <c r="M396" s="6"/>
      <c r="N396" s="6"/>
      <c r="O396" s="6"/>
      <c r="P396" s="67"/>
    </row>
    <row r="397" spans="1:16" ht="15.75" customHeight="1" x14ac:dyDescent="0.25">
      <c r="A397" s="1"/>
      <c r="B397" s="14"/>
      <c r="C397" s="6"/>
      <c r="D397" s="66"/>
      <c r="E397" s="6"/>
      <c r="F397" s="66"/>
      <c r="G397" s="6"/>
      <c r="H397" s="6"/>
      <c r="I397" s="6"/>
      <c r="J397" s="6"/>
      <c r="K397" s="6"/>
      <c r="L397" s="66"/>
      <c r="M397" s="6"/>
      <c r="N397" s="6"/>
      <c r="O397" s="6"/>
      <c r="P397" s="67"/>
    </row>
    <row r="398" spans="1:16" ht="15.75" customHeight="1" x14ac:dyDescent="0.25">
      <c r="A398" s="1"/>
      <c r="B398" s="14"/>
      <c r="C398" s="6"/>
      <c r="D398" s="66"/>
      <c r="E398" s="6"/>
      <c r="F398" s="66"/>
      <c r="G398" s="6"/>
      <c r="H398" s="6"/>
      <c r="I398" s="6"/>
      <c r="J398" s="6"/>
      <c r="K398" s="6"/>
      <c r="L398" s="66"/>
      <c r="M398" s="6"/>
      <c r="N398" s="6"/>
      <c r="O398" s="6"/>
      <c r="P398" s="67"/>
    </row>
    <row r="399" spans="1:16" ht="15.75" customHeight="1" x14ac:dyDescent="0.25">
      <c r="A399" s="1"/>
      <c r="B399" s="14"/>
      <c r="C399" s="6"/>
      <c r="D399" s="66"/>
      <c r="E399" s="6"/>
      <c r="F399" s="66"/>
      <c r="G399" s="6"/>
      <c r="H399" s="6"/>
      <c r="I399" s="6"/>
      <c r="J399" s="6"/>
      <c r="K399" s="6"/>
      <c r="L399" s="66"/>
      <c r="M399" s="6"/>
      <c r="N399" s="6"/>
      <c r="O399" s="6"/>
      <c r="P399" s="67"/>
    </row>
    <row r="400" spans="1:16" ht="15.75" customHeight="1" x14ac:dyDescent="0.25">
      <c r="A400" s="1"/>
      <c r="B400" s="14"/>
      <c r="C400" s="6"/>
      <c r="D400" s="66"/>
      <c r="E400" s="6"/>
      <c r="F400" s="66"/>
      <c r="G400" s="6"/>
      <c r="H400" s="6"/>
      <c r="I400" s="6"/>
      <c r="J400" s="6"/>
      <c r="K400" s="6"/>
      <c r="L400" s="66"/>
      <c r="M400" s="6"/>
      <c r="N400" s="6"/>
      <c r="O400" s="6"/>
      <c r="P400" s="67"/>
    </row>
    <row r="401" spans="1:16" ht="15.75" customHeight="1" x14ac:dyDescent="0.25">
      <c r="A401" s="1"/>
      <c r="B401" s="14"/>
      <c r="C401" s="6"/>
      <c r="D401" s="66"/>
      <c r="E401" s="6"/>
      <c r="F401" s="66"/>
      <c r="G401" s="6"/>
      <c r="H401" s="6"/>
      <c r="I401" s="6"/>
      <c r="J401" s="6"/>
      <c r="K401" s="6"/>
      <c r="L401" s="66"/>
      <c r="M401" s="6"/>
      <c r="N401" s="6"/>
      <c r="O401" s="6"/>
      <c r="P401" s="67"/>
    </row>
    <row r="402" spans="1:16" ht="15.75" customHeight="1" x14ac:dyDescent="0.25">
      <c r="A402" s="1"/>
      <c r="B402" s="14"/>
      <c r="C402" s="6"/>
      <c r="D402" s="66"/>
      <c r="E402" s="6"/>
      <c r="F402" s="66"/>
      <c r="G402" s="6"/>
      <c r="H402" s="6"/>
      <c r="I402" s="6"/>
      <c r="J402" s="6"/>
      <c r="K402" s="6"/>
      <c r="L402" s="66"/>
      <c r="M402" s="6"/>
      <c r="N402" s="6"/>
      <c r="O402" s="6"/>
      <c r="P402" s="67"/>
    </row>
    <row r="403" spans="1:16" ht="15.75" customHeight="1" x14ac:dyDescent="0.25">
      <c r="A403" s="1"/>
      <c r="B403" s="14"/>
      <c r="C403" s="6"/>
      <c r="D403" s="66"/>
      <c r="E403" s="6"/>
      <c r="F403" s="66"/>
      <c r="G403" s="6"/>
      <c r="H403" s="6"/>
      <c r="I403" s="6"/>
      <c r="J403" s="6"/>
      <c r="K403" s="6"/>
      <c r="L403" s="66"/>
      <c r="M403" s="6"/>
      <c r="N403" s="6"/>
      <c r="O403" s="6"/>
      <c r="P403" s="67"/>
    </row>
    <row r="404" spans="1:16" ht="15.75" customHeight="1" x14ac:dyDescent="0.25">
      <c r="A404" s="1"/>
      <c r="B404" s="14"/>
      <c r="C404" s="6"/>
      <c r="D404" s="66"/>
      <c r="E404" s="6"/>
      <c r="F404" s="66"/>
      <c r="G404" s="6"/>
      <c r="H404" s="6"/>
      <c r="I404" s="6"/>
      <c r="J404" s="6"/>
      <c r="K404" s="6"/>
      <c r="L404" s="66"/>
      <c r="M404" s="6"/>
      <c r="N404" s="6"/>
      <c r="O404" s="6"/>
      <c r="P404" s="67"/>
    </row>
    <row r="405" spans="1:16" ht="15.75" customHeight="1" x14ac:dyDescent="0.25">
      <c r="A405" s="1"/>
      <c r="B405" s="14"/>
      <c r="C405" s="6"/>
      <c r="D405" s="66"/>
      <c r="E405" s="6"/>
      <c r="F405" s="66"/>
      <c r="G405" s="6"/>
      <c r="H405" s="6"/>
      <c r="I405" s="6"/>
      <c r="J405" s="6"/>
      <c r="K405" s="6"/>
      <c r="L405" s="66"/>
      <c r="M405" s="6"/>
      <c r="N405" s="6"/>
      <c r="O405" s="6"/>
      <c r="P405" s="67"/>
    </row>
    <row r="406" spans="1:16" ht="15.75" customHeight="1" x14ac:dyDescent="0.25">
      <c r="A406" s="1"/>
      <c r="B406" s="14"/>
      <c r="C406" s="6"/>
      <c r="D406" s="66"/>
      <c r="E406" s="6"/>
      <c r="F406" s="66"/>
      <c r="G406" s="6"/>
      <c r="H406" s="6"/>
      <c r="I406" s="6"/>
      <c r="J406" s="6"/>
      <c r="K406" s="6"/>
      <c r="L406" s="66"/>
      <c r="M406" s="6"/>
      <c r="N406" s="6"/>
      <c r="O406" s="6"/>
      <c r="P406" s="67"/>
    </row>
    <row r="407" spans="1:16" ht="15.75" customHeight="1" x14ac:dyDescent="0.25">
      <c r="A407" s="1"/>
      <c r="B407" s="14"/>
      <c r="C407" s="6"/>
      <c r="D407" s="66"/>
      <c r="E407" s="6"/>
      <c r="F407" s="66"/>
      <c r="G407" s="6"/>
      <c r="H407" s="6"/>
      <c r="I407" s="6"/>
      <c r="J407" s="6"/>
      <c r="K407" s="6"/>
      <c r="L407" s="66"/>
      <c r="M407" s="6"/>
      <c r="N407" s="6"/>
      <c r="O407" s="6"/>
      <c r="P407" s="67"/>
    </row>
    <row r="408" spans="1:16" ht="15.75" customHeight="1" x14ac:dyDescent="0.25">
      <c r="A408" s="1"/>
      <c r="B408" s="14"/>
      <c r="C408" s="6"/>
      <c r="D408" s="66"/>
      <c r="E408" s="6"/>
      <c r="F408" s="66"/>
      <c r="G408" s="6"/>
      <c r="H408" s="6"/>
      <c r="I408" s="6"/>
      <c r="J408" s="6"/>
      <c r="K408" s="6"/>
      <c r="L408" s="66"/>
      <c r="M408" s="6"/>
      <c r="N408" s="6"/>
      <c r="O408" s="6"/>
      <c r="P408" s="67"/>
    </row>
    <row r="409" spans="1:16" ht="15.75" customHeight="1" x14ac:dyDescent="0.25">
      <c r="A409" s="1"/>
      <c r="B409" s="14"/>
      <c r="C409" s="6"/>
      <c r="D409" s="66"/>
      <c r="E409" s="6"/>
      <c r="F409" s="66"/>
      <c r="G409" s="6"/>
      <c r="H409" s="6"/>
      <c r="I409" s="6"/>
      <c r="J409" s="6"/>
      <c r="K409" s="6"/>
      <c r="L409" s="66"/>
      <c r="M409" s="6"/>
      <c r="N409" s="6"/>
      <c r="O409" s="6"/>
      <c r="P409" s="67"/>
    </row>
    <row r="410" spans="1:16" ht="15.75" customHeight="1" x14ac:dyDescent="0.25">
      <c r="A410" s="1"/>
      <c r="B410" s="14"/>
      <c r="C410" s="6"/>
      <c r="D410" s="66"/>
      <c r="E410" s="6"/>
      <c r="F410" s="66"/>
      <c r="G410" s="6"/>
      <c r="H410" s="6"/>
      <c r="I410" s="6"/>
      <c r="J410" s="6"/>
      <c r="K410" s="6"/>
      <c r="L410" s="66"/>
      <c r="M410" s="6"/>
      <c r="N410" s="6"/>
      <c r="O410" s="6"/>
      <c r="P410" s="67"/>
    </row>
    <row r="411" spans="1:16" ht="15.75" customHeight="1" x14ac:dyDescent="0.25">
      <c r="A411" s="1"/>
      <c r="B411" s="14"/>
      <c r="C411" s="6"/>
      <c r="D411" s="66"/>
      <c r="E411" s="6"/>
      <c r="F411" s="66"/>
      <c r="G411" s="6"/>
      <c r="H411" s="6"/>
      <c r="I411" s="6"/>
      <c r="J411" s="6"/>
      <c r="K411" s="6"/>
      <c r="L411" s="66"/>
      <c r="M411" s="6"/>
      <c r="N411" s="6"/>
      <c r="O411" s="6"/>
      <c r="P411" s="67"/>
    </row>
    <row r="412" spans="1:16" ht="15.75" customHeight="1" x14ac:dyDescent="0.25">
      <c r="A412" s="1"/>
      <c r="B412" s="14"/>
      <c r="C412" s="6"/>
      <c r="D412" s="66"/>
      <c r="E412" s="6"/>
      <c r="F412" s="66"/>
      <c r="G412" s="6"/>
      <c r="H412" s="6"/>
      <c r="I412" s="6"/>
      <c r="J412" s="6"/>
      <c r="K412" s="6"/>
      <c r="L412" s="66"/>
      <c r="M412" s="6"/>
      <c r="N412" s="6"/>
      <c r="O412" s="6"/>
      <c r="P412" s="67"/>
    </row>
    <row r="413" spans="1:16" ht="15.75" customHeight="1" x14ac:dyDescent="0.25">
      <c r="A413" s="1"/>
      <c r="B413" s="14"/>
      <c r="C413" s="6"/>
      <c r="D413" s="66"/>
      <c r="E413" s="6"/>
      <c r="F413" s="66"/>
      <c r="G413" s="6"/>
      <c r="H413" s="6"/>
      <c r="I413" s="6"/>
      <c r="J413" s="6"/>
      <c r="K413" s="6"/>
      <c r="L413" s="66"/>
      <c r="M413" s="6"/>
      <c r="N413" s="6"/>
      <c r="O413" s="6"/>
      <c r="P413" s="67"/>
    </row>
    <row r="414" spans="1:16" ht="15.75" customHeight="1" x14ac:dyDescent="0.25">
      <c r="A414" s="1"/>
      <c r="B414" s="14"/>
      <c r="C414" s="6"/>
      <c r="D414" s="66"/>
      <c r="E414" s="6"/>
      <c r="F414" s="66"/>
      <c r="G414" s="6"/>
      <c r="H414" s="6"/>
      <c r="I414" s="6"/>
      <c r="J414" s="6"/>
      <c r="K414" s="6"/>
      <c r="L414" s="66"/>
      <c r="M414" s="6"/>
      <c r="N414" s="6"/>
      <c r="O414" s="6"/>
      <c r="P414" s="67"/>
    </row>
    <row r="415" spans="1:16" ht="15.75" customHeight="1" x14ac:dyDescent="0.25">
      <c r="A415" s="1"/>
      <c r="B415" s="14"/>
      <c r="C415" s="6"/>
      <c r="D415" s="66"/>
      <c r="E415" s="6"/>
      <c r="F415" s="66"/>
      <c r="G415" s="6"/>
      <c r="H415" s="6"/>
      <c r="I415" s="6"/>
      <c r="J415" s="6"/>
      <c r="K415" s="6"/>
      <c r="L415" s="66"/>
      <c r="M415" s="6"/>
      <c r="N415" s="6"/>
      <c r="O415" s="6"/>
      <c r="P415" s="67"/>
    </row>
    <row r="416" spans="1:16" ht="15.75" customHeight="1" x14ac:dyDescent="0.25">
      <c r="A416" s="1"/>
      <c r="B416" s="14"/>
      <c r="C416" s="6"/>
      <c r="D416" s="66"/>
      <c r="E416" s="6"/>
      <c r="F416" s="66"/>
      <c r="G416" s="6"/>
      <c r="H416" s="6"/>
      <c r="I416" s="6"/>
      <c r="J416" s="6"/>
      <c r="K416" s="6"/>
      <c r="L416" s="66"/>
      <c r="M416" s="6"/>
      <c r="N416" s="6"/>
      <c r="O416" s="6"/>
      <c r="P416" s="67"/>
    </row>
    <row r="417" spans="1:16" ht="15.75" customHeight="1" x14ac:dyDescent="0.25">
      <c r="A417" s="1"/>
      <c r="B417" s="14"/>
      <c r="C417" s="6"/>
      <c r="D417" s="66"/>
      <c r="E417" s="6"/>
      <c r="F417" s="66"/>
      <c r="G417" s="6"/>
      <c r="H417" s="6"/>
      <c r="I417" s="6"/>
      <c r="J417" s="6"/>
      <c r="K417" s="6"/>
      <c r="L417" s="66"/>
      <c r="M417" s="6"/>
      <c r="N417" s="6"/>
      <c r="O417" s="6"/>
      <c r="P417" s="67"/>
    </row>
    <row r="418" spans="1:16" ht="15.75" customHeight="1" x14ac:dyDescent="0.25">
      <c r="A418" s="1"/>
      <c r="B418" s="14"/>
      <c r="C418" s="6"/>
      <c r="D418" s="66"/>
      <c r="E418" s="6"/>
      <c r="F418" s="66"/>
      <c r="G418" s="6"/>
      <c r="H418" s="6"/>
      <c r="I418" s="6"/>
      <c r="J418" s="6"/>
      <c r="K418" s="6"/>
      <c r="L418" s="66"/>
      <c r="M418" s="6"/>
      <c r="N418" s="6"/>
      <c r="O418" s="6"/>
      <c r="P418" s="67"/>
    </row>
    <row r="419" spans="1:16" ht="15.75" customHeight="1" x14ac:dyDescent="0.25">
      <c r="A419" s="1"/>
      <c r="B419" s="14"/>
      <c r="C419" s="6"/>
      <c r="D419" s="66"/>
      <c r="E419" s="6"/>
      <c r="F419" s="66"/>
      <c r="G419" s="6"/>
      <c r="H419" s="6"/>
      <c r="I419" s="6"/>
      <c r="J419" s="6"/>
      <c r="K419" s="6"/>
      <c r="L419" s="66"/>
      <c r="M419" s="6"/>
      <c r="N419" s="6"/>
      <c r="O419" s="6"/>
      <c r="P419" s="67"/>
    </row>
    <row r="420" spans="1:16" ht="15.75" customHeight="1" x14ac:dyDescent="0.25">
      <c r="A420" s="1"/>
      <c r="B420" s="14"/>
      <c r="C420" s="6"/>
      <c r="D420" s="66"/>
      <c r="E420" s="6"/>
      <c r="F420" s="66"/>
      <c r="G420" s="6"/>
      <c r="H420" s="6"/>
      <c r="I420" s="6"/>
      <c r="J420" s="6"/>
      <c r="K420" s="6"/>
      <c r="L420" s="66"/>
      <c r="M420" s="6"/>
      <c r="N420" s="6"/>
      <c r="O420" s="6"/>
      <c r="P420" s="67"/>
    </row>
    <row r="421" spans="1:16" ht="15.75" customHeight="1" x14ac:dyDescent="0.25">
      <c r="A421" s="1"/>
      <c r="B421" s="14"/>
      <c r="C421" s="6"/>
      <c r="D421" s="66"/>
      <c r="E421" s="6"/>
      <c r="F421" s="66"/>
      <c r="G421" s="6"/>
      <c r="H421" s="6"/>
      <c r="I421" s="6"/>
      <c r="J421" s="6"/>
      <c r="K421" s="6"/>
      <c r="L421" s="66"/>
      <c r="M421" s="6"/>
      <c r="N421" s="6"/>
      <c r="O421" s="6"/>
      <c r="P421" s="67"/>
    </row>
    <row r="422" spans="1:16" ht="15.75" customHeight="1" x14ac:dyDescent="0.25">
      <c r="A422" s="1"/>
      <c r="B422" s="14"/>
      <c r="C422" s="6"/>
      <c r="D422" s="66"/>
      <c r="E422" s="6"/>
      <c r="F422" s="66"/>
      <c r="G422" s="6"/>
      <c r="H422" s="6"/>
      <c r="I422" s="6"/>
      <c r="J422" s="6"/>
      <c r="K422" s="6"/>
      <c r="L422" s="66"/>
      <c r="M422" s="6"/>
      <c r="N422" s="6"/>
      <c r="O422" s="6"/>
      <c r="P422" s="67"/>
    </row>
    <row r="423" spans="1:16" ht="15.75" customHeight="1" x14ac:dyDescent="0.25">
      <c r="A423" s="1"/>
      <c r="B423" s="14"/>
      <c r="C423" s="6"/>
      <c r="D423" s="66"/>
      <c r="E423" s="6"/>
      <c r="F423" s="66"/>
      <c r="G423" s="6"/>
      <c r="H423" s="6"/>
      <c r="I423" s="6"/>
      <c r="J423" s="6"/>
      <c r="K423" s="6"/>
      <c r="L423" s="66"/>
      <c r="M423" s="6"/>
      <c r="N423" s="6"/>
      <c r="O423" s="6"/>
      <c r="P423" s="67"/>
    </row>
    <row r="424" spans="1:16" ht="15.75" customHeight="1" x14ac:dyDescent="0.25">
      <c r="A424" s="1"/>
      <c r="B424" s="14"/>
      <c r="C424" s="6"/>
      <c r="D424" s="66"/>
      <c r="E424" s="6"/>
      <c r="F424" s="66"/>
      <c r="G424" s="6"/>
      <c r="H424" s="6"/>
      <c r="I424" s="6"/>
      <c r="J424" s="6"/>
      <c r="K424" s="6"/>
      <c r="L424" s="66"/>
      <c r="M424" s="6"/>
      <c r="N424" s="6"/>
      <c r="O424" s="6"/>
      <c r="P424" s="67"/>
    </row>
    <row r="425" spans="1:16" ht="15.75" customHeight="1" x14ac:dyDescent="0.25">
      <c r="A425" s="1"/>
      <c r="B425" s="14"/>
      <c r="C425" s="6"/>
      <c r="D425" s="66"/>
      <c r="E425" s="6"/>
      <c r="F425" s="66"/>
      <c r="G425" s="6"/>
      <c r="H425" s="6"/>
      <c r="I425" s="6"/>
      <c r="J425" s="6"/>
      <c r="K425" s="6"/>
      <c r="L425" s="66"/>
      <c r="M425" s="6"/>
      <c r="N425" s="6"/>
      <c r="O425" s="6"/>
      <c r="P425" s="67"/>
    </row>
    <row r="426" spans="1:16" ht="15.75" customHeight="1" x14ac:dyDescent="0.25">
      <c r="A426" s="1"/>
      <c r="B426" s="14"/>
      <c r="C426" s="6"/>
      <c r="D426" s="66"/>
      <c r="E426" s="6"/>
      <c r="F426" s="66"/>
      <c r="G426" s="6"/>
      <c r="H426" s="6"/>
      <c r="I426" s="6"/>
      <c r="J426" s="6"/>
      <c r="K426" s="6"/>
      <c r="L426" s="66"/>
      <c r="M426" s="6"/>
      <c r="N426" s="6"/>
      <c r="O426" s="6"/>
      <c r="P426" s="67"/>
    </row>
    <row r="427" spans="1:16" ht="15.75" customHeight="1" x14ac:dyDescent="0.25">
      <c r="A427" s="1"/>
      <c r="B427" s="14"/>
      <c r="C427" s="6"/>
      <c r="D427" s="66"/>
      <c r="E427" s="6"/>
      <c r="F427" s="66"/>
      <c r="G427" s="6"/>
      <c r="H427" s="6"/>
      <c r="I427" s="6"/>
      <c r="J427" s="6"/>
      <c r="K427" s="6"/>
      <c r="L427" s="66"/>
      <c r="M427" s="6"/>
      <c r="N427" s="6"/>
      <c r="O427" s="6"/>
      <c r="P427" s="67"/>
    </row>
    <row r="428" spans="1:16" ht="15.75" customHeight="1" x14ac:dyDescent="0.25">
      <c r="A428" s="1"/>
      <c r="B428" s="14"/>
      <c r="C428" s="6"/>
      <c r="D428" s="66"/>
      <c r="E428" s="6"/>
      <c r="F428" s="66"/>
      <c r="G428" s="6"/>
      <c r="H428" s="6"/>
      <c r="I428" s="6"/>
      <c r="J428" s="6"/>
      <c r="K428" s="6"/>
      <c r="L428" s="66"/>
      <c r="M428" s="6"/>
      <c r="N428" s="6"/>
      <c r="O428" s="6"/>
      <c r="P428" s="67"/>
    </row>
    <row r="429" spans="1:16" ht="15.75" customHeight="1" x14ac:dyDescent="0.25">
      <c r="A429" s="1"/>
      <c r="B429" s="14"/>
      <c r="C429" s="6"/>
      <c r="D429" s="66"/>
      <c r="E429" s="6"/>
      <c r="F429" s="66"/>
      <c r="G429" s="6"/>
      <c r="H429" s="6"/>
      <c r="I429" s="6"/>
      <c r="J429" s="6"/>
      <c r="K429" s="6"/>
      <c r="L429" s="66"/>
      <c r="M429" s="6"/>
      <c r="N429" s="6"/>
      <c r="O429" s="6"/>
      <c r="P429" s="67"/>
    </row>
    <row r="430" spans="1:16" ht="15.75" customHeight="1" x14ac:dyDescent="0.25">
      <c r="A430" s="1"/>
      <c r="B430" s="14"/>
      <c r="C430" s="6"/>
      <c r="D430" s="66"/>
      <c r="E430" s="6"/>
      <c r="F430" s="66"/>
      <c r="G430" s="6"/>
      <c r="H430" s="6"/>
      <c r="I430" s="6"/>
      <c r="J430" s="6"/>
      <c r="K430" s="6"/>
      <c r="L430" s="66"/>
      <c r="M430" s="6"/>
      <c r="N430" s="6"/>
      <c r="O430" s="6"/>
      <c r="P430" s="67"/>
    </row>
    <row r="431" spans="1:16" ht="15.75" customHeight="1" x14ac:dyDescent="0.25">
      <c r="A431" s="1"/>
      <c r="B431" s="14"/>
      <c r="C431" s="6"/>
      <c r="D431" s="66"/>
      <c r="E431" s="6"/>
      <c r="F431" s="66"/>
      <c r="G431" s="6"/>
      <c r="H431" s="6"/>
      <c r="I431" s="6"/>
      <c r="J431" s="6"/>
      <c r="K431" s="6"/>
      <c r="L431" s="66"/>
      <c r="M431" s="6"/>
      <c r="N431" s="6"/>
      <c r="O431" s="6"/>
      <c r="P431" s="67"/>
    </row>
    <row r="432" spans="1:16" ht="15.75" customHeight="1" x14ac:dyDescent="0.25">
      <c r="A432" s="1"/>
      <c r="B432" s="14"/>
      <c r="C432" s="6"/>
      <c r="D432" s="66"/>
      <c r="E432" s="6"/>
      <c r="F432" s="66"/>
      <c r="G432" s="6"/>
      <c r="H432" s="6"/>
      <c r="I432" s="6"/>
      <c r="J432" s="6"/>
      <c r="K432" s="6"/>
      <c r="L432" s="66"/>
      <c r="M432" s="6"/>
      <c r="N432" s="6"/>
      <c r="O432" s="6"/>
      <c r="P432" s="67"/>
    </row>
    <row r="433" spans="1:16" ht="15.75" customHeight="1" x14ac:dyDescent="0.25">
      <c r="A433" s="1"/>
      <c r="B433" s="14"/>
      <c r="C433" s="6"/>
      <c r="D433" s="66"/>
      <c r="E433" s="6"/>
      <c r="F433" s="66"/>
      <c r="G433" s="6"/>
      <c r="H433" s="6"/>
      <c r="I433" s="6"/>
      <c r="J433" s="6"/>
      <c r="K433" s="6"/>
      <c r="L433" s="66"/>
      <c r="M433" s="6"/>
      <c r="N433" s="6"/>
      <c r="O433" s="6"/>
      <c r="P433" s="67"/>
    </row>
    <row r="434" spans="1:16" ht="15.75" customHeight="1" x14ac:dyDescent="0.25">
      <c r="A434" s="1"/>
      <c r="B434" s="14"/>
      <c r="C434" s="6"/>
      <c r="D434" s="66"/>
      <c r="E434" s="6"/>
      <c r="F434" s="66"/>
      <c r="G434" s="6"/>
      <c r="H434" s="6"/>
      <c r="I434" s="6"/>
      <c r="J434" s="6"/>
      <c r="K434" s="6"/>
      <c r="L434" s="66"/>
      <c r="M434" s="6"/>
      <c r="N434" s="6"/>
      <c r="O434" s="6"/>
      <c r="P434" s="67"/>
    </row>
    <row r="435" spans="1:16" ht="15.75" customHeight="1" x14ac:dyDescent="0.25">
      <c r="A435" s="1"/>
      <c r="B435" s="14"/>
      <c r="C435" s="6"/>
      <c r="D435" s="66"/>
      <c r="E435" s="6"/>
      <c r="F435" s="66"/>
      <c r="G435" s="6"/>
      <c r="H435" s="6"/>
      <c r="I435" s="6"/>
      <c r="J435" s="6"/>
      <c r="K435" s="6"/>
      <c r="L435" s="66"/>
      <c r="M435" s="6"/>
      <c r="N435" s="6"/>
      <c r="O435" s="6"/>
      <c r="P435" s="67"/>
    </row>
    <row r="436" spans="1:16" ht="15.75" customHeight="1" x14ac:dyDescent="0.25">
      <c r="A436" s="1"/>
      <c r="B436" s="14"/>
      <c r="C436" s="6"/>
      <c r="D436" s="66"/>
      <c r="E436" s="6"/>
      <c r="F436" s="66"/>
      <c r="G436" s="6"/>
      <c r="H436" s="6"/>
      <c r="I436" s="6"/>
      <c r="J436" s="6"/>
      <c r="K436" s="6"/>
      <c r="L436" s="66"/>
      <c r="M436" s="6"/>
      <c r="N436" s="6"/>
      <c r="O436" s="6"/>
      <c r="P436" s="67"/>
    </row>
    <row r="437" spans="1:16" ht="15.75" customHeight="1" x14ac:dyDescent="0.25">
      <c r="A437" s="1"/>
      <c r="B437" s="14"/>
      <c r="C437" s="6"/>
      <c r="D437" s="66"/>
      <c r="E437" s="6"/>
      <c r="F437" s="66"/>
      <c r="G437" s="6"/>
      <c r="H437" s="6"/>
      <c r="I437" s="6"/>
      <c r="J437" s="6"/>
      <c r="K437" s="6"/>
      <c r="L437" s="66"/>
      <c r="M437" s="6"/>
      <c r="N437" s="6"/>
      <c r="O437" s="6"/>
      <c r="P437" s="67"/>
    </row>
    <row r="438" spans="1:16" ht="15.75" customHeight="1" x14ac:dyDescent="0.25">
      <c r="A438" s="1"/>
      <c r="B438" s="14"/>
      <c r="C438" s="6"/>
      <c r="D438" s="66"/>
      <c r="E438" s="6"/>
      <c r="F438" s="66"/>
      <c r="G438" s="6"/>
      <c r="H438" s="6"/>
      <c r="I438" s="6"/>
      <c r="J438" s="6"/>
      <c r="K438" s="6"/>
      <c r="L438" s="66"/>
      <c r="M438" s="6"/>
      <c r="N438" s="6"/>
      <c r="O438" s="6"/>
      <c r="P438" s="67"/>
    </row>
    <row r="439" spans="1:16" ht="15.75" customHeight="1" x14ac:dyDescent="0.25">
      <c r="A439" s="1"/>
      <c r="B439" s="14"/>
      <c r="C439" s="6"/>
      <c r="D439" s="66"/>
      <c r="E439" s="6"/>
      <c r="F439" s="66"/>
      <c r="G439" s="6"/>
      <c r="H439" s="6"/>
      <c r="I439" s="6"/>
      <c r="J439" s="6"/>
      <c r="K439" s="6"/>
      <c r="L439" s="66"/>
      <c r="M439" s="6"/>
      <c r="N439" s="6"/>
      <c r="O439" s="6"/>
      <c r="P439" s="67"/>
    </row>
    <row r="440" spans="1:16" ht="15.75" customHeight="1" x14ac:dyDescent="0.25">
      <c r="A440" s="1"/>
      <c r="B440" s="14"/>
      <c r="C440" s="6"/>
      <c r="D440" s="66"/>
      <c r="E440" s="6"/>
      <c r="F440" s="66"/>
      <c r="G440" s="6"/>
      <c r="H440" s="6"/>
      <c r="I440" s="6"/>
      <c r="J440" s="6"/>
      <c r="K440" s="6"/>
      <c r="L440" s="66"/>
      <c r="M440" s="6"/>
      <c r="N440" s="6"/>
      <c r="O440" s="6"/>
      <c r="P440" s="67"/>
    </row>
    <row r="441" spans="1:16" ht="15.75" customHeight="1" x14ac:dyDescent="0.25">
      <c r="A441" s="1"/>
      <c r="B441" s="14"/>
      <c r="C441" s="6"/>
      <c r="D441" s="66"/>
      <c r="E441" s="6"/>
      <c r="F441" s="66"/>
      <c r="G441" s="6"/>
      <c r="H441" s="6"/>
      <c r="I441" s="6"/>
      <c r="J441" s="6"/>
      <c r="K441" s="6"/>
      <c r="L441" s="66"/>
      <c r="M441" s="6"/>
      <c r="N441" s="6"/>
      <c r="O441" s="6"/>
      <c r="P441" s="67"/>
    </row>
    <row r="442" spans="1:16" ht="15.75" customHeight="1" x14ac:dyDescent="0.25">
      <c r="A442" s="1"/>
      <c r="B442" s="14"/>
      <c r="C442" s="6"/>
      <c r="D442" s="66"/>
      <c r="E442" s="6"/>
      <c r="F442" s="66"/>
      <c r="G442" s="6"/>
      <c r="H442" s="6"/>
      <c r="I442" s="6"/>
      <c r="J442" s="6"/>
      <c r="K442" s="6"/>
      <c r="L442" s="66"/>
      <c r="M442" s="6"/>
      <c r="N442" s="6"/>
      <c r="O442" s="6"/>
      <c r="P442" s="67"/>
    </row>
    <row r="443" spans="1:16" ht="15.75" customHeight="1" x14ac:dyDescent="0.25">
      <c r="A443" s="1"/>
      <c r="B443" s="14"/>
      <c r="C443" s="6"/>
      <c r="D443" s="66"/>
      <c r="E443" s="6"/>
      <c r="F443" s="66"/>
      <c r="G443" s="6"/>
      <c r="H443" s="6"/>
      <c r="I443" s="6"/>
      <c r="J443" s="6"/>
      <c r="K443" s="6"/>
      <c r="L443" s="66"/>
      <c r="M443" s="6"/>
      <c r="N443" s="6"/>
      <c r="O443" s="6"/>
      <c r="P443" s="67"/>
    </row>
    <row r="444" spans="1:16" ht="15.75" customHeight="1" x14ac:dyDescent="0.25">
      <c r="A444" s="1"/>
      <c r="B444" s="14"/>
      <c r="C444" s="6"/>
      <c r="D444" s="66"/>
      <c r="E444" s="6"/>
      <c r="F444" s="66"/>
      <c r="G444" s="6"/>
      <c r="H444" s="6"/>
      <c r="I444" s="6"/>
      <c r="J444" s="6"/>
      <c r="K444" s="6"/>
      <c r="L444" s="66"/>
      <c r="M444" s="6"/>
      <c r="N444" s="6"/>
      <c r="O444" s="6"/>
      <c r="P444" s="67"/>
    </row>
    <row r="445" spans="1:16" ht="15.75" customHeight="1" x14ac:dyDescent="0.25">
      <c r="A445" s="1"/>
      <c r="B445" s="14"/>
      <c r="C445" s="6"/>
      <c r="D445" s="66"/>
      <c r="E445" s="6"/>
      <c r="F445" s="66"/>
      <c r="G445" s="6"/>
      <c r="H445" s="6"/>
      <c r="I445" s="6"/>
      <c r="J445" s="6"/>
      <c r="K445" s="6"/>
      <c r="L445" s="66"/>
      <c r="M445" s="6"/>
      <c r="N445" s="6"/>
      <c r="O445" s="6"/>
      <c r="P445" s="67"/>
    </row>
    <row r="446" spans="1:16" ht="15.75" customHeight="1" x14ac:dyDescent="0.25">
      <c r="A446" s="1"/>
      <c r="B446" s="14"/>
      <c r="C446" s="6"/>
      <c r="D446" s="66"/>
      <c r="E446" s="6"/>
      <c r="F446" s="66"/>
      <c r="G446" s="6"/>
      <c r="H446" s="6"/>
      <c r="I446" s="6"/>
      <c r="J446" s="6"/>
      <c r="K446" s="6"/>
      <c r="L446" s="66"/>
      <c r="M446" s="6"/>
      <c r="N446" s="6"/>
      <c r="O446" s="6"/>
      <c r="P446" s="67"/>
    </row>
    <row r="447" spans="1:16" ht="15.75" customHeight="1" x14ac:dyDescent="0.25">
      <c r="A447" s="1"/>
      <c r="B447" s="14"/>
      <c r="C447" s="6"/>
      <c r="D447" s="66"/>
      <c r="E447" s="6"/>
      <c r="F447" s="66"/>
      <c r="G447" s="6"/>
      <c r="H447" s="6"/>
      <c r="I447" s="6"/>
      <c r="J447" s="6"/>
      <c r="K447" s="6"/>
      <c r="L447" s="66"/>
      <c r="M447" s="6"/>
      <c r="N447" s="6"/>
      <c r="O447" s="6"/>
      <c r="P447" s="67"/>
    </row>
    <row r="448" spans="1:16" ht="15.75" customHeight="1" x14ac:dyDescent="0.25">
      <c r="A448" s="1"/>
      <c r="B448" s="14"/>
      <c r="C448" s="6"/>
      <c r="D448" s="66"/>
      <c r="E448" s="6"/>
      <c r="F448" s="66"/>
      <c r="G448" s="6"/>
      <c r="H448" s="6"/>
      <c r="I448" s="6"/>
      <c r="J448" s="6"/>
      <c r="K448" s="6"/>
      <c r="L448" s="66"/>
      <c r="M448" s="6"/>
      <c r="N448" s="6"/>
      <c r="O448" s="6"/>
      <c r="P448" s="67"/>
    </row>
    <row r="449" spans="1:16" ht="15.75" customHeight="1" x14ac:dyDescent="0.25">
      <c r="A449" s="1"/>
      <c r="B449" s="14"/>
      <c r="C449" s="6"/>
      <c r="D449" s="66"/>
      <c r="E449" s="6"/>
      <c r="F449" s="66"/>
      <c r="G449" s="6"/>
      <c r="H449" s="6"/>
      <c r="I449" s="6"/>
      <c r="J449" s="6"/>
      <c r="K449" s="6"/>
      <c r="L449" s="66"/>
      <c r="M449" s="6"/>
      <c r="N449" s="6"/>
      <c r="O449" s="6"/>
      <c r="P449" s="67"/>
    </row>
    <row r="450" spans="1:16" ht="15.75" customHeight="1" x14ac:dyDescent="0.25">
      <c r="A450" s="1"/>
      <c r="B450" s="14"/>
      <c r="C450" s="6"/>
      <c r="D450" s="66"/>
      <c r="E450" s="6"/>
      <c r="F450" s="66"/>
      <c r="G450" s="6"/>
      <c r="H450" s="6"/>
      <c r="I450" s="6"/>
      <c r="J450" s="6"/>
      <c r="K450" s="6"/>
      <c r="L450" s="66"/>
      <c r="M450" s="6"/>
      <c r="N450" s="6"/>
      <c r="O450" s="6"/>
      <c r="P450" s="67"/>
    </row>
    <row r="451" spans="1:16" ht="15.75" customHeight="1" x14ac:dyDescent="0.25">
      <c r="A451" s="1"/>
      <c r="B451" s="14"/>
      <c r="C451" s="6"/>
      <c r="D451" s="66"/>
      <c r="E451" s="6"/>
      <c r="F451" s="66"/>
      <c r="G451" s="6"/>
      <c r="H451" s="6"/>
      <c r="I451" s="6"/>
      <c r="J451" s="6"/>
      <c r="K451" s="6"/>
      <c r="L451" s="66"/>
      <c r="M451" s="6"/>
      <c r="N451" s="6"/>
      <c r="O451" s="6"/>
      <c r="P451" s="67"/>
    </row>
    <row r="452" spans="1:16" ht="15.75" customHeight="1" x14ac:dyDescent="0.25">
      <c r="A452" s="1"/>
      <c r="B452" s="14"/>
      <c r="C452" s="6"/>
      <c r="D452" s="66"/>
      <c r="E452" s="6"/>
      <c r="F452" s="66"/>
      <c r="G452" s="6"/>
      <c r="H452" s="6"/>
      <c r="I452" s="6"/>
      <c r="J452" s="6"/>
      <c r="K452" s="6"/>
      <c r="L452" s="66"/>
      <c r="M452" s="6"/>
      <c r="N452" s="6"/>
      <c r="O452" s="6"/>
      <c r="P452" s="67"/>
    </row>
    <row r="453" spans="1:16" ht="15.75" customHeight="1" x14ac:dyDescent="0.25">
      <c r="A453" s="1"/>
      <c r="B453" s="14"/>
      <c r="C453" s="6"/>
      <c r="D453" s="66"/>
      <c r="E453" s="6"/>
      <c r="F453" s="66"/>
      <c r="G453" s="6"/>
      <c r="H453" s="6"/>
      <c r="I453" s="6"/>
      <c r="J453" s="6"/>
      <c r="K453" s="6"/>
      <c r="L453" s="66"/>
      <c r="M453" s="6"/>
      <c r="N453" s="6"/>
      <c r="O453" s="6"/>
      <c r="P453" s="67"/>
    </row>
    <row r="454" spans="1:16" ht="15.75" customHeight="1" x14ac:dyDescent="0.25">
      <c r="A454" s="1"/>
      <c r="B454" s="14"/>
      <c r="C454" s="6"/>
      <c r="D454" s="66"/>
      <c r="E454" s="6"/>
      <c r="F454" s="66"/>
      <c r="G454" s="6"/>
      <c r="H454" s="6"/>
      <c r="I454" s="6"/>
      <c r="J454" s="6"/>
      <c r="K454" s="6"/>
      <c r="L454" s="66"/>
      <c r="M454" s="6"/>
      <c r="N454" s="6"/>
      <c r="O454" s="6"/>
      <c r="P454" s="67"/>
    </row>
    <row r="455" spans="1:16" ht="15.75" customHeight="1" x14ac:dyDescent="0.25">
      <c r="A455" s="1"/>
      <c r="B455" s="14"/>
      <c r="C455" s="6"/>
      <c r="D455" s="66"/>
      <c r="E455" s="6"/>
      <c r="F455" s="66"/>
      <c r="G455" s="6"/>
      <c r="H455" s="6"/>
      <c r="I455" s="6"/>
      <c r="J455" s="6"/>
      <c r="K455" s="6"/>
      <c r="L455" s="66"/>
      <c r="M455" s="6"/>
      <c r="N455" s="6"/>
      <c r="O455" s="6"/>
      <c r="P455" s="67"/>
    </row>
    <row r="456" spans="1:16" ht="15.75" customHeight="1" x14ac:dyDescent="0.25">
      <c r="A456" s="1"/>
      <c r="B456" s="14"/>
      <c r="C456" s="6"/>
      <c r="D456" s="66"/>
      <c r="E456" s="6"/>
      <c r="F456" s="66"/>
      <c r="G456" s="6"/>
      <c r="H456" s="6"/>
      <c r="I456" s="6"/>
      <c r="J456" s="6"/>
      <c r="K456" s="6"/>
      <c r="L456" s="66"/>
      <c r="M456" s="6"/>
      <c r="N456" s="6"/>
      <c r="O456" s="6"/>
      <c r="P456" s="67"/>
    </row>
    <row r="457" spans="1:16" ht="15.75" customHeight="1" x14ac:dyDescent="0.25">
      <c r="A457" s="1"/>
      <c r="B457" s="14"/>
      <c r="C457" s="6"/>
      <c r="D457" s="66"/>
      <c r="E457" s="6"/>
      <c r="F457" s="66"/>
      <c r="G457" s="6"/>
      <c r="H457" s="6"/>
      <c r="I457" s="6"/>
      <c r="J457" s="6"/>
      <c r="K457" s="6"/>
      <c r="L457" s="66"/>
      <c r="M457" s="6"/>
      <c r="N457" s="6"/>
      <c r="O457" s="6"/>
      <c r="P457" s="67"/>
    </row>
    <row r="458" spans="1:16" ht="15.75" customHeight="1" x14ac:dyDescent="0.25">
      <c r="A458" s="1"/>
      <c r="B458" s="14"/>
      <c r="C458" s="6"/>
      <c r="D458" s="66"/>
      <c r="E458" s="6"/>
      <c r="F458" s="66"/>
      <c r="G458" s="6"/>
      <c r="H458" s="6"/>
      <c r="I458" s="6"/>
      <c r="J458" s="6"/>
      <c r="K458" s="6"/>
      <c r="L458" s="66"/>
      <c r="M458" s="6"/>
      <c r="N458" s="6"/>
      <c r="O458" s="6"/>
      <c r="P458" s="67"/>
    </row>
    <row r="459" spans="1:16" ht="15.75" customHeight="1" x14ac:dyDescent="0.25">
      <c r="A459" s="1"/>
      <c r="B459" s="14"/>
      <c r="C459" s="6"/>
      <c r="D459" s="66"/>
      <c r="E459" s="6"/>
      <c r="F459" s="66"/>
      <c r="G459" s="6"/>
      <c r="H459" s="6"/>
      <c r="I459" s="6"/>
      <c r="J459" s="6"/>
      <c r="K459" s="6"/>
      <c r="L459" s="66"/>
      <c r="M459" s="6"/>
      <c r="N459" s="6"/>
      <c r="O459" s="6"/>
      <c r="P459" s="67"/>
    </row>
    <row r="460" spans="1:16" ht="15.75" customHeight="1" x14ac:dyDescent="0.25">
      <c r="A460" s="1"/>
      <c r="B460" s="14"/>
      <c r="C460" s="6"/>
      <c r="D460" s="66"/>
      <c r="E460" s="6"/>
      <c r="F460" s="66"/>
      <c r="G460" s="6"/>
      <c r="H460" s="6"/>
      <c r="I460" s="6"/>
      <c r="J460" s="6"/>
      <c r="K460" s="6"/>
      <c r="L460" s="66"/>
      <c r="M460" s="6"/>
      <c r="N460" s="6"/>
      <c r="O460" s="6"/>
      <c r="P460" s="67"/>
    </row>
    <row r="461" spans="1:16" ht="15.75" customHeight="1" x14ac:dyDescent="0.25">
      <c r="A461" s="1"/>
      <c r="B461" s="14"/>
      <c r="C461" s="6"/>
      <c r="D461" s="66"/>
      <c r="E461" s="6"/>
      <c r="F461" s="66"/>
      <c r="G461" s="6"/>
      <c r="H461" s="6"/>
      <c r="I461" s="6"/>
      <c r="J461" s="6"/>
      <c r="K461" s="6"/>
      <c r="L461" s="66"/>
      <c r="M461" s="6"/>
      <c r="N461" s="6"/>
      <c r="O461" s="6"/>
      <c r="P461" s="67"/>
    </row>
    <row r="462" spans="1:16" ht="15.75" customHeight="1" x14ac:dyDescent="0.25">
      <c r="A462" s="1"/>
      <c r="B462" s="14"/>
      <c r="C462" s="6"/>
      <c r="D462" s="66"/>
      <c r="E462" s="6"/>
      <c r="F462" s="66"/>
      <c r="G462" s="6"/>
      <c r="H462" s="6"/>
      <c r="I462" s="6"/>
      <c r="J462" s="6"/>
      <c r="K462" s="6"/>
      <c r="L462" s="66"/>
      <c r="M462" s="6"/>
      <c r="N462" s="6"/>
      <c r="O462" s="6"/>
      <c r="P462" s="67"/>
    </row>
    <row r="463" spans="1:16" ht="15.75" customHeight="1" x14ac:dyDescent="0.25">
      <c r="A463" s="1"/>
      <c r="B463" s="14"/>
      <c r="C463" s="6"/>
      <c r="D463" s="66"/>
      <c r="E463" s="6"/>
      <c r="F463" s="66"/>
      <c r="G463" s="6"/>
      <c r="H463" s="6"/>
      <c r="I463" s="6"/>
      <c r="J463" s="6"/>
      <c r="K463" s="6"/>
      <c r="L463" s="66"/>
      <c r="M463" s="6"/>
      <c r="N463" s="6"/>
      <c r="O463" s="6"/>
      <c r="P463" s="67"/>
    </row>
    <row r="464" spans="1:16" ht="15.75" customHeight="1" x14ac:dyDescent="0.25">
      <c r="A464" s="1"/>
      <c r="B464" s="14"/>
      <c r="C464" s="6"/>
      <c r="D464" s="66"/>
      <c r="E464" s="6"/>
      <c r="F464" s="66"/>
      <c r="G464" s="6"/>
      <c r="H464" s="6"/>
      <c r="I464" s="6"/>
      <c r="J464" s="6"/>
      <c r="K464" s="6"/>
      <c r="L464" s="66"/>
      <c r="M464" s="6"/>
      <c r="N464" s="6"/>
      <c r="O464" s="6"/>
      <c r="P464" s="67"/>
    </row>
    <row r="465" spans="1:16" ht="15.75" customHeight="1" x14ac:dyDescent="0.25">
      <c r="A465" s="1"/>
      <c r="B465" s="14"/>
      <c r="C465" s="6"/>
      <c r="D465" s="66"/>
      <c r="E465" s="6"/>
      <c r="F465" s="66"/>
      <c r="G465" s="6"/>
      <c r="H465" s="6"/>
      <c r="I465" s="6"/>
      <c r="J465" s="6"/>
      <c r="K465" s="6"/>
      <c r="L465" s="66"/>
      <c r="M465" s="6"/>
      <c r="N465" s="6"/>
      <c r="O465" s="6"/>
      <c r="P465" s="67"/>
    </row>
    <row r="466" spans="1:16" ht="15.75" customHeight="1" x14ac:dyDescent="0.25">
      <c r="A466" s="1"/>
      <c r="B466" s="14"/>
      <c r="C466" s="6"/>
      <c r="D466" s="66"/>
      <c r="E466" s="6"/>
      <c r="F466" s="66"/>
      <c r="G466" s="6"/>
      <c r="H466" s="6"/>
      <c r="I466" s="6"/>
      <c r="J466" s="6"/>
      <c r="K466" s="6"/>
      <c r="L466" s="66"/>
      <c r="M466" s="6"/>
      <c r="N466" s="6"/>
      <c r="O466" s="6"/>
      <c r="P466" s="67"/>
    </row>
    <row r="467" spans="1:16" ht="15.75" customHeight="1" x14ac:dyDescent="0.25">
      <c r="A467" s="1"/>
      <c r="B467" s="14"/>
      <c r="C467" s="6"/>
      <c r="D467" s="66"/>
      <c r="E467" s="6"/>
      <c r="F467" s="66"/>
      <c r="G467" s="6"/>
      <c r="H467" s="6"/>
      <c r="I467" s="6"/>
      <c r="J467" s="6"/>
      <c r="K467" s="6"/>
      <c r="L467" s="66"/>
      <c r="M467" s="6"/>
      <c r="N467" s="6"/>
      <c r="O467" s="6"/>
      <c r="P467" s="67"/>
    </row>
    <row r="468" spans="1:16" ht="15.75" customHeight="1" x14ac:dyDescent="0.25">
      <c r="A468" s="1"/>
      <c r="B468" s="14"/>
      <c r="C468" s="6"/>
      <c r="D468" s="66"/>
      <c r="E468" s="6"/>
      <c r="F468" s="66"/>
      <c r="G468" s="6"/>
      <c r="H468" s="6"/>
      <c r="I468" s="6"/>
      <c r="J468" s="6"/>
      <c r="K468" s="6"/>
      <c r="L468" s="66"/>
      <c r="M468" s="6"/>
      <c r="N468" s="6"/>
      <c r="O468" s="6"/>
      <c r="P468" s="67"/>
    </row>
    <row r="469" spans="1:16" ht="15.75" customHeight="1" x14ac:dyDescent="0.25">
      <c r="A469" s="1"/>
      <c r="B469" s="14"/>
      <c r="C469" s="6"/>
      <c r="D469" s="66"/>
      <c r="E469" s="6"/>
      <c r="F469" s="66"/>
      <c r="G469" s="6"/>
      <c r="H469" s="6"/>
      <c r="I469" s="6"/>
      <c r="J469" s="6"/>
      <c r="K469" s="6"/>
      <c r="L469" s="66"/>
      <c r="M469" s="6"/>
      <c r="N469" s="6"/>
      <c r="O469" s="6"/>
      <c r="P469" s="67"/>
    </row>
    <row r="470" spans="1:16" ht="15.75" customHeight="1" x14ac:dyDescent="0.25">
      <c r="A470" s="1"/>
      <c r="B470" s="14"/>
      <c r="C470" s="6"/>
      <c r="D470" s="66"/>
      <c r="E470" s="6"/>
      <c r="F470" s="66"/>
      <c r="G470" s="6"/>
      <c r="H470" s="6"/>
      <c r="I470" s="6"/>
      <c r="J470" s="6"/>
      <c r="K470" s="6"/>
      <c r="L470" s="66"/>
      <c r="M470" s="6"/>
      <c r="N470" s="6"/>
      <c r="O470" s="6"/>
      <c r="P470" s="67"/>
    </row>
    <row r="471" spans="1:16" ht="15.75" customHeight="1" x14ac:dyDescent="0.25">
      <c r="A471" s="1"/>
      <c r="B471" s="14"/>
      <c r="C471" s="6"/>
      <c r="D471" s="66"/>
      <c r="E471" s="6"/>
      <c r="F471" s="66"/>
      <c r="G471" s="6"/>
      <c r="H471" s="6"/>
      <c r="I471" s="6"/>
      <c r="J471" s="6"/>
      <c r="K471" s="6"/>
      <c r="L471" s="66"/>
      <c r="M471" s="6"/>
      <c r="N471" s="6"/>
      <c r="O471" s="6"/>
      <c r="P471" s="67"/>
    </row>
    <row r="472" spans="1:16" ht="15.75" customHeight="1" x14ac:dyDescent="0.25">
      <c r="A472" s="1"/>
      <c r="B472" s="14"/>
      <c r="C472" s="6"/>
      <c r="D472" s="66"/>
      <c r="E472" s="6"/>
      <c r="F472" s="66"/>
      <c r="G472" s="6"/>
      <c r="H472" s="6"/>
      <c r="I472" s="6"/>
      <c r="J472" s="6"/>
      <c r="K472" s="6"/>
      <c r="L472" s="66"/>
      <c r="M472" s="6"/>
      <c r="N472" s="6"/>
      <c r="O472" s="6"/>
      <c r="P472" s="67"/>
    </row>
    <row r="473" spans="1:16" ht="15.75" customHeight="1" x14ac:dyDescent="0.25">
      <c r="A473" s="1"/>
      <c r="B473" s="14"/>
      <c r="C473" s="6"/>
      <c r="D473" s="66"/>
      <c r="E473" s="6"/>
      <c r="F473" s="66"/>
      <c r="G473" s="6"/>
      <c r="H473" s="6"/>
      <c r="I473" s="6"/>
      <c r="J473" s="6"/>
      <c r="K473" s="6"/>
      <c r="L473" s="66"/>
      <c r="M473" s="6"/>
      <c r="N473" s="6"/>
      <c r="O473" s="6"/>
      <c r="P473" s="67"/>
    </row>
    <row r="474" spans="1:16" ht="15.75" customHeight="1" x14ac:dyDescent="0.25">
      <c r="A474" s="1"/>
      <c r="B474" s="14"/>
      <c r="C474" s="6"/>
      <c r="D474" s="66"/>
      <c r="E474" s="6"/>
      <c r="F474" s="66"/>
      <c r="G474" s="6"/>
      <c r="H474" s="6"/>
      <c r="I474" s="6"/>
      <c r="J474" s="6"/>
      <c r="K474" s="6"/>
      <c r="L474" s="66"/>
      <c r="M474" s="6"/>
      <c r="N474" s="6"/>
      <c r="O474" s="6"/>
      <c r="P474" s="67"/>
    </row>
    <row r="475" spans="1:16" ht="15.75" customHeight="1" x14ac:dyDescent="0.25">
      <c r="A475" s="1"/>
      <c r="B475" s="14"/>
      <c r="C475" s="6"/>
      <c r="D475" s="66"/>
      <c r="E475" s="6"/>
      <c r="F475" s="66"/>
      <c r="G475" s="6"/>
      <c r="H475" s="6"/>
      <c r="I475" s="6"/>
      <c r="J475" s="6"/>
      <c r="K475" s="6"/>
      <c r="L475" s="66"/>
      <c r="M475" s="6"/>
      <c r="N475" s="6"/>
      <c r="O475" s="6"/>
      <c r="P475" s="67"/>
    </row>
    <row r="476" spans="1:16" ht="15.75" customHeight="1" x14ac:dyDescent="0.25">
      <c r="A476" s="1"/>
      <c r="B476" s="14"/>
      <c r="C476" s="6"/>
      <c r="D476" s="66"/>
      <c r="E476" s="6"/>
      <c r="F476" s="66"/>
      <c r="G476" s="6"/>
      <c r="H476" s="6"/>
      <c r="I476" s="6"/>
      <c r="J476" s="6"/>
      <c r="K476" s="6"/>
      <c r="L476" s="66"/>
      <c r="M476" s="6"/>
      <c r="N476" s="6"/>
      <c r="O476" s="6"/>
      <c r="P476" s="67"/>
    </row>
    <row r="477" spans="1:16" ht="15.75" customHeight="1" x14ac:dyDescent="0.25">
      <c r="A477" s="1"/>
      <c r="B477" s="14"/>
      <c r="C477" s="6"/>
      <c r="D477" s="66"/>
      <c r="E477" s="6"/>
      <c r="F477" s="66"/>
      <c r="G477" s="6"/>
      <c r="H477" s="6"/>
      <c r="I477" s="6"/>
      <c r="J477" s="6"/>
      <c r="K477" s="6"/>
      <c r="L477" s="66"/>
      <c r="M477" s="6"/>
      <c r="N477" s="6"/>
      <c r="O477" s="6"/>
      <c r="P477" s="67"/>
    </row>
    <row r="478" spans="1:16" ht="15.75" customHeight="1" x14ac:dyDescent="0.25">
      <c r="A478" s="1"/>
      <c r="B478" s="14"/>
      <c r="C478" s="6"/>
      <c r="D478" s="66"/>
      <c r="E478" s="6"/>
      <c r="F478" s="66"/>
      <c r="G478" s="6"/>
      <c r="H478" s="6"/>
      <c r="I478" s="6"/>
      <c r="J478" s="6"/>
      <c r="K478" s="6"/>
      <c r="L478" s="66"/>
      <c r="M478" s="6"/>
      <c r="N478" s="6"/>
      <c r="O478" s="6"/>
      <c r="P478" s="67"/>
    </row>
    <row r="479" spans="1:16" ht="15.75" customHeight="1" x14ac:dyDescent="0.25">
      <c r="A479" s="1"/>
      <c r="B479" s="14"/>
      <c r="C479" s="6"/>
      <c r="D479" s="66"/>
      <c r="E479" s="6"/>
      <c r="F479" s="66"/>
      <c r="G479" s="6"/>
      <c r="H479" s="6"/>
      <c r="I479" s="6"/>
      <c r="J479" s="6"/>
      <c r="K479" s="6"/>
      <c r="L479" s="66"/>
      <c r="M479" s="6"/>
      <c r="N479" s="6"/>
      <c r="O479" s="6"/>
      <c r="P479" s="67"/>
    </row>
    <row r="480" spans="1:16" ht="15.75" customHeight="1" x14ac:dyDescent="0.25">
      <c r="A480" s="1"/>
      <c r="B480" s="14"/>
      <c r="C480" s="6"/>
      <c r="D480" s="66"/>
      <c r="E480" s="6"/>
      <c r="F480" s="66"/>
      <c r="G480" s="6"/>
      <c r="H480" s="6"/>
      <c r="I480" s="6"/>
      <c r="J480" s="6"/>
      <c r="K480" s="6"/>
      <c r="L480" s="66"/>
      <c r="M480" s="6"/>
      <c r="N480" s="6"/>
      <c r="O480" s="6"/>
      <c r="P480" s="67"/>
    </row>
    <row r="481" spans="1:16" ht="15.75" customHeight="1" x14ac:dyDescent="0.25">
      <c r="A481" s="1"/>
      <c r="B481" s="14"/>
      <c r="C481" s="6"/>
      <c r="D481" s="66"/>
      <c r="E481" s="6"/>
      <c r="F481" s="66"/>
      <c r="G481" s="6"/>
      <c r="H481" s="6"/>
      <c r="I481" s="6"/>
      <c r="J481" s="6"/>
      <c r="K481" s="6"/>
      <c r="L481" s="66"/>
      <c r="M481" s="6"/>
      <c r="N481" s="6"/>
      <c r="O481" s="6"/>
      <c r="P481" s="67"/>
    </row>
    <row r="482" spans="1:16" ht="15.75" customHeight="1" x14ac:dyDescent="0.25">
      <c r="A482" s="1"/>
      <c r="B482" s="14"/>
      <c r="C482" s="6"/>
      <c r="D482" s="66"/>
      <c r="E482" s="6"/>
      <c r="F482" s="66"/>
      <c r="G482" s="6"/>
      <c r="H482" s="6"/>
      <c r="I482" s="6"/>
      <c r="J482" s="6"/>
      <c r="K482" s="6"/>
      <c r="L482" s="66"/>
      <c r="M482" s="6"/>
      <c r="N482" s="6"/>
      <c r="O482" s="6"/>
      <c r="P482" s="67"/>
    </row>
    <row r="483" spans="1:16" ht="15.75" customHeight="1" x14ac:dyDescent="0.25">
      <c r="A483" s="1"/>
      <c r="B483" s="14"/>
      <c r="C483" s="6"/>
      <c r="D483" s="66"/>
      <c r="E483" s="6"/>
      <c r="F483" s="66"/>
      <c r="G483" s="6"/>
      <c r="H483" s="6"/>
      <c r="I483" s="6"/>
      <c r="J483" s="6"/>
      <c r="K483" s="6"/>
      <c r="L483" s="66"/>
      <c r="M483" s="6"/>
      <c r="N483" s="6"/>
      <c r="O483" s="6"/>
      <c r="P483" s="67"/>
    </row>
    <row r="484" spans="1:16" ht="15.75" customHeight="1" x14ac:dyDescent="0.25">
      <c r="A484" s="1"/>
      <c r="B484" s="14"/>
      <c r="C484" s="6"/>
      <c r="D484" s="66"/>
      <c r="E484" s="6"/>
      <c r="F484" s="66"/>
      <c r="G484" s="6"/>
      <c r="H484" s="6"/>
      <c r="I484" s="6"/>
      <c r="J484" s="6"/>
      <c r="K484" s="6"/>
      <c r="L484" s="66"/>
      <c r="M484" s="6"/>
      <c r="N484" s="6"/>
      <c r="O484" s="6"/>
      <c r="P484" s="67"/>
    </row>
    <row r="485" spans="1:16" ht="15.75" customHeight="1" x14ac:dyDescent="0.25">
      <c r="A485" s="1"/>
      <c r="B485" s="14"/>
      <c r="C485" s="6"/>
      <c r="D485" s="66"/>
      <c r="E485" s="6"/>
      <c r="F485" s="66"/>
      <c r="G485" s="6"/>
      <c r="H485" s="6"/>
      <c r="I485" s="6"/>
      <c r="J485" s="6"/>
      <c r="K485" s="6"/>
      <c r="L485" s="66"/>
      <c r="M485" s="6"/>
      <c r="N485" s="6"/>
      <c r="O485" s="6"/>
      <c r="P485" s="67"/>
    </row>
    <row r="486" spans="1:16" ht="15.75" customHeight="1" x14ac:dyDescent="0.25">
      <c r="A486" s="1"/>
      <c r="B486" s="14"/>
      <c r="C486" s="6"/>
      <c r="D486" s="66"/>
      <c r="E486" s="6"/>
      <c r="F486" s="66"/>
      <c r="G486" s="6"/>
      <c r="H486" s="6"/>
      <c r="I486" s="6"/>
      <c r="J486" s="6"/>
      <c r="K486" s="6"/>
      <c r="L486" s="66"/>
      <c r="M486" s="6"/>
      <c r="N486" s="6"/>
      <c r="O486" s="6"/>
      <c r="P486" s="67"/>
    </row>
    <row r="487" spans="1:16" ht="15.75" customHeight="1" x14ac:dyDescent="0.25">
      <c r="A487" s="1"/>
      <c r="B487" s="14"/>
      <c r="C487" s="6"/>
      <c r="D487" s="66"/>
      <c r="E487" s="6"/>
      <c r="F487" s="66"/>
      <c r="G487" s="6"/>
      <c r="H487" s="6"/>
      <c r="I487" s="6"/>
      <c r="J487" s="6"/>
      <c r="K487" s="6"/>
      <c r="L487" s="66"/>
      <c r="M487" s="6"/>
      <c r="N487" s="6"/>
      <c r="O487" s="6"/>
      <c r="P487" s="67"/>
    </row>
    <row r="488" spans="1:16" ht="15.75" customHeight="1" x14ac:dyDescent="0.25">
      <c r="A488" s="1"/>
      <c r="B488" s="14"/>
      <c r="C488" s="6"/>
      <c r="D488" s="66"/>
      <c r="E488" s="6"/>
      <c r="F488" s="66"/>
      <c r="G488" s="6"/>
      <c r="H488" s="6"/>
      <c r="I488" s="6"/>
      <c r="J488" s="6"/>
      <c r="K488" s="6"/>
      <c r="L488" s="66"/>
      <c r="M488" s="6"/>
      <c r="N488" s="6"/>
      <c r="O488" s="6"/>
      <c r="P488" s="67"/>
    </row>
    <row r="489" spans="1:16" ht="15.75" customHeight="1" x14ac:dyDescent="0.25">
      <c r="A489" s="1"/>
      <c r="B489" s="14"/>
      <c r="C489" s="6"/>
      <c r="D489" s="66"/>
      <c r="E489" s="6"/>
      <c r="F489" s="66"/>
      <c r="G489" s="6"/>
      <c r="H489" s="6"/>
      <c r="I489" s="6"/>
      <c r="J489" s="6"/>
      <c r="K489" s="6"/>
      <c r="L489" s="66"/>
      <c r="M489" s="6"/>
      <c r="N489" s="6"/>
      <c r="O489" s="6"/>
      <c r="P489" s="67"/>
    </row>
    <row r="490" spans="1:16" ht="15.75" customHeight="1" x14ac:dyDescent="0.25">
      <c r="A490" s="1"/>
      <c r="B490" s="14"/>
      <c r="C490" s="6"/>
      <c r="D490" s="66"/>
      <c r="E490" s="6"/>
      <c r="F490" s="66"/>
      <c r="G490" s="6"/>
      <c r="H490" s="6"/>
      <c r="I490" s="6"/>
      <c r="J490" s="6"/>
      <c r="K490" s="6"/>
      <c r="L490" s="66"/>
      <c r="M490" s="6"/>
      <c r="N490" s="6"/>
      <c r="O490" s="6"/>
      <c r="P490" s="67"/>
    </row>
    <row r="491" spans="1:16" ht="15.75" customHeight="1" x14ac:dyDescent="0.25">
      <c r="A491" s="1"/>
      <c r="B491" s="14"/>
      <c r="C491" s="6"/>
      <c r="D491" s="66"/>
      <c r="E491" s="6"/>
      <c r="F491" s="66"/>
      <c r="G491" s="6"/>
      <c r="H491" s="6"/>
      <c r="I491" s="6"/>
      <c r="J491" s="6"/>
      <c r="K491" s="6"/>
      <c r="L491" s="66"/>
      <c r="M491" s="6"/>
      <c r="N491" s="6"/>
      <c r="O491" s="6"/>
      <c r="P491" s="67"/>
    </row>
    <row r="492" spans="1:16" ht="15.75" customHeight="1" x14ac:dyDescent="0.25">
      <c r="A492" s="1"/>
      <c r="B492" s="14"/>
      <c r="C492" s="6"/>
      <c r="D492" s="66"/>
      <c r="E492" s="6"/>
      <c r="F492" s="66"/>
      <c r="G492" s="6"/>
      <c r="H492" s="6"/>
      <c r="I492" s="6"/>
      <c r="J492" s="6"/>
      <c r="K492" s="6"/>
      <c r="L492" s="66"/>
      <c r="M492" s="6"/>
      <c r="N492" s="6"/>
      <c r="O492" s="6"/>
      <c r="P492" s="67"/>
    </row>
    <row r="493" spans="1:16" ht="15.75" customHeight="1" x14ac:dyDescent="0.25">
      <c r="A493" s="1"/>
      <c r="B493" s="14"/>
      <c r="C493" s="6"/>
      <c r="D493" s="66"/>
      <c r="E493" s="6"/>
      <c r="F493" s="66"/>
      <c r="G493" s="6"/>
      <c r="H493" s="6"/>
      <c r="I493" s="6"/>
      <c r="J493" s="6"/>
      <c r="K493" s="6"/>
      <c r="L493" s="66"/>
      <c r="M493" s="6"/>
      <c r="N493" s="6"/>
      <c r="O493" s="6"/>
      <c r="P493" s="67"/>
    </row>
    <row r="494" spans="1:16" ht="15.75" customHeight="1" x14ac:dyDescent="0.25">
      <c r="A494" s="1"/>
      <c r="B494" s="14"/>
      <c r="C494" s="6"/>
      <c r="D494" s="66"/>
      <c r="E494" s="6"/>
      <c r="F494" s="66"/>
      <c r="G494" s="6"/>
      <c r="H494" s="6"/>
      <c r="I494" s="6"/>
      <c r="J494" s="6"/>
      <c r="K494" s="6"/>
      <c r="L494" s="66"/>
      <c r="M494" s="6"/>
      <c r="N494" s="6"/>
      <c r="O494" s="6"/>
      <c r="P494" s="67"/>
    </row>
    <row r="495" spans="1:16" ht="15.75" customHeight="1" x14ac:dyDescent="0.25">
      <c r="A495" s="1"/>
      <c r="B495" s="14"/>
      <c r="C495" s="6"/>
      <c r="D495" s="66"/>
      <c r="E495" s="6"/>
      <c r="F495" s="66"/>
      <c r="G495" s="6"/>
      <c r="H495" s="6"/>
      <c r="I495" s="6"/>
      <c r="J495" s="6"/>
      <c r="K495" s="6"/>
      <c r="L495" s="66"/>
      <c r="M495" s="6"/>
      <c r="N495" s="6"/>
      <c r="O495" s="6"/>
      <c r="P495" s="67"/>
    </row>
    <row r="496" spans="1:16" ht="15.75" customHeight="1" x14ac:dyDescent="0.25">
      <c r="A496" s="1"/>
      <c r="B496" s="14"/>
      <c r="C496" s="6"/>
      <c r="D496" s="66"/>
      <c r="E496" s="6"/>
      <c r="F496" s="66"/>
      <c r="G496" s="6"/>
      <c r="H496" s="6"/>
      <c r="I496" s="6"/>
      <c r="J496" s="6"/>
      <c r="K496" s="6"/>
      <c r="L496" s="66"/>
      <c r="M496" s="6"/>
      <c r="N496" s="6"/>
      <c r="O496" s="6"/>
      <c r="P496" s="67"/>
    </row>
    <row r="497" spans="1:16" ht="15.75" customHeight="1" x14ac:dyDescent="0.25">
      <c r="A497" s="1"/>
      <c r="B497" s="14"/>
      <c r="C497" s="6"/>
      <c r="D497" s="66"/>
      <c r="E497" s="6"/>
      <c r="F497" s="66"/>
      <c r="G497" s="6"/>
      <c r="H497" s="6"/>
      <c r="I497" s="6"/>
      <c r="J497" s="6"/>
      <c r="K497" s="6"/>
      <c r="L497" s="66"/>
      <c r="M497" s="6"/>
      <c r="N497" s="6"/>
      <c r="O497" s="6"/>
      <c r="P497" s="67"/>
    </row>
    <row r="498" spans="1:16" ht="15.75" customHeight="1" x14ac:dyDescent="0.25">
      <c r="A498" s="1"/>
      <c r="B498" s="14"/>
      <c r="C498" s="6"/>
      <c r="D498" s="66"/>
      <c r="E498" s="6"/>
      <c r="F498" s="66"/>
      <c r="G498" s="6"/>
      <c r="H498" s="6"/>
      <c r="I498" s="6"/>
      <c r="J498" s="6"/>
      <c r="K498" s="6"/>
      <c r="L498" s="66"/>
      <c r="M498" s="6"/>
      <c r="N498" s="6"/>
      <c r="O498" s="6"/>
      <c r="P498" s="67"/>
    </row>
    <row r="499" spans="1:16" ht="15.75" customHeight="1" x14ac:dyDescent="0.25">
      <c r="A499" s="1"/>
      <c r="B499" s="14"/>
      <c r="C499" s="6"/>
      <c r="D499" s="66"/>
      <c r="E499" s="6"/>
      <c r="F499" s="66"/>
      <c r="G499" s="6"/>
      <c r="H499" s="6"/>
      <c r="I499" s="6"/>
      <c r="J499" s="6"/>
      <c r="K499" s="6"/>
      <c r="L499" s="66"/>
      <c r="M499" s="6"/>
      <c r="N499" s="6"/>
      <c r="O499" s="6"/>
      <c r="P499" s="67"/>
    </row>
    <row r="500" spans="1:16" ht="15.75" customHeight="1" x14ac:dyDescent="0.25">
      <c r="A500" s="1"/>
      <c r="B500" s="14"/>
      <c r="C500" s="6"/>
      <c r="D500" s="66"/>
      <c r="E500" s="6"/>
      <c r="F500" s="66"/>
      <c r="G500" s="6"/>
      <c r="H500" s="6"/>
      <c r="I500" s="6"/>
      <c r="J500" s="6"/>
      <c r="K500" s="6"/>
      <c r="L500" s="66"/>
      <c r="M500" s="6"/>
      <c r="N500" s="6"/>
      <c r="O500" s="6"/>
      <c r="P500" s="67"/>
    </row>
    <row r="501" spans="1:16" ht="15.75" customHeight="1" x14ac:dyDescent="0.25">
      <c r="A501" s="1"/>
      <c r="B501" s="14"/>
      <c r="C501" s="6"/>
      <c r="D501" s="66"/>
      <c r="E501" s="6"/>
      <c r="F501" s="66"/>
      <c r="G501" s="6"/>
      <c r="H501" s="6"/>
      <c r="I501" s="6"/>
      <c r="J501" s="6"/>
      <c r="K501" s="6"/>
      <c r="L501" s="66"/>
      <c r="M501" s="6"/>
      <c r="N501" s="6"/>
      <c r="O501" s="6"/>
      <c r="P501" s="67"/>
    </row>
    <row r="502" spans="1:16" ht="15.75" customHeight="1" x14ac:dyDescent="0.25">
      <c r="A502" s="1"/>
      <c r="B502" s="14"/>
      <c r="C502" s="6"/>
      <c r="D502" s="66"/>
      <c r="E502" s="6"/>
      <c r="F502" s="66"/>
      <c r="G502" s="6"/>
      <c r="H502" s="6"/>
      <c r="I502" s="6"/>
      <c r="J502" s="6"/>
      <c r="K502" s="6"/>
      <c r="L502" s="66"/>
      <c r="M502" s="6"/>
      <c r="N502" s="6"/>
      <c r="O502" s="6"/>
      <c r="P502" s="67"/>
    </row>
    <row r="503" spans="1:16" ht="15.75" customHeight="1" x14ac:dyDescent="0.25">
      <c r="A503" s="1"/>
      <c r="B503" s="14"/>
      <c r="C503" s="6"/>
      <c r="D503" s="66"/>
      <c r="E503" s="6"/>
      <c r="F503" s="66"/>
      <c r="G503" s="6"/>
      <c r="H503" s="6"/>
      <c r="I503" s="6"/>
      <c r="J503" s="6"/>
      <c r="K503" s="6"/>
      <c r="L503" s="66"/>
      <c r="M503" s="6"/>
      <c r="N503" s="6"/>
      <c r="O503" s="6"/>
      <c r="P503" s="67"/>
    </row>
    <row r="504" spans="1:16" ht="15.75" customHeight="1" x14ac:dyDescent="0.25">
      <c r="A504" s="1"/>
      <c r="B504" s="14"/>
      <c r="C504" s="6"/>
      <c r="D504" s="66"/>
      <c r="E504" s="6"/>
      <c r="F504" s="66"/>
      <c r="G504" s="6"/>
      <c r="H504" s="6"/>
      <c r="I504" s="6"/>
      <c r="J504" s="6"/>
      <c r="K504" s="6"/>
      <c r="L504" s="66"/>
      <c r="M504" s="6"/>
      <c r="N504" s="6"/>
      <c r="O504" s="6"/>
      <c r="P504" s="67"/>
    </row>
    <row r="505" spans="1:16" ht="15.75" customHeight="1" x14ac:dyDescent="0.25">
      <c r="A505" s="1"/>
      <c r="B505" s="14"/>
      <c r="C505" s="6"/>
      <c r="D505" s="66"/>
      <c r="E505" s="6"/>
      <c r="F505" s="66"/>
      <c r="G505" s="6"/>
      <c r="H505" s="6"/>
      <c r="I505" s="6"/>
      <c r="J505" s="6"/>
      <c r="K505" s="6"/>
      <c r="L505" s="66"/>
      <c r="M505" s="6"/>
      <c r="N505" s="6"/>
      <c r="O505" s="6"/>
      <c r="P505" s="67"/>
    </row>
    <row r="506" spans="1:16" ht="15.75" customHeight="1" x14ac:dyDescent="0.25">
      <c r="A506" s="1"/>
      <c r="B506" s="14"/>
      <c r="C506" s="6"/>
      <c r="D506" s="66"/>
      <c r="E506" s="6"/>
      <c r="F506" s="66"/>
      <c r="G506" s="6"/>
      <c r="H506" s="6"/>
      <c r="I506" s="6"/>
      <c r="J506" s="6"/>
      <c r="K506" s="6"/>
      <c r="L506" s="66"/>
      <c r="M506" s="6"/>
      <c r="N506" s="6"/>
      <c r="O506" s="6"/>
      <c r="P506" s="67"/>
    </row>
    <row r="507" spans="1:16" ht="15.75" customHeight="1" x14ac:dyDescent="0.25">
      <c r="A507" s="1"/>
      <c r="B507" s="14"/>
      <c r="C507" s="6"/>
      <c r="D507" s="66"/>
      <c r="E507" s="6"/>
      <c r="F507" s="66"/>
      <c r="G507" s="6"/>
      <c r="H507" s="6"/>
      <c r="I507" s="6"/>
      <c r="J507" s="6"/>
      <c r="K507" s="6"/>
      <c r="L507" s="66"/>
      <c r="M507" s="6"/>
      <c r="N507" s="6"/>
      <c r="O507" s="6"/>
      <c r="P507" s="67"/>
    </row>
    <row r="508" spans="1:16" ht="15.75" customHeight="1" x14ac:dyDescent="0.25">
      <c r="A508" s="1"/>
      <c r="B508" s="14"/>
      <c r="C508" s="6"/>
      <c r="D508" s="66"/>
      <c r="E508" s="6"/>
      <c r="F508" s="66"/>
      <c r="G508" s="6"/>
      <c r="H508" s="6"/>
      <c r="I508" s="6"/>
      <c r="J508" s="6"/>
      <c r="K508" s="6"/>
      <c r="L508" s="66"/>
      <c r="M508" s="6"/>
      <c r="N508" s="6"/>
      <c r="O508" s="6"/>
      <c r="P508" s="67"/>
    </row>
    <row r="509" spans="1:16" ht="15.75" customHeight="1" x14ac:dyDescent="0.25">
      <c r="A509" s="1"/>
      <c r="B509" s="14"/>
      <c r="C509" s="6"/>
      <c r="D509" s="66"/>
      <c r="E509" s="6"/>
      <c r="F509" s="66"/>
      <c r="G509" s="6"/>
      <c r="H509" s="6"/>
      <c r="I509" s="6"/>
      <c r="J509" s="6"/>
      <c r="K509" s="6"/>
      <c r="L509" s="66"/>
      <c r="M509" s="6"/>
      <c r="N509" s="6"/>
      <c r="O509" s="6"/>
      <c r="P509" s="67"/>
    </row>
    <row r="510" spans="1:16" ht="15.75" customHeight="1" x14ac:dyDescent="0.25">
      <c r="A510" s="1"/>
      <c r="B510" s="14"/>
      <c r="C510" s="6"/>
      <c r="D510" s="66"/>
      <c r="E510" s="6"/>
      <c r="F510" s="66"/>
      <c r="G510" s="6"/>
      <c r="H510" s="6"/>
      <c r="I510" s="6"/>
      <c r="J510" s="6"/>
      <c r="K510" s="6"/>
      <c r="L510" s="66"/>
      <c r="M510" s="6"/>
      <c r="N510" s="6"/>
      <c r="O510" s="6"/>
      <c r="P510" s="67"/>
    </row>
    <row r="511" spans="1:16" ht="15.75" customHeight="1" x14ac:dyDescent="0.25">
      <c r="A511" s="1"/>
      <c r="B511" s="14"/>
      <c r="C511" s="6"/>
      <c r="D511" s="66"/>
      <c r="E511" s="6"/>
      <c r="F511" s="66"/>
      <c r="G511" s="6"/>
      <c r="H511" s="6"/>
      <c r="I511" s="6"/>
      <c r="J511" s="6"/>
      <c r="K511" s="6"/>
      <c r="L511" s="66"/>
      <c r="M511" s="6"/>
      <c r="N511" s="6"/>
      <c r="O511" s="6"/>
      <c r="P511" s="67"/>
    </row>
    <row r="512" spans="1:16" ht="15.75" customHeight="1" x14ac:dyDescent="0.25">
      <c r="A512" s="1"/>
      <c r="B512" s="14"/>
      <c r="C512" s="6"/>
      <c r="D512" s="66"/>
      <c r="E512" s="6"/>
      <c r="F512" s="66"/>
      <c r="G512" s="6"/>
      <c r="H512" s="6"/>
      <c r="I512" s="6"/>
      <c r="J512" s="6"/>
      <c r="K512" s="6"/>
      <c r="L512" s="66"/>
      <c r="M512" s="6"/>
      <c r="N512" s="6"/>
      <c r="O512" s="6"/>
      <c r="P512" s="67"/>
    </row>
    <row r="513" spans="1:16" ht="15.75" customHeight="1" x14ac:dyDescent="0.25">
      <c r="A513" s="1"/>
      <c r="B513" s="14"/>
      <c r="C513" s="6"/>
      <c r="D513" s="66"/>
      <c r="E513" s="6"/>
      <c r="F513" s="66"/>
      <c r="G513" s="6"/>
      <c r="H513" s="6"/>
      <c r="I513" s="6"/>
      <c r="J513" s="6"/>
      <c r="K513" s="6"/>
      <c r="L513" s="66"/>
      <c r="M513" s="6"/>
      <c r="N513" s="6"/>
      <c r="O513" s="6"/>
      <c r="P513" s="67"/>
    </row>
    <row r="514" spans="1:16" ht="15.75" customHeight="1" x14ac:dyDescent="0.25">
      <c r="A514" s="1"/>
      <c r="B514" s="14"/>
      <c r="C514" s="6"/>
      <c r="D514" s="66"/>
      <c r="E514" s="6"/>
      <c r="F514" s="66"/>
      <c r="G514" s="6"/>
      <c r="H514" s="6"/>
      <c r="I514" s="6"/>
      <c r="J514" s="6"/>
      <c r="K514" s="6"/>
      <c r="L514" s="66"/>
      <c r="M514" s="6"/>
      <c r="N514" s="6"/>
      <c r="O514" s="6"/>
      <c r="P514" s="67"/>
    </row>
    <row r="515" spans="1:16" ht="15.75" customHeight="1" x14ac:dyDescent="0.25">
      <c r="A515" s="1"/>
      <c r="B515" s="14"/>
      <c r="C515" s="6"/>
      <c r="D515" s="66"/>
      <c r="E515" s="6"/>
      <c r="F515" s="66"/>
      <c r="G515" s="6"/>
      <c r="H515" s="6"/>
      <c r="I515" s="6"/>
      <c r="J515" s="6"/>
      <c r="K515" s="6"/>
      <c r="L515" s="66"/>
      <c r="M515" s="6"/>
      <c r="N515" s="6"/>
      <c r="O515" s="6"/>
      <c r="P515" s="67"/>
    </row>
    <row r="516" spans="1:16" ht="15.75" customHeight="1" x14ac:dyDescent="0.25">
      <c r="A516" s="1"/>
      <c r="B516" s="14"/>
      <c r="C516" s="6"/>
      <c r="D516" s="66"/>
      <c r="E516" s="6"/>
      <c r="F516" s="66"/>
      <c r="G516" s="6"/>
      <c r="H516" s="6"/>
      <c r="I516" s="6"/>
      <c r="J516" s="6"/>
      <c r="K516" s="6"/>
      <c r="L516" s="66"/>
      <c r="M516" s="6"/>
      <c r="N516" s="6"/>
      <c r="O516" s="6"/>
      <c r="P516" s="67"/>
    </row>
    <row r="517" spans="1:16" ht="15.75" customHeight="1" x14ac:dyDescent="0.25">
      <c r="A517" s="1"/>
      <c r="B517" s="14"/>
      <c r="C517" s="6"/>
      <c r="D517" s="66"/>
      <c r="E517" s="6"/>
      <c r="F517" s="66"/>
      <c r="G517" s="6"/>
      <c r="H517" s="6"/>
      <c r="I517" s="6"/>
      <c r="J517" s="6"/>
      <c r="K517" s="6"/>
      <c r="L517" s="66"/>
      <c r="M517" s="6"/>
      <c r="N517" s="6"/>
      <c r="O517" s="6"/>
      <c r="P517" s="67"/>
    </row>
    <row r="518" spans="1:16" ht="15.75" customHeight="1" x14ac:dyDescent="0.25">
      <c r="A518" s="1"/>
      <c r="B518" s="14"/>
      <c r="C518" s="6"/>
      <c r="D518" s="66"/>
      <c r="E518" s="6"/>
      <c r="F518" s="66"/>
      <c r="G518" s="6"/>
      <c r="H518" s="6"/>
      <c r="I518" s="6"/>
      <c r="J518" s="6"/>
      <c r="K518" s="6"/>
      <c r="L518" s="66"/>
      <c r="M518" s="6"/>
      <c r="N518" s="6"/>
      <c r="O518" s="6"/>
      <c r="P518" s="67"/>
    </row>
    <row r="519" spans="1:16" ht="15.75" customHeight="1" x14ac:dyDescent="0.25">
      <c r="A519" s="1"/>
      <c r="B519" s="14"/>
      <c r="C519" s="6"/>
      <c r="D519" s="66"/>
      <c r="E519" s="6"/>
      <c r="F519" s="66"/>
      <c r="G519" s="6"/>
      <c r="H519" s="6"/>
      <c r="I519" s="6"/>
      <c r="J519" s="6"/>
      <c r="K519" s="6"/>
      <c r="L519" s="66"/>
      <c r="M519" s="6"/>
      <c r="N519" s="6"/>
      <c r="O519" s="6"/>
      <c r="P519" s="67"/>
    </row>
    <row r="520" spans="1:16" ht="15.75" customHeight="1" x14ac:dyDescent="0.25">
      <c r="A520" s="1"/>
      <c r="B520" s="14"/>
      <c r="C520" s="6"/>
      <c r="D520" s="66"/>
      <c r="E520" s="6"/>
      <c r="F520" s="66"/>
      <c r="G520" s="6"/>
      <c r="H520" s="6"/>
      <c r="I520" s="6"/>
      <c r="J520" s="6"/>
      <c r="K520" s="6"/>
      <c r="L520" s="66"/>
      <c r="M520" s="6"/>
      <c r="N520" s="6"/>
      <c r="O520" s="6"/>
      <c r="P520" s="67"/>
    </row>
    <row r="521" spans="1:16" ht="15.75" customHeight="1" x14ac:dyDescent="0.25">
      <c r="A521" s="1"/>
      <c r="B521" s="14"/>
      <c r="C521" s="6"/>
      <c r="D521" s="66"/>
      <c r="E521" s="6"/>
      <c r="F521" s="66"/>
      <c r="G521" s="6"/>
      <c r="H521" s="6"/>
      <c r="I521" s="6"/>
      <c r="J521" s="6"/>
      <c r="K521" s="6"/>
      <c r="L521" s="66"/>
      <c r="M521" s="6"/>
      <c r="N521" s="6"/>
      <c r="O521" s="6"/>
      <c r="P521" s="67"/>
    </row>
    <row r="522" spans="1:16" ht="15.75" customHeight="1" x14ac:dyDescent="0.25">
      <c r="A522" s="1"/>
      <c r="B522" s="14"/>
      <c r="C522" s="6"/>
      <c r="D522" s="66"/>
      <c r="E522" s="6"/>
      <c r="F522" s="66"/>
      <c r="G522" s="6"/>
      <c r="H522" s="6"/>
      <c r="I522" s="6"/>
      <c r="J522" s="6"/>
      <c r="K522" s="6"/>
      <c r="L522" s="66"/>
      <c r="M522" s="6"/>
      <c r="N522" s="6"/>
      <c r="O522" s="6"/>
      <c r="P522" s="67"/>
    </row>
    <row r="523" spans="1:16" ht="15.75" customHeight="1" x14ac:dyDescent="0.25">
      <c r="A523" s="1"/>
      <c r="B523" s="14"/>
      <c r="C523" s="6"/>
      <c r="D523" s="66"/>
      <c r="E523" s="6"/>
      <c r="F523" s="66"/>
      <c r="G523" s="6"/>
      <c r="H523" s="6"/>
      <c r="I523" s="6"/>
      <c r="J523" s="6"/>
      <c r="K523" s="6"/>
      <c r="L523" s="66"/>
      <c r="M523" s="6"/>
      <c r="N523" s="6"/>
      <c r="O523" s="6"/>
      <c r="P523" s="67"/>
    </row>
    <row r="524" spans="1:16" ht="15.75" customHeight="1" x14ac:dyDescent="0.25">
      <c r="A524" s="1"/>
      <c r="B524" s="14"/>
      <c r="C524" s="6"/>
      <c r="D524" s="66"/>
      <c r="E524" s="6"/>
      <c r="F524" s="66"/>
      <c r="G524" s="6"/>
      <c r="H524" s="6"/>
      <c r="I524" s="6"/>
      <c r="J524" s="6"/>
      <c r="K524" s="6"/>
      <c r="L524" s="66"/>
      <c r="M524" s="6"/>
      <c r="N524" s="6"/>
      <c r="O524" s="6"/>
      <c r="P524" s="67"/>
    </row>
    <row r="525" spans="1:16" ht="15.75" customHeight="1" x14ac:dyDescent="0.25">
      <c r="A525" s="1"/>
      <c r="B525" s="14"/>
      <c r="C525" s="6"/>
      <c r="D525" s="66"/>
      <c r="E525" s="6"/>
      <c r="F525" s="66"/>
      <c r="G525" s="6"/>
      <c r="H525" s="6"/>
      <c r="I525" s="6"/>
      <c r="J525" s="6"/>
      <c r="K525" s="6"/>
      <c r="L525" s="66"/>
      <c r="M525" s="6"/>
      <c r="N525" s="6"/>
      <c r="O525" s="6"/>
      <c r="P525" s="67"/>
    </row>
    <row r="526" spans="1:16" ht="15.75" customHeight="1" x14ac:dyDescent="0.25">
      <c r="A526" s="1"/>
      <c r="B526" s="14"/>
      <c r="C526" s="6"/>
      <c r="D526" s="66"/>
      <c r="E526" s="6"/>
      <c r="F526" s="66"/>
      <c r="G526" s="6"/>
      <c r="H526" s="6"/>
      <c r="I526" s="6"/>
      <c r="J526" s="6"/>
      <c r="K526" s="6"/>
      <c r="L526" s="66"/>
      <c r="M526" s="6"/>
      <c r="N526" s="6"/>
      <c r="O526" s="6"/>
      <c r="P526" s="67"/>
    </row>
    <row r="527" spans="1:16" ht="15.75" customHeight="1" x14ac:dyDescent="0.25">
      <c r="A527" s="1"/>
      <c r="B527" s="14"/>
      <c r="C527" s="6"/>
      <c r="D527" s="66"/>
      <c r="E527" s="6"/>
      <c r="F527" s="66"/>
      <c r="G527" s="6"/>
      <c r="H527" s="6"/>
      <c r="I527" s="6"/>
      <c r="J527" s="6"/>
      <c r="K527" s="6"/>
      <c r="L527" s="66"/>
      <c r="M527" s="6"/>
      <c r="N527" s="6"/>
      <c r="O527" s="6"/>
      <c r="P527" s="67"/>
    </row>
    <row r="528" spans="1:16" ht="15.75" customHeight="1" x14ac:dyDescent="0.25">
      <c r="A528" s="1"/>
      <c r="B528" s="14"/>
      <c r="C528" s="6"/>
      <c r="D528" s="66"/>
      <c r="E528" s="6"/>
      <c r="F528" s="66"/>
      <c r="G528" s="6"/>
      <c r="H528" s="6"/>
      <c r="I528" s="6"/>
      <c r="J528" s="6"/>
      <c r="K528" s="6"/>
      <c r="L528" s="66"/>
      <c r="M528" s="6"/>
      <c r="N528" s="6"/>
      <c r="O528" s="6"/>
      <c r="P528" s="67"/>
    </row>
    <row r="529" spans="1:16" ht="15.75" customHeight="1" x14ac:dyDescent="0.25">
      <c r="A529" s="1"/>
      <c r="B529" s="14"/>
      <c r="C529" s="6"/>
      <c r="D529" s="66"/>
      <c r="E529" s="6"/>
      <c r="F529" s="66"/>
      <c r="G529" s="6"/>
      <c r="H529" s="6"/>
      <c r="I529" s="6"/>
      <c r="J529" s="6"/>
      <c r="K529" s="6"/>
      <c r="L529" s="66"/>
      <c r="M529" s="6"/>
      <c r="N529" s="6"/>
      <c r="O529" s="6"/>
      <c r="P529" s="67"/>
    </row>
    <row r="530" spans="1:16" ht="15.75" customHeight="1" x14ac:dyDescent="0.25">
      <c r="A530" s="1"/>
      <c r="B530" s="14"/>
      <c r="C530" s="6"/>
      <c r="D530" s="66"/>
      <c r="E530" s="6"/>
      <c r="F530" s="66"/>
      <c r="G530" s="6"/>
      <c r="H530" s="6"/>
      <c r="I530" s="6"/>
      <c r="J530" s="6"/>
      <c r="K530" s="6"/>
      <c r="L530" s="66"/>
      <c r="M530" s="6"/>
      <c r="N530" s="6"/>
      <c r="O530" s="6"/>
      <c r="P530" s="67"/>
    </row>
    <row r="531" spans="1:16" ht="15.75" customHeight="1" x14ac:dyDescent="0.25">
      <c r="A531" s="1"/>
      <c r="B531" s="14"/>
      <c r="C531" s="6"/>
      <c r="D531" s="66"/>
      <c r="E531" s="6"/>
      <c r="F531" s="66"/>
      <c r="G531" s="6"/>
      <c r="H531" s="6"/>
      <c r="I531" s="6"/>
      <c r="J531" s="6"/>
      <c r="K531" s="6"/>
      <c r="L531" s="66"/>
      <c r="M531" s="6"/>
      <c r="N531" s="6"/>
      <c r="O531" s="6"/>
      <c r="P531" s="67"/>
    </row>
    <row r="532" spans="1:16" ht="15.75" customHeight="1" x14ac:dyDescent="0.25">
      <c r="A532" s="1"/>
      <c r="B532" s="14"/>
      <c r="C532" s="6"/>
      <c r="D532" s="66"/>
      <c r="E532" s="6"/>
      <c r="F532" s="66"/>
      <c r="G532" s="6"/>
      <c r="H532" s="6"/>
      <c r="I532" s="6"/>
      <c r="J532" s="6"/>
      <c r="K532" s="6"/>
      <c r="L532" s="66"/>
      <c r="M532" s="6"/>
      <c r="N532" s="6"/>
      <c r="O532" s="6"/>
      <c r="P532" s="67"/>
    </row>
    <row r="533" spans="1:16" ht="15.75" customHeight="1" x14ac:dyDescent="0.25">
      <c r="A533" s="1"/>
      <c r="B533" s="14"/>
      <c r="C533" s="6"/>
      <c r="D533" s="66"/>
      <c r="E533" s="6"/>
      <c r="F533" s="66"/>
      <c r="G533" s="6"/>
      <c r="H533" s="6"/>
      <c r="I533" s="6"/>
      <c r="J533" s="6"/>
      <c r="K533" s="6"/>
      <c r="L533" s="66"/>
      <c r="M533" s="6"/>
      <c r="N533" s="6"/>
      <c r="O533" s="6"/>
      <c r="P533" s="67"/>
    </row>
    <row r="534" spans="1:16" ht="15.75" customHeight="1" x14ac:dyDescent="0.25">
      <c r="A534" s="1"/>
      <c r="B534" s="14"/>
      <c r="C534" s="6"/>
      <c r="D534" s="66"/>
      <c r="E534" s="6"/>
      <c r="F534" s="66"/>
      <c r="G534" s="6"/>
      <c r="H534" s="6"/>
      <c r="I534" s="6"/>
      <c r="J534" s="6"/>
      <c r="K534" s="6"/>
      <c r="L534" s="66"/>
      <c r="M534" s="6"/>
      <c r="N534" s="6"/>
      <c r="O534" s="6"/>
      <c r="P534" s="67"/>
    </row>
    <row r="535" spans="1:16" ht="15.75" customHeight="1" x14ac:dyDescent="0.25">
      <c r="A535" s="1"/>
      <c r="B535" s="14"/>
      <c r="C535" s="6"/>
      <c r="D535" s="66"/>
      <c r="E535" s="6"/>
      <c r="F535" s="66"/>
      <c r="G535" s="6"/>
      <c r="H535" s="6"/>
      <c r="I535" s="6"/>
      <c r="J535" s="6"/>
      <c r="K535" s="6"/>
      <c r="L535" s="66"/>
      <c r="M535" s="6"/>
      <c r="N535" s="6"/>
      <c r="O535" s="6"/>
      <c r="P535" s="67"/>
    </row>
    <row r="536" spans="1:16" ht="15.75" customHeight="1" x14ac:dyDescent="0.25">
      <c r="A536" s="1"/>
      <c r="B536" s="14"/>
      <c r="C536" s="6"/>
      <c r="D536" s="66"/>
      <c r="E536" s="6"/>
      <c r="F536" s="66"/>
      <c r="G536" s="6"/>
      <c r="H536" s="6"/>
      <c r="I536" s="6"/>
      <c r="J536" s="6"/>
      <c r="K536" s="6"/>
      <c r="L536" s="66"/>
      <c r="M536" s="6"/>
      <c r="N536" s="6"/>
      <c r="O536" s="6"/>
      <c r="P536" s="67"/>
    </row>
    <row r="537" spans="1:16" ht="15.75" customHeight="1" x14ac:dyDescent="0.25">
      <c r="A537" s="1"/>
      <c r="B537" s="14"/>
      <c r="C537" s="6"/>
      <c r="D537" s="66"/>
      <c r="E537" s="6"/>
      <c r="F537" s="66"/>
      <c r="G537" s="6"/>
      <c r="H537" s="6"/>
      <c r="I537" s="6"/>
      <c r="J537" s="6"/>
      <c r="K537" s="6"/>
      <c r="L537" s="66"/>
      <c r="M537" s="6"/>
      <c r="N537" s="6"/>
      <c r="O537" s="6"/>
      <c r="P537" s="67"/>
    </row>
    <row r="538" spans="1:16" ht="15.75" customHeight="1" x14ac:dyDescent="0.25">
      <c r="A538" s="1"/>
      <c r="B538" s="14"/>
      <c r="C538" s="6"/>
      <c r="D538" s="66"/>
      <c r="E538" s="6"/>
      <c r="F538" s="66"/>
      <c r="G538" s="6"/>
      <c r="H538" s="6"/>
      <c r="I538" s="6"/>
      <c r="J538" s="6"/>
      <c r="K538" s="6"/>
      <c r="L538" s="66"/>
      <c r="M538" s="6"/>
      <c r="N538" s="6"/>
      <c r="O538" s="6"/>
      <c r="P538" s="67"/>
    </row>
    <row r="539" spans="1:16" ht="15.75" customHeight="1" x14ac:dyDescent="0.25">
      <c r="A539" s="1"/>
      <c r="B539" s="14"/>
      <c r="C539" s="6"/>
      <c r="D539" s="66"/>
      <c r="E539" s="6"/>
      <c r="F539" s="66"/>
      <c r="G539" s="6"/>
      <c r="H539" s="6"/>
      <c r="I539" s="6"/>
      <c r="J539" s="6"/>
      <c r="K539" s="6"/>
      <c r="L539" s="66"/>
      <c r="M539" s="6"/>
      <c r="N539" s="6"/>
      <c r="O539" s="6"/>
      <c r="P539" s="67"/>
    </row>
    <row r="540" spans="1:16" ht="15.75" customHeight="1" x14ac:dyDescent="0.25">
      <c r="A540" s="1"/>
      <c r="B540" s="14"/>
      <c r="C540" s="6"/>
      <c r="D540" s="66"/>
      <c r="E540" s="6"/>
      <c r="F540" s="66"/>
      <c r="G540" s="6"/>
      <c r="H540" s="6"/>
      <c r="I540" s="6"/>
      <c r="J540" s="6"/>
      <c r="K540" s="6"/>
      <c r="L540" s="66"/>
      <c r="M540" s="6"/>
      <c r="N540" s="6"/>
      <c r="O540" s="6"/>
      <c r="P540" s="67"/>
    </row>
    <row r="541" spans="1:16" ht="15.75" customHeight="1" x14ac:dyDescent="0.25">
      <c r="A541" s="1"/>
      <c r="B541" s="14"/>
      <c r="C541" s="6"/>
      <c r="D541" s="66"/>
      <c r="E541" s="6"/>
      <c r="F541" s="66"/>
      <c r="G541" s="6"/>
      <c r="H541" s="6"/>
      <c r="I541" s="6"/>
      <c r="J541" s="6"/>
      <c r="K541" s="6"/>
      <c r="L541" s="66"/>
      <c r="M541" s="6"/>
      <c r="N541" s="6"/>
      <c r="O541" s="6"/>
      <c r="P541" s="67"/>
    </row>
    <row r="542" spans="1:16" ht="15.75" customHeight="1" x14ac:dyDescent="0.25">
      <c r="A542" s="1"/>
      <c r="B542" s="14"/>
      <c r="C542" s="6"/>
      <c r="D542" s="66"/>
      <c r="E542" s="6"/>
      <c r="F542" s="66"/>
      <c r="G542" s="6"/>
      <c r="H542" s="6"/>
      <c r="I542" s="6"/>
      <c r="J542" s="6"/>
      <c r="K542" s="6"/>
      <c r="L542" s="66"/>
      <c r="M542" s="6"/>
      <c r="N542" s="6"/>
      <c r="O542" s="6"/>
      <c r="P542" s="67"/>
    </row>
    <row r="543" spans="1:16" ht="15.75" customHeight="1" x14ac:dyDescent="0.25">
      <c r="A543" s="1"/>
      <c r="B543" s="14"/>
      <c r="C543" s="6"/>
      <c r="D543" s="66"/>
      <c r="E543" s="6"/>
      <c r="F543" s="66"/>
      <c r="G543" s="6"/>
      <c r="H543" s="6"/>
      <c r="I543" s="6"/>
      <c r="J543" s="6"/>
      <c r="K543" s="6"/>
      <c r="L543" s="66"/>
      <c r="M543" s="6"/>
      <c r="N543" s="6"/>
      <c r="O543" s="6"/>
      <c r="P543" s="67"/>
    </row>
    <row r="544" spans="1:16" ht="15.75" customHeight="1" x14ac:dyDescent="0.25">
      <c r="A544" s="1"/>
      <c r="B544" s="14"/>
      <c r="C544" s="6"/>
      <c r="D544" s="66"/>
      <c r="E544" s="6"/>
      <c r="F544" s="66"/>
      <c r="G544" s="6"/>
      <c r="H544" s="6"/>
      <c r="I544" s="6"/>
      <c r="J544" s="6"/>
      <c r="K544" s="6"/>
      <c r="L544" s="66"/>
      <c r="M544" s="6"/>
      <c r="N544" s="6"/>
      <c r="O544" s="6"/>
      <c r="P544" s="67"/>
    </row>
    <row r="545" spans="1:16" ht="15.75" customHeight="1" x14ac:dyDescent="0.25">
      <c r="A545" s="1"/>
      <c r="B545" s="14"/>
      <c r="C545" s="6"/>
      <c r="D545" s="66"/>
      <c r="E545" s="6"/>
      <c r="F545" s="66"/>
      <c r="G545" s="6"/>
      <c r="H545" s="6"/>
      <c r="I545" s="6"/>
      <c r="J545" s="6"/>
      <c r="K545" s="6"/>
      <c r="L545" s="66"/>
      <c r="M545" s="6"/>
      <c r="N545" s="6"/>
      <c r="O545" s="6"/>
      <c r="P545" s="67"/>
    </row>
    <row r="546" spans="1:16" ht="15.75" customHeight="1" x14ac:dyDescent="0.25">
      <c r="A546" s="1"/>
      <c r="B546" s="14"/>
      <c r="C546" s="6"/>
      <c r="D546" s="66"/>
      <c r="E546" s="6"/>
      <c r="F546" s="66"/>
      <c r="G546" s="6"/>
      <c r="H546" s="6"/>
      <c r="I546" s="6"/>
      <c r="J546" s="6"/>
      <c r="K546" s="6"/>
      <c r="L546" s="66"/>
      <c r="M546" s="6"/>
      <c r="N546" s="6"/>
      <c r="O546" s="6"/>
      <c r="P546" s="67"/>
    </row>
    <row r="547" spans="1:16" ht="15.75" customHeight="1" x14ac:dyDescent="0.25">
      <c r="A547" s="1"/>
      <c r="B547" s="14"/>
      <c r="C547" s="6"/>
      <c r="D547" s="66"/>
      <c r="E547" s="6"/>
      <c r="F547" s="66"/>
      <c r="G547" s="6"/>
      <c r="H547" s="6"/>
      <c r="I547" s="6"/>
      <c r="J547" s="6"/>
      <c r="K547" s="6"/>
      <c r="L547" s="66"/>
      <c r="M547" s="6"/>
      <c r="N547" s="6"/>
      <c r="O547" s="6"/>
      <c r="P547" s="67"/>
    </row>
    <row r="548" spans="1:16" ht="15.75" customHeight="1" x14ac:dyDescent="0.25">
      <c r="A548" s="1"/>
      <c r="B548" s="14"/>
      <c r="C548" s="6"/>
      <c r="D548" s="66"/>
      <c r="E548" s="6"/>
      <c r="F548" s="66"/>
      <c r="G548" s="6"/>
      <c r="H548" s="6"/>
      <c r="I548" s="6"/>
      <c r="J548" s="6"/>
      <c r="K548" s="6"/>
      <c r="L548" s="66"/>
      <c r="M548" s="6"/>
      <c r="N548" s="6"/>
      <c r="O548" s="6"/>
      <c r="P548" s="67"/>
    </row>
    <row r="549" spans="1:16" ht="15.75" customHeight="1" x14ac:dyDescent="0.25">
      <c r="A549" s="1"/>
      <c r="B549" s="14"/>
      <c r="C549" s="6"/>
      <c r="D549" s="66"/>
      <c r="E549" s="6"/>
      <c r="F549" s="66"/>
      <c r="G549" s="6"/>
      <c r="H549" s="6"/>
      <c r="I549" s="6"/>
      <c r="J549" s="6"/>
      <c r="K549" s="6"/>
      <c r="L549" s="66"/>
      <c r="M549" s="6"/>
      <c r="N549" s="6"/>
      <c r="O549" s="6"/>
      <c r="P549" s="67"/>
    </row>
    <row r="550" spans="1:16" ht="15.75" customHeight="1" x14ac:dyDescent="0.25">
      <c r="A550" s="1"/>
      <c r="B550" s="14"/>
      <c r="C550" s="6"/>
      <c r="D550" s="66"/>
      <c r="E550" s="6"/>
      <c r="F550" s="66"/>
      <c r="G550" s="6"/>
      <c r="H550" s="6"/>
      <c r="I550" s="6"/>
      <c r="J550" s="6"/>
      <c r="K550" s="6"/>
      <c r="L550" s="66"/>
      <c r="M550" s="6"/>
      <c r="N550" s="6"/>
      <c r="O550" s="6"/>
      <c r="P550" s="67"/>
    </row>
    <row r="551" spans="1:16" ht="15.75" customHeight="1" x14ac:dyDescent="0.25">
      <c r="A551" s="1"/>
      <c r="B551" s="14"/>
      <c r="C551" s="6"/>
      <c r="D551" s="66"/>
      <c r="E551" s="6"/>
      <c r="F551" s="66"/>
      <c r="G551" s="6"/>
      <c r="H551" s="6"/>
      <c r="I551" s="6"/>
      <c r="J551" s="6"/>
      <c r="K551" s="6"/>
      <c r="L551" s="66"/>
      <c r="M551" s="6"/>
      <c r="N551" s="6"/>
      <c r="O551" s="6"/>
      <c r="P551" s="67"/>
    </row>
    <row r="552" spans="1:16" ht="15.75" customHeight="1" x14ac:dyDescent="0.25">
      <c r="A552" s="1"/>
      <c r="B552" s="14"/>
      <c r="C552" s="6"/>
      <c r="D552" s="66"/>
      <c r="E552" s="6"/>
      <c r="F552" s="66"/>
      <c r="G552" s="6"/>
      <c r="H552" s="6"/>
      <c r="I552" s="6"/>
      <c r="J552" s="6"/>
      <c r="K552" s="6"/>
      <c r="L552" s="66"/>
      <c r="M552" s="6"/>
      <c r="N552" s="6"/>
      <c r="O552" s="6"/>
      <c r="P552" s="67"/>
    </row>
    <row r="553" spans="1:16" ht="15.75" customHeight="1" x14ac:dyDescent="0.25">
      <c r="A553" s="1"/>
      <c r="B553" s="14"/>
      <c r="C553" s="6"/>
      <c r="D553" s="66"/>
      <c r="E553" s="6"/>
      <c r="F553" s="66"/>
      <c r="G553" s="6"/>
      <c r="H553" s="6"/>
      <c r="I553" s="6"/>
      <c r="J553" s="6"/>
      <c r="K553" s="6"/>
      <c r="L553" s="66"/>
      <c r="M553" s="6"/>
      <c r="N553" s="6"/>
      <c r="O553" s="6"/>
      <c r="P553" s="67"/>
    </row>
    <row r="554" spans="1:16" ht="15.75" customHeight="1" x14ac:dyDescent="0.25">
      <c r="A554" s="1"/>
      <c r="B554" s="14"/>
      <c r="C554" s="6"/>
      <c r="D554" s="66"/>
      <c r="E554" s="6"/>
      <c r="F554" s="66"/>
      <c r="G554" s="6"/>
      <c r="H554" s="6"/>
      <c r="I554" s="6"/>
      <c r="J554" s="6"/>
      <c r="K554" s="6"/>
      <c r="L554" s="66"/>
      <c r="M554" s="6"/>
      <c r="N554" s="6"/>
      <c r="O554" s="6"/>
      <c r="P554" s="67"/>
    </row>
    <row r="555" spans="1:16" ht="15.75" customHeight="1" x14ac:dyDescent="0.25">
      <c r="A555" s="1"/>
      <c r="B555" s="14"/>
      <c r="C555" s="6"/>
      <c r="D555" s="66"/>
      <c r="E555" s="6"/>
      <c r="F555" s="66"/>
      <c r="G555" s="6"/>
      <c r="H555" s="6"/>
      <c r="I555" s="6"/>
      <c r="J555" s="6"/>
      <c r="K555" s="6"/>
      <c r="L555" s="66"/>
      <c r="M555" s="6"/>
      <c r="N555" s="6"/>
      <c r="O555" s="6"/>
      <c r="P555" s="67"/>
    </row>
    <row r="556" spans="1:16" ht="15.75" customHeight="1" x14ac:dyDescent="0.25">
      <c r="A556" s="1"/>
      <c r="B556" s="14"/>
      <c r="C556" s="6"/>
      <c r="D556" s="66"/>
      <c r="E556" s="6"/>
      <c r="F556" s="66"/>
      <c r="G556" s="6"/>
      <c r="H556" s="6"/>
      <c r="I556" s="6"/>
      <c r="J556" s="6"/>
      <c r="K556" s="6"/>
      <c r="L556" s="66"/>
      <c r="M556" s="6"/>
      <c r="N556" s="6"/>
      <c r="O556" s="6"/>
      <c r="P556" s="67"/>
    </row>
    <row r="557" spans="1:16" ht="15.75" customHeight="1" x14ac:dyDescent="0.25">
      <c r="A557" s="1"/>
      <c r="B557" s="14"/>
      <c r="C557" s="6"/>
      <c r="D557" s="66"/>
      <c r="E557" s="6"/>
      <c r="F557" s="66"/>
      <c r="G557" s="6"/>
      <c r="H557" s="6"/>
      <c r="I557" s="6"/>
      <c r="J557" s="6"/>
      <c r="K557" s="6"/>
      <c r="L557" s="66"/>
      <c r="M557" s="6"/>
      <c r="N557" s="6"/>
      <c r="O557" s="6"/>
      <c r="P557" s="67"/>
    </row>
    <row r="558" spans="1:16" ht="15.75" customHeight="1" x14ac:dyDescent="0.25">
      <c r="A558" s="1"/>
      <c r="B558" s="14"/>
      <c r="C558" s="6"/>
      <c r="D558" s="66"/>
      <c r="E558" s="6"/>
      <c r="F558" s="66"/>
      <c r="G558" s="6"/>
      <c r="H558" s="6"/>
      <c r="I558" s="6"/>
      <c r="J558" s="6"/>
      <c r="K558" s="6"/>
      <c r="L558" s="66"/>
      <c r="M558" s="6"/>
      <c r="N558" s="6"/>
      <c r="O558" s="6"/>
      <c r="P558" s="67"/>
    </row>
    <row r="559" spans="1:16" ht="15.75" customHeight="1" x14ac:dyDescent="0.25">
      <c r="A559" s="1"/>
      <c r="B559" s="14"/>
      <c r="C559" s="6"/>
      <c r="D559" s="66"/>
      <c r="E559" s="6"/>
      <c r="F559" s="66"/>
      <c r="G559" s="6"/>
      <c r="H559" s="6"/>
      <c r="I559" s="6"/>
      <c r="J559" s="6"/>
      <c r="K559" s="6"/>
      <c r="L559" s="66"/>
      <c r="M559" s="6"/>
      <c r="N559" s="6"/>
      <c r="O559" s="6"/>
      <c r="P559" s="67"/>
    </row>
    <row r="560" spans="1:16" ht="15.75" customHeight="1" x14ac:dyDescent="0.25">
      <c r="A560" s="1"/>
      <c r="B560" s="14"/>
      <c r="C560" s="6"/>
      <c r="D560" s="66"/>
      <c r="E560" s="6"/>
      <c r="F560" s="66"/>
      <c r="G560" s="6"/>
      <c r="H560" s="6"/>
      <c r="I560" s="6"/>
      <c r="J560" s="6"/>
      <c r="K560" s="6"/>
      <c r="L560" s="66"/>
      <c r="M560" s="6"/>
      <c r="N560" s="6"/>
      <c r="O560" s="6"/>
      <c r="P560" s="67"/>
    </row>
    <row r="561" spans="1:16" ht="15.75" customHeight="1" x14ac:dyDescent="0.25">
      <c r="A561" s="1"/>
      <c r="B561" s="14"/>
      <c r="C561" s="6"/>
      <c r="D561" s="66"/>
      <c r="E561" s="6"/>
      <c r="F561" s="66"/>
      <c r="G561" s="6"/>
      <c r="H561" s="6"/>
      <c r="I561" s="6"/>
      <c r="J561" s="6"/>
      <c r="K561" s="6"/>
      <c r="L561" s="66"/>
      <c r="M561" s="6"/>
      <c r="N561" s="6"/>
      <c r="O561" s="6"/>
      <c r="P561" s="67"/>
    </row>
    <row r="562" spans="1:16" ht="15.75" customHeight="1" x14ac:dyDescent="0.25">
      <c r="A562" s="1"/>
      <c r="B562" s="14"/>
      <c r="C562" s="6"/>
      <c r="D562" s="66"/>
      <c r="E562" s="6"/>
      <c r="F562" s="66"/>
      <c r="G562" s="6"/>
      <c r="H562" s="6"/>
      <c r="I562" s="6"/>
      <c r="J562" s="6"/>
      <c r="K562" s="6"/>
      <c r="L562" s="66"/>
      <c r="M562" s="6"/>
      <c r="N562" s="6"/>
      <c r="O562" s="6"/>
      <c r="P562" s="67"/>
    </row>
    <row r="563" spans="1:16" ht="15.75" customHeight="1" x14ac:dyDescent="0.25">
      <c r="A563" s="1"/>
      <c r="B563" s="14"/>
      <c r="C563" s="6"/>
      <c r="D563" s="66"/>
      <c r="E563" s="6"/>
      <c r="F563" s="66"/>
      <c r="G563" s="6"/>
      <c r="H563" s="6"/>
      <c r="I563" s="6"/>
      <c r="J563" s="6"/>
      <c r="K563" s="6"/>
      <c r="L563" s="66"/>
      <c r="M563" s="6"/>
      <c r="N563" s="6"/>
      <c r="O563" s="6"/>
      <c r="P563" s="67"/>
    </row>
    <row r="564" spans="1:16" ht="15.75" customHeight="1" x14ac:dyDescent="0.25">
      <c r="A564" s="1"/>
      <c r="B564" s="14"/>
      <c r="C564" s="6"/>
      <c r="D564" s="66"/>
      <c r="E564" s="6"/>
      <c r="F564" s="66"/>
      <c r="G564" s="6"/>
      <c r="H564" s="6"/>
      <c r="I564" s="6"/>
      <c r="J564" s="6"/>
      <c r="K564" s="6"/>
      <c r="L564" s="66"/>
      <c r="M564" s="6"/>
      <c r="N564" s="6"/>
      <c r="O564" s="6"/>
      <c r="P564" s="67"/>
    </row>
    <row r="565" spans="1:16" ht="15.75" customHeight="1" x14ac:dyDescent="0.25">
      <c r="A565" s="1"/>
      <c r="B565" s="14"/>
      <c r="C565" s="6"/>
      <c r="D565" s="66"/>
      <c r="E565" s="6"/>
      <c r="F565" s="66"/>
      <c r="G565" s="6"/>
      <c r="H565" s="6"/>
      <c r="I565" s="6"/>
      <c r="J565" s="6"/>
      <c r="K565" s="6"/>
      <c r="L565" s="66"/>
      <c r="M565" s="6"/>
      <c r="N565" s="6"/>
      <c r="O565" s="6"/>
      <c r="P565" s="67"/>
    </row>
    <row r="566" spans="1:16" ht="15.75" customHeight="1" x14ac:dyDescent="0.25">
      <c r="A566" s="1"/>
      <c r="B566" s="14"/>
      <c r="C566" s="6"/>
      <c r="D566" s="66"/>
      <c r="E566" s="6"/>
      <c r="F566" s="66"/>
      <c r="G566" s="6"/>
      <c r="H566" s="6"/>
      <c r="I566" s="6"/>
      <c r="J566" s="6"/>
      <c r="K566" s="6"/>
      <c r="L566" s="66"/>
      <c r="M566" s="6"/>
      <c r="N566" s="6"/>
      <c r="O566" s="6"/>
      <c r="P566" s="67"/>
    </row>
    <row r="567" spans="1:16" ht="15.75" customHeight="1" x14ac:dyDescent="0.25">
      <c r="A567" s="1"/>
      <c r="B567" s="14"/>
      <c r="C567" s="6"/>
      <c r="D567" s="66"/>
      <c r="E567" s="6"/>
      <c r="F567" s="66"/>
      <c r="G567" s="6"/>
      <c r="H567" s="6"/>
      <c r="I567" s="6"/>
      <c r="J567" s="6"/>
      <c r="K567" s="6"/>
      <c r="L567" s="66"/>
      <c r="M567" s="6"/>
      <c r="N567" s="6"/>
      <c r="O567" s="6"/>
      <c r="P567" s="67"/>
    </row>
    <row r="568" spans="1:16" ht="15.75" customHeight="1" x14ac:dyDescent="0.25">
      <c r="A568" s="1"/>
      <c r="B568" s="14"/>
      <c r="C568" s="6"/>
      <c r="D568" s="66"/>
      <c r="E568" s="6"/>
      <c r="F568" s="66"/>
      <c r="G568" s="6"/>
      <c r="H568" s="6"/>
      <c r="I568" s="6"/>
      <c r="J568" s="6"/>
      <c r="K568" s="6"/>
      <c r="L568" s="66"/>
      <c r="M568" s="6"/>
      <c r="N568" s="6"/>
      <c r="O568" s="6"/>
      <c r="P568" s="67"/>
    </row>
    <row r="569" spans="1:16" ht="15.75" customHeight="1" x14ac:dyDescent="0.25">
      <c r="A569" s="1"/>
      <c r="B569" s="14"/>
      <c r="C569" s="6"/>
      <c r="D569" s="66"/>
      <c r="E569" s="6"/>
      <c r="F569" s="66"/>
      <c r="G569" s="6"/>
      <c r="H569" s="6"/>
      <c r="I569" s="6"/>
      <c r="J569" s="6"/>
      <c r="K569" s="6"/>
      <c r="L569" s="66"/>
      <c r="M569" s="6"/>
      <c r="N569" s="6"/>
      <c r="O569" s="6"/>
      <c r="P569" s="67"/>
    </row>
    <row r="570" spans="1:16" ht="15.75" customHeight="1" x14ac:dyDescent="0.25">
      <c r="A570" s="1"/>
      <c r="B570" s="14"/>
      <c r="C570" s="6"/>
      <c r="D570" s="66"/>
      <c r="E570" s="6"/>
      <c r="F570" s="66"/>
      <c r="G570" s="6"/>
      <c r="H570" s="6"/>
      <c r="I570" s="6"/>
      <c r="J570" s="6"/>
      <c r="K570" s="6"/>
      <c r="L570" s="66"/>
      <c r="M570" s="6"/>
      <c r="N570" s="6"/>
      <c r="O570" s="6"/>
      <c r="P570" s="67"/>
    </row>
    <row r="571" spans="1:16" ht="15.75" customHeight="1" x14ac:dyDescent="0.25">
      <c r="A571" s="1"/>
      <c r="B571" s="14"/>
      <c r="C571" s="6"/>
      <c r="D571" s="66"/>
      <c r="E571" s="6"/>
      <c r="F571" s="66"/>
      <c r="G571" s="6"/>
      <c r="H571" s="6"/>
      <c r="I571" s="6"/>
      <c r="J571" s="6"/>
      <c r="K571" s="6"/>
      <c r="L571" s="66"/>
      <c r="M571" s="6"/>
      <c r="N571" s="6"/>
      <c r="O571" s="6"/>
      <c r="P571" s="67"/>
    </row>
    <row r="572" spans="1:16" ht="15.75" customHeight="1" x14ac:dyDescent="0.25">
      <c r="A572" s="1"/>
      <c r="B572" s="14"/>
      <c r="C572" s="6"/>
      <c r="D572" s="66"/>
      <c r="E572" s="6"/>
      <c r="F572" s="66"/>
      <c r="G572" s="6"/>
      <c r="H572" s="6"/>
      <c r="I572" s="6"/>
      <c r="J572" s="6"/>
      <c r="K572" s="6"/>
      <c r="L572" s="66"/>
      <c r="M572" s="6"/>
      <c r="N572" s="6"/>
      <c r="O572" s="6"/>
      <c r="P572" s="67"/>
    </row>
    <row r="573" spans="1:16" ht="15.75" customHeight="1" x14ac:dyDescent="0.25">
      <c r="A573" s="1"/>
      <c r="B573" s="14"/>
      <c r="C573" s="6"/>
      <c r="D573" s="66"/>
      <c r="E573" s="6"/>
      <c r="F573" s="66"/>
      <c r="G573" s="6"/>
      <c r="H573" s="6"/>
      <c r="I573" s="6"/>
      <c r="J573" s="6"/>
      <c r="K573" s="6"/>
      <c r="L573" s="66"/>
      <c r="M573" s="6"/>
      <c r="N573" s="6"/>
      <c r="O573" s="6"/>
      <c r="P573" s="67"/>
    </row>
    <row r="574" spans="1:16" ht="15.75" customHeight="1" x14ac:dyDescent="0.25">
      <c r="A574" s="1"/>
      <c r="B574" s="14"/>
      <c r="C574" s="6"/>
      <c r="D574" s="66"/>
      <c r="E574" s="6"/>
      <c r="F574" s="66"/>
      <c r="G574" s="6"/>
      <c r="H574" s="6"/>
      <c r="I574" s="6"/>
      <c r="J574" s="6"/>
      <c r="K574" s="6"/>
      <c r="L574" s="66"/>
      <c r="M574" s="6"/>
      <c r="N574" s="6"/>
      <c r="O574" s="6"/>
      <c r="P574" s="67"/>
    </row>
    <row r="575" spans="1:16" ht="15.75" customHeight="1" x14ac:dyDescent="0.25">
      <c r="A575" s="1"/>
      <c r="B575" s="14"/>
      <c r="C575" s="6"/>
      <c r="D575" s="66"/>
      <c r="E575" s="6"/>
      <c r="F575" s="66"/>
      <c r="G575" s="6"/>
      <c r="H575" s="6"/>
      <c r="I575" s="6"/>
      <c r="J575" s="6"/>
      <c r="K575" s="6"/>
      <c r="L575" s="66"/>
      <c r="M575" s="6"/>
      <c r="N575" s="6"/>
      <c r="O575" s="6"/>
      <c r="P575" s="67"/>
    </row>
    <row r="576" spans="1:16" ht="15.75" customHeight="1" x14ac:dyDescent="0.25">
      <c r="A576" s="1"/>
      <c r="B576" s="14"/>
      <c r="C576" s="6"/>
      <c r="D576" s="66"/>
      <c r="E576" s="6"/>
      <c r="F576" s="66"/>
      <c r="G576" s="6"/>
      <c r="H576" s="6"/>
      <c r="I576" s="6"/>
      <c r="J576" s="6"/>
      <c r="K576" s="6"/>
      <c r="L576" s="66"/>
      <c r="M576" s="6"/>
      <c r="N576" s="6"/>
      <c r="O576" s="6"/>
      <c r="P576" s="67"/>
    </row>
    <row r="577" spans="1:16" ht="15.75" customHeight="1" x14ac:dyDescent="0.25">
      <c r="A577" s="1"/>
      <c r="B577" s="14"/>
      <c r="C577" s="6"/>
      <c r="D577" s="66"/>
      <c r="E577" s="6"/>
      <c r="F577" s="66"/>
      <c r="G577" s="6"/>
      <c r="H577" s="6"/>
      <c r="I577" s="6"/>
      <c r="J577" s="6"/>
      <c r="K577" s="6"/>
      <c r="L577" s="66"/>
      <c r="M577" s="6"/>
      <c r="N577" s="6"/>
      <c r="O577" s="6"/>
      <c r="P577" s="67"/>
    </row>
    <row r="578" spans="1:16" ht="15.75" customHeight="1" x14ac:dyDescent="0.25">
      <c r="A578" s="1"/>
      <c r="B578" s="14"/>
      <c r="C578" s="6"/>
      <c r="D578" s="66"/>
      <c r="E578" s="6"/>
      <c r="F578" s="66"/>
      <c r="G578" s="6"/>
      <c r="H578" s="6"/>
      <c r="I578" s="6"/>
      <c r="J578" s="6"/>
      <c r="K578" s="6"/>
      <c r="L578" s="66"/>
      <c r="M578" s="6"/>
      <c r="N578" s="6"/>
      <c r="O578" s="6"/>
      <c r="P578" s="67"/>
    </row>
    <row r="579" spans="1:16" ht="15.75" customHeight="1" x14ac:dyDescent="0.25">
      <c r="A579" s="1"/>
      <c r="B579" s="14"/>
      <c r="C579" s="6"/>
      <c r="D579" s="66"/>
      <c r="E579" s="6"/>
      <c r="F579" s="66"/>
      <c r="G579" s="6"/>
      <c r="H579" s="6"/>
      <c r="I579" s="6"/>
      <c r="J579" s="6"/>
      <c r="K579" s="6"/>
      <c r="L579" s="66"/>
      <c r="M579" s="6"/>
      <c r="N579" s="6"/>
      <c r="O579" s="6"/>
      <c r="P579" s="67"/>
    </row>
    <row r="580" spans="1:16" ht="15.75" customHeight="1" x14ac:dyDescent="0.25">
      <c r="A580" s="1"/>
      <c r="B580" s="14"/>
      <c r="C580" s="6"/>
      <c r="D580" s="66"/>
      <c r="E580" s="6"/>
      <c r="F580" s="66"/>
      <c r="G580" s="6"/>
      <c r="H580" s="6"/>
      <c r="I580" s="6"/>
      <c r="J580" s="6"/>
      <c r="K580" s="6"/>
      <c r="L580" s="66"/>
      <c r="M580" s="6"/>
      <c r="N580" s="6"/>
      <c r="O580" s="6"/>
      <c r="P580" s="67"/>
    </row>
    <row r="581" spans="1:16" ht="15.75" customHeight="1" x14ac:dyDescent="0.25">
      <c r="A581" s="1"/>
      <c r="B581" s="14"/>
      <c r="C581" s="6"/>
      <c r="D581" s="66"/>
      <c r="E581" s="6"/>
      <c r="F581" s="66"/>
      <c r="G581" s="6"/>
      <c r="H581" s="6"/>
      <c r="I581" s="6"/>
      <c r="J581" s="6"/>
      <c r="K581" s="6"/>
      <c r="L581" s="66"/>
      <c r="M581" s="6"/>
      <c r="N581" s="6"/>
      <c r="O581" s="6"/>
      <c r="P581" s="67"/>
    </row>
    <row r="582" spans="1:16" ht="15.75" customHeight="1" x14ac:dyDescent="0.25">
      <c r="A582" s="1"/>
      <c r="B582" s="14"/>
      <c r="C582" s="6"/>
      <c r="D582" s="66"/>
      <c r="E582" s="6"/>
      <c r="F582" s="66"/>
      <c r="G582" s="6"/>
      <c r="H582" s="6"/>
      <c r="I582" s="6"/>
      <c r="J582" s="6"/>
      <c r="K582" s="6"/>
      <c r="L582" s="66"/>
      <c r="M582" s="6"/>
      <c r="N582" s="6"/>
      <c r="O582" s="6"/>
      <c r="P582" s="67"/>
    </row>
    <row r="583" spans="1:16" ht="15.75" customHeight="1" x14ac:dyDescent="0.25">
      <c r="A583" s="1"/>
      <c r="B583" s="14"/>
      <c r="C583" s="6"/>
      <c r="D583" s="66"/>
      <c r="E583" s="6"/>
      <c r="F583" s="66"/>
      <c r="G583" s="6"/>
      <c r="H583" s="6"/>
      <c r="I583" s="6"/>
      <c r="J583" s="6"/>
      <c r="K583" s="6"/>
      <c r="L583" s="66"/>
      <c r="M583" s="6"/>
      <c r="N583" s="6"/>
      <c r="O583" s="6"/>
      <c r="P583" s="67"/>
    </row>
    <row r="584" spans="1:16" ht="15.75" customHeight="1" x14ac:dyDescent="0.25">
      <c r="A584" s="1"/>
      <c r="B584" s="14"/>
      <c r="C584" s="6"/>
      <c r="D584" s="66"/>
      <c r="E584" s="6"/>
      <c r="F584" s="66"/>
      <c r="G584" s="6"/>
      <c r="H584" s="6"/>
      <c r="I584" s="6"/>
      <c r="J584" s="6"/>
      <c r="K584" s="6"/>
      <c r="L584" s="66"/>
      <c r="M584" s="6"/>
      <c r="N584" s="6"/>
      <c r="O584" s="6"/>
      <c r="P584" s="67"/>
    </row>
    <row r="585" spans="1:16" ht="15.75" customHeight="1" x14ac:dyDescent="0.25">
      <c r="A585" s="1"/>
      <c r="B585" s="14"/>
      <c r="C585" s="6"/>
      <c r="D585" s="66"/>
      <c r="E585" s="6"/>
      <c r="F585" s="66"/>
      <c r="G585" s="6"/>
      <c r="H585" s="6"/>
      <c r="I585" s="6"/>
      <c r="J585" s="6"/>
      <c r="K585" s="6"/>
      <c r="L585" s="66"/>
      <c r="M585" s="6"/>
      <c r="N585" s="6"/>
      <c r="O585" s="6"/>
      <c r="P585" s="67"/>
    </row>
    <row r="586" spans="1:16" ht="15.75" customHeight="1" x14ac:dyDescent="0.25">
      <c r="A586" s="1"/>
      <c r="B586" s="14"/>
      <c r="C586" s="6"/>
      <c r="D586" s="66"/>
      <c r="E586" s="6"/>
      <c r="F586" s="66"/>
      <c r="G586" s="6"/>
      <c r="H586" s="6"/>
      <c r="I586" s="6"/>
      <c r="J586" s="6"/>
      <c r="K586" s="6"/>
      <c r="L586" s="66"/>
      <c r="M586" s="6"/>
      <c r="N586" s="6"/>
      <c r="O586" s="6"/>
      <c r="P586" s="67"/>
    </row>
    <row r="587" spans="1:16" ht="15.75" customHeight="1" x14ac:dyDescent="0.25">
      <c r="A587" s="1"/>
      <c r="B587" s="14"/>
      <c r="C587" s="6"/>
      <c r="D587" s="66"/>
      <c r="E587" s="6"/>
      <c r="F587" s="66"/>
      <c r="G587" s="6"/>
      <c r="H587" s="6"/>
      <c r="I587" s="6"/>
      <c r="J587" s="6"/>
      <c r="K587" s="6"/>
      <c r="L587" s="66"/>
      <c r="M587" s="6"/>
      <c r="N587" s="6"/>
      <c r="O587" s="6"/>
      <c r="P587" s="67"/>
    </row>
    <row r="588" spans="1:16" ht="15.75" customHeight="1" x14ac:dyDescent="0.25">
      <c r="A588" s="1"/>
      <c r="B588" s="14"/>
      <c r="C588" s="6"/>
      <c r="D588" s="66"/>
      <c r="E588" s="6"/>
      <c r="F588" s="66"/>
      <c r="G588" s="6"/>
      <c r="H588" s="6"/>
      <c r="I588" s="6"/>
      <c r="J588" s="6"/>
      <c r="K588" s="6"/>
      <c r="L588" s="66"/>
      <c r="M588" s="6"/>
      <c r="N588" s="6"/>
      <c r="O588" s="6"/>
      <c r="P588" s="67"/>
    </row>
    <row r="589" spans="1:16" ht="15.75" customHeight="1" x14ac:dyDescent="0.25">
      <c r="A589" s="1"/>
      <c r="B589" s="14"/>
      <c r="C589" s="6"/>
      <c r="D589" s="66"/>
      <c r="E589" s="6"/>
      <c r="F589" s="66"/>
      <c r="G589" s="6"/>
      <c r="H589" s="6"/>
      <c r="I589" s="6"/>
      <c r="J589" s="6"/>
      <c r="K589" s="6"/>
      <c r="L589" s="66"/>
      <c r="M589" s="6"/>
      <c r="N589" s="6"/>
      <c r="O589" s="6"/>
      <c r="P589" s="67"/>
    </row>
    <row r="590" spans="1:16" ht="15.75" customHeight="1" x14ac:dyDescent="0.25">
      <c r="A590" s="1"/>
      <c r="B590" s="14"/>
      <c r="C590" s="6"/>
      <c r="D590" s="66"/>
      <c r="E590" s="6"/>
      <c r="F590" s="66"/>
      <c r="G590" s="6"/>
      <c r="H590" s="6"/>
      <c r="I590" s="6"/>
      <c r="J590" s="6"/>
      <c r="K590" s="6"/>
      <c r="L590" s="66"/>
      <c r="M590" s="6"/>
      <c r="N590" s="6"/>
      <c r="O590" s="6"/>
      <c r="P590" s="67"/>
    </row>
    <row r="591" spans="1:16" ht="15.75" customHeight="1" x14ac:dyDescent="0.25">
      <c r="A591" s="1"/>
      <c r="B591" s="14"/>
      <c r="C591" s="6"/>
      <c r="D591" s="66"/>
      <c r="E591" s="6"/>
      <c r="F591" s="66"/>
      <c r="G591" s="6"/>
      <c r="H591" s="6"/>
      <c r="I591" s="6"/>
      <c r="J591" s="6"/>
      <c r="K591" s="6"/>
      <c r="L591" s="66"/>
      <c r="M591" s="6"/>
      <c r="N591" s="6"/>
      <c r="O591" s="6"/>
      <c r="P591" s="67"/>
    </row>
    <row r="592" spans="1:16" ht="15.75" customHeight="1" x14ac:dyDescent="0.25">
      <c r="A592" s="1"/>
      <c r="B592" s="14"/>
      <c r="C592" s="6"/>
      <c r="D592" s="66"/>
      <c r="E592" s="6"/>
      <c r="F592" s="66"/>
      <c r="G592" s="6"/>
      <c r="H592" s="6"/>
      <c r="I592" s="6"/>
      <c r="J592" s="6"/>
      <c r="K592" s="6"/>
      <c r="L592" s="66"/>
      <c r="M592" s="6"/>
      <c r="N592" s="6"/>
      <c r="O592" s="6"/>
      <c r="P592" s="67"/>
    </row>
    <row r="593" spans="1:16" ht="15.75" customHeight="1" x14ac:dyDescent="0.25">
      <c r="A593" s="1"/>
      <c r="B593" s="14"/>
      <c r="C593" s="6"/>
      <c r="D593" s="66"/>
      <c r="E593" s="6"/>
      <c r="F593" s="66"/>
      <c r="G593" s="6"/>
      <c r="H593" s="6"/>
      <c r="I593" s="6"/>
      <c r="J593" s="6"/>
      <c r="K593" s="6"/>
      <c r="L593" s="66"/>
      <c r="M593" s="6"/>
      <c r="N593" s="6"/>
      <c r="O593" s="6"/>
      <c r="P593" s="67"/>
    </row>
    <row r="594" spans="1:16" ht="15.75" customHeight="1" x14ac:dyDescent="0.25">
      <c r="A594" s="1"/>
      <c r="B594" s="14"/>
      <c r="C594" s="6"/>
      <c r="D594" s="66"/>
      <c r="E594" s="6"/>
      <c r="F594" s="66"/>
      <c r="G594" s="6"/>
      <c r="H594" s="6"/>
      <c r="I594" s="6"/>
      <c r="J594" s="6"/>
      <c r="K594" s="6"/>
      <c r="L594" s="66"/>
      <c r="M594" s="6"/>
      <c r="N594" s="6"/>
      <c r="O594" s="6"/>
      <c r="P594" s="67"/>
    </row>
    <row r="595" spans="1:16" ht="15.75" customHeight="1" x14ac:dyDescent="0.25">
      <c r="A595" s="1"/>
      <c r="B595" s="14"/>
      <c r="C595" s="6"/>
      <c r="D595" s="66"/>
      <c r="E595" s="6"/>
      <c r="F595" s="66"/>
      <c r="G595" s="6"/>
      <c r="H595" s="6"/>
      <c r="I595" s="6"/>
      <c r="J595" s="6"/>
      <c r="K595" s="6"/>
      <c r="L595" s="66"/>
      <c r="M595" s="6"/>
      <c r="N595" s="6"/>
      <c r="O595" s="6"/>
      <c r="P595" s="67"/>
    </row>
    <row r="596" spans="1:16" ht="15.75" customHeight="1" x14ac:dyDescent="0.25">
      <c r="A596" s="1"/>
      <c r="B596" s="14"/>
      <c r="C596" s="6"/>
      <c r="D596" s="66"/>
      <c r="E596" s="6"/>
      <c r="F596" s="66"/>
      <c r="G596" s="6"/>
      <c r="H596" s="6"/>
      <c r="I596" s="6"/>
      <c r="J596" s="6"/>
      <c r="K596" s="6"/>
      <c r="L596" s="66"/>
      <c r="M596" s="6"/>
      <c r="N596" s="6"/>
      <c r="O596" s="6"/>
      <c r="P596" s="67"/>
    </row>
    <row r="597" spans="1:16" ht="15.75" customHeight="1" x14ac:dyDescent="0.25">
      <c r="A597" s="1"/>
      <c r="B597" s="14"/>
      <c r="C597" s="6"/>
      <c r="D597" s="66"/>
      <c r="E597" s="6"/>
      <c r="F597" s="66"/>
      <c r="G597" s="6"/>
      <c r="H597" s="6"/>
      <c r="I597" s="6"/>
      <c r="J597" s="6"/>
      <c r="K597" s="6"/>
      <c r="L597" s="66"/>
      <c r="M597" s="6"/>
      <c r="N597" s="6"/>
      <c r="O597" s="6"/>
      <c r="P597" s="67"/>
    </row>
    <row r="598" spans="1:16" ht="15.75" customHeight="1" x14ac:dyDescent="0.25">
      <c r="A598" s="1"/>
      <c r="B598" s="14"/>
      <c r="C598" s="6"/>
      <c r="D598" s="66"/>
      <c r="E598" s="6"/>
      <c r="F598" s="66"/>
      <c r="G598" s="6"/>
      <c r="H598" s="6"/>
      <c r="I598" s="6"/>
      <c r="J598" s="6"/>
      <c r="K598" s="6"/>
      <c r="L598" s="66"/>
      <c r="M598" s="6"/>
      <c r="N598" s="6"/>
      <c r="O598" s="6"/>
      <c r="P598" s="67"/>
    </row>
    <row r="599" spans="1:16" ht="15.75" customHeight="1" x14ac:dyDescent="0.25">
      <c r="A599" s="1"/>
      <c r="B599" s="14"/>
      <c r="C599" s="6"/>
      <c r="D599" s="66"/>
      <c r="E599" s="6"/>
      <c r="F599" s="66"/>
      <c r="G599" s="6"/>
      <c r="H599" s="6"/>
      <c r="I599" s="6"/>
      <c r="J599" s="6"/>
      <c r="K599" s="6"/>
      <c r="L599" s="66"/>
      <c r="M599" s="6"/>
      <c r="N599" s="6"/>
      <c r="O599" s="6"/>
      <c r="P599" s="67"/>
    </row>
    <row r="600" spans="1:16" ht="15.75" customHeight="1" x14ac:dyDescent="0.25">
      <c r="A600" s="1"/>
      <c r="B600" s="14"/>
      <c r="C600" s="6"/>
      <c r="D600" s="66"/>
      <c r="E600" s="6"/>
      <c r="F600" s="66"/>
      <c r="G600" s="6"/>
      <c r="H600" s="6"/>
      <c r="I600" s="6"/>
      <c r="J600" s="6"/>
      <c r="K600" s="6"/>
      <c r="L600" s="66"/>
      <c r="M600" s="6"/>
      <c r="N600" s="6"/>
      <c r="O600" s="6"/>
      <c r="P600" s="67"/>
    </row>
    <row r="601" spans="1:16" ht="15.75" customHeight="1" x14ac:dyDescent="0.25">
      <c r="A601" s="1"/>
      <c r="B601" s="14"/>
      <c r="C601" s="6"/>
      <c r="D601" s="66"/>
      <c r="E601" s="6"/>
      <c r="F601" s="66"/>
      <c r="G601" s="6"/>
      <c r="H601" s="6"/>
      <c r="I601" s="6"/>
      <c r="J601" s="6"/>
      <c r="K601" s="6"/>
      <c r="L601" s="66"/>
      <c r="M601" s="6"/>
      <c r="N601" s="6"/>
      <c r="O601" s="6"/>
      <c r="P601" s="67"/>
    </row>
    <row r="602" spans="1:16" ht="15.75" customHeight="1" x14ac:dyDescent="0.25">
      <c r="A602" s="1"/>
      <c r="B602" s="14"/>
      <c r="C602" s="6"/>
      <c r="D602" s="66"/>
      <c r="E602" s="6"/>
      <c r="F602" s="66"/>
      <c r="G602" s="6"/>
      <c r="H602" s="6"/>
      <c r="I602" s="6"/>
      <c r="J602" s="6"/>
      <c r="K602" s="6"/>
      <c r="L602" s="66"/>
      <c r="M602" s="6"/>
      <c r="N602" s="6"/>
      <c r="O602" s="6"/>
      <c r="P602" s="67"/>
    </row>
    <row r="603" spans="1:16" ht="15.75" customHeight="1" x14ac:dyDescent="0.25">
      <c r="A603" s="1"/>
      <c r="B603" s="14"/>
      <c r="C603" s="6"/>
      <c r="D603" s="66"/>
      <c r="E603" s="6"/>
      <c r="F603" s="66"/>
      <c r="G603" s="6"/>
      <c r="H603" s="6"/>
      <c r="I603" s="6"/>
      <c r="J603" s="6"/>
      <c r="K603" s="6"/>
      <c r="L603" s="66"/>
      <c r="M603" s="6"/>
      <c r="N603" s="6"/>
      <c r="O603" s="6"/>
      <c r="P603" s="67"/>
    </row>
    <row r="604" spans="1:16" ht="15.75" customHeight="1" x14ac:dyDescent="0.25">
      <c r="A604" s="1"/>
      <c r="B604" s="14"/>
      <c r="C604" s="6"/>
      <c r="D604" s="66"/>
      <c r="E604" s="6"/>
      <c r="F604" s="66"/>
      <c r="G604" s="6"/>
      <c r="H604" s="6"/>
      <c r="I604" s="6"/>
      <c r="J604" s="6"/>
      <c r="K604" s="6"/>
      <c r="L604" s="66"/>
      <c r="M604" s="6"/>
      <c r="N604" s="6"/>
      <c r="O604" s="6"/>
      <c r="P604" s="67"/>
    </row>
    <row r="605" spans="1:16" ht="15.75" customHeight="1" x14ac:dyDescent="0.25">
      <c r="A605" s="1"/>
      <c r="B605" s="14"/>
      <c r="C605" s="6"/>
      <c r="D605" s="66"/>
      <c r="E605" s="6"/>
      <c r="F605" s="66"/>
      <c r="G605" s="6"/>
      <c r="H605" s="6"/>
      <c r="I605" s="6"/>
      <c r="J605" s="6"/>
      <c r="K605" s="6"/>
      <c r="L605" s="66"/>
      <c r="M605" s="6"/>
      <c r="N605" s="6"/>
      <c r="O605" s="6"/>
      <c r="P605" s="67"/>
    </row>
    <row r="606" spans="1:16" ht="15.75" customHeight="1" x14ac:dyDescent="0.25">
      <c r="A606" s="1"/>
      <c r="B606" s="14"/>
      <c r="C606" s="6"/>
      <c r="D606" s="66"/>
      <c r="E606" s="6"/>
      <c r="F606" s="66"/>
      <c r="G606" s="6"/>
      <c r="H606" s="6"/>
      <c r="I606" s="6"/>
      <c r="J606" s="6"/>
      <c r="K606" s="6"/>
      <c r="L606" s="66"/>
      <c r="M606" s="6"/>
      <c r="N606" s="6"/>
      <c r="O606" s="6"/>
      <c r="P606" s="67"/>
    </row>
    <row r="607" spans="1:16" ht="15.75" customHeight="1" x14ac:dyDescent="0.25">
      <c r="A607" s="1"/>
      <c r="B607" s="14"/>
      <c r="C607" s="6"/>
      <c r="D607" s="66"/>
      <c r="E607" s="6"/>
      <c r="F607" s="66"/>
      <c r="G607" s="6"/>
      <c r="H607" s="6"/>
      <c r="I607" s="6"/>
      <c r="J607" s="6"/>
      <c r="K607" s="6"/>
      <c r="L607" s="66"/>
      <c r="M607" s="6"/>
      <c r="N607" s="6"/>
      <c r="O607" s="6"/>
      <c r="P607" s="67"/>
    </row>
    <row r="608" spans="1:16" ht="15.75" customHeight="1" x14ac:dyDescent="0.25">
      <c r="A608" s="1"/>
      <c r="B608" s="14"/>
      <c r="C608" s="6"/>
      <c r="D608" s="66"/>
      <c r="E608" s="6"/>
      <c r="F608" s="66"/>
      <c r="G608" s="6"/>
      <c r="H608" s="6"/>
      <c r="I608" s="6"/>
      <c r="J608" s="6"/>
      <c r="K608" s="6"/>
      <c r="L608" s="66"/>
      <c r="M608" s="6"/>
      <c r="N608" s="6"/>
      <c r="O608" s="6"/>
      <c r="P608" s="67"/>
    </row>
    <row r="609" spans="1:16" ht="15.75" customHeight="1" x14ac:dyDescent="0.25">
      <c r="A609" s="1"/>
      <c r="B609" s="14"/>
      <c r="C609" s="6"/>
      <c r="D609" s="66"/>
      <c r="E609" s="6"/>
      <c r="F609" s="66"/>
      <c r="G609" s="6"/>
      <c r="H609" s="6"/>
      <c r="I609" s="6"/>
      <c r="J609" s="6"/>
      <c r="K609" s="6"/>
      <c r="L609" s="66"/>
      <c r="M609" s="6"/>
      <c r="N609" s="6"/>
      <c r="O609" s="6"/>
      <c r="P609" s="67"/>
    </row>
    <row r="610" spans="1:16" ht="15.75" customHeight="1" x14ac:dyDescent="0.25">
      <c r="A610" s="1"/>
      <c r="B610" s="14"/>
      <c r="C610" s="6"/>
      <c r="D610" s="66"/>
      <c r="E610" s="6"/>
      <c r="F610" s="66"/>
      <c r="G610" s="6"/>
      <c r="H610" s="6"/>
      <c r="I610" s="6"/>
      <c r="J610" s="6"/>
      <c r="K610" s="6"/>
      <c r="L610" s="66"/>
      <c r="M610" s="6"/>
      <c r="N610" s="6"/>
      <c r="O610" s="6"/>
      <c r="P610" s="67"/>
    </row>
    <row r="611" spans="1:16" ht="15.75" customHeight="1" x14ac:dyDescent="0.25">
      <c r="A611" s="1"/>
      <c r="B611" s="14"/>
      <c r="C611" s="6"/>
      <c r="D611" s="66"/>
      <c r="E611" s="6"/>
      <c r="F611" s="66"/>
      <c r="G611" s="6"/>
      <c r="H611" s="6"/>
      <c r="I611" s="6"/>
      <c r="J611" s="6"/>
      <c r="K611" s="6"/>
      <c r="L611" s="66"/>
      <c r="M611" s="6"/>
      <c r="N611" s="6"/>
      <c r="O611" s="6"/>
      <c r="P611" s="67"/>
    </row>
    <row r="612" spans="1:16" ht="15.75" customHeight="1" x14ac:dyDescent="0.25">
      <c r="A612" s="1"/>
      <c r="B612" s="14"/>
      <c r="C612" s="6"/>
      <c r="D612" s="66"/>
      <c r="E612" s="6"/>
      <c r="F612" s="66"/>
      <c r="G612" s="6"/>
      <c r="H612" s="6"/>
      <c r="I612" s="6"/>
      <c r="J612" s="6"/>
      <c r="K612" s="6"/>
      <c r="L612" s="66"/>
      <c r="M612" s="6"/>
      <c r="N612" s="6"/>
      <c r="O612" s="6"/>
      <c r="P612" s="67"/>
    </row>
    <row r="613" spans="1:16" ht="15.75" customHeight="1" x14ac:dyDescent="0.25">
      <c r="A613" s="1"/>
      <c r="B613" s="14"/>
      <c r="C613" s="6"/>
      <c r="D613" s="66"/>
      <c r="E613" s="6"/>
      <c r="F613" s="66"/>
      <c r="G613" s="6"/>
      <c r="H613" s="6"/>
      <c r="I613" s="6"/>
      <c r="J613" s="6"/>
      <c r="K613" s="6"/>
      <c r="L613" s="66"/>
      <c r="M613" s="6"/>
      <c r="N613" s="6"/>
      <c r="O613" s="6"/>
      <c r="P613" s="67"/>
    </row>
    <row r="614" spans="1:16" ht="15.75" customHeight="1" x14ac:dyDescent="0.25">
      <c r="A614" s="1"/>
      <c r="B614" s="14"/>
      <c r="C614" s="6"/>
      <c r="D614" s="66"/>
      <c r="E614" s="6"/>
      <c r="F614" s="66"/>
      <c r="G614" s="6"/>
      <c r="H614" s="6"/>
      <c r="I614" s="6"/>
      <c r="J614" s="6"/>
      <c r="K614" s="6"/>
      <c r="L614" s="66"/>
      <c r="M614" s="6"/>
      <c r="N614" s="6"/>
      <c r="O614" s="6"/>
      <c r="P614" s="67"/>
    </row>
    <row r="615" spans="1:16" ht="15.75" customHeight="1" x14ac:dyDescent="0.25">
      <c r="A615" s="1"/>
      <c r="B615" s="14"/>
      <c r="C615" s="6"/>
      <c r="D615" s="66"/>
      <c r="E615" s="6"/>
      <c r="F615" s="66"/>
      <c r="G615" s="6"/>
      <c r="H615" s="6"/>
      <c r="I615" s="6"/>
      <c r="J615" s="6"/>
      <c r="K615" s="6"/>
      <c r="L615" s="66"/>
      <c r="M615" s="6"/>
      <c r="N615" s="6"/>
      <c r="O615" s="6"/>
      <c r="P615" s="67"/>
    </row>
    <row r="616" spans="1:16" ht="15.75" customHeight="1" x14ac:dyDescent="0.25">
      <c r="A616" s="1"/>
      <c r="B616" s="14"/>
      <c r="C616" s="6"/>
      <c r="D616" s="66"/>
      <c r="E616" s="6"/>
      <c r="F616" s="66"/>
      <c r="G616" s="6"/>
      <c r="H616" s="6"/>
      <c r="I616" s="6"/>
      <c r="J616" s="6"/>
      <c r="K616" s="6"/>
      <c r="L616" s="66"/>
      <c r="M616" s="6"/>
      <c r="N616" s="6"/>
      <c r="O616" s="6"/>
      <c r="P616" s="67"/>
    </row>
    <row r="617" spans="1:16" ht="15.75" customHeight="1" x14ac:dyDescent="0.25">
      <c r="A617" s="1"/>
      <c r="B617" s="14"/>
      <c r="C617" s="6"/>
      <c r="D617" s="66"/>
      <c r="E617" s="6"/>
      <c r="F617" s="66"/>
      <c r="G617" s="6"/>
      <c r="H617" s="6"/>
      <c r="I617" s="6"/>
      <c r="J617" s="6"/>
      <c r="K617" s="6"/>
      <c r="L617" s="66"/>
      <c r="M617" s="6"/>
      <c r="N617" s="6"/>
      <c r="O617" s="6"/>
      <c r="P617" s="67"/>
    </row>
    <row r="618" spans="1:16" ht="15.75" customHeight="1" x14ac:dyDescent="0.25">
      <c r="A618" s="1"/>
      <c r="B618" s="14"/>
      <c r="C618" s="6"/>
      <c r="D618" s="66"/>
      <c r="E618" s="6"/>
      <c r="F618" s="66"/>
      <c r="G618" s="6"/>
      <c r="H618" s="6"/>
      <c r="I618" s="6"/>
      <c r="J618" s="6"/>
      <c r="K618" s="6"/>
      <c r="L618" s="66"/>
      <c r="M618" s="6"/>
      <c r="N618" s="6"/>
      <c r="O618" s="6"/>
      <c r="P618" s="67"/>
    </row>
    <row r="619" spans="1:16" ht="15.75" customHeight="1" x14ac:dyDescent="0.25">
      <c r="A619" s="1"/>
      <c r="B619" s="14"/>
      <c r="C619" s="6"/>
      <c r="D619" s="66"/>
      <c r="E619" s="6"/>
      <c r="F619" s="66"/>
      <c r="G619" s="6"/>
      <c r="H619" s="6"/>
      <c r="I619" s="6"/>
      <c r="J619" s="6"/>
      <c r="K619" s="6"/>
      <c r="L619" s="66"/>
      <c r="M619" s="6"/>
      <c r="N619" s="6"/>
      <c r="O619" s="6"/>
      <c r="P619" s="67"/>
    </row>
    <row r="620" spans="1:16" ht="15.75" customHeight="1" x14ac:dyDescent="0.25">
      <c r="A620" s="1"/>
      <c r="B620" s="14"/>
      <c r="C620" s="6"/>
      <c r="D620" s="66"/>
      <c r="E620" s="6"/>
      <c r="F620" s="66"/>
      <c r="G620" s="6"/>
      <c r="H620" s="6"/>
      <c r="I620" s="6"/>
      <c r="J620" s="6"/>
      <c r="K620" s="6"/>
      <c r="L620" s="66"/>
      <c r="M620" s="6"/>
      <c r="N620" s="6"/>
      <c r="O620" s="6"/>
      <c r="P620" s="67"/>
    </row>
    <row r="621" spans="1:16" ht="15.75" customHeight="1" x14ac:dyDescent="0.25">
      <c r="A621" s="1"/>
      <c r="B621" s="14"/>
      <c r="C621" s="6"/>
      <c r="D621" s="66"/>
      <c r="E621" s="6"/>
      <c r="F621" s="66"/>
      <c r="G621" s="6"/>
      <c r="H621" s="6"/>
      <c r="I621" s="6"/>
      <c r="J621" s="6"/>
      <c r="K621" s="6"/>
      <c r="L621" s="66"/>
      <c r="M621" s="6"/>
      <c r="N621" s="6"/>
      <c r="O621" s="6"/>
      <c r="P621" s="67"/>
    </row>
    <row r="622" spans="1:16" ht="15.75" customHeight="1" x14ac:dyDescent="0.25">
      <c r="A622" s="1"/>
      <c r="B622" s="14"/>
      <c r="C622" s="6"/>
      <c r="D622" s="66"/>
      <c r="E622" s="6"/>
      <c r="F622" s="66"/>
      <c r="G622" s="6"/>
      <c r="H622" s="6"/>
      <c r="I622" s="6"/>
      <c r="J622" s="6"/>
      <c r="K622" s="6"/>
      <c r="L622" s="66"/>
      <c r="M622" s="6"/>
      <c r="N622" s="6"/>
      <c r="O622" s="6"/>
      <c r="P622" s="67"/>
    </row>
    <row r="623" spans="1:16" ht="15.75" customHeight="1" x14ac:dyDescent="0.25">
      <c r="A623" s="1"/>
      <c r="B623" s="14"/>
      <c r="C623" s="6"/>
      <c r="D623" s="66"/>
      <c r="E623" s="6"/>
      <c r="F623" s="66"/>
      <c r="G623" s="6"/>
      <c r="H623" s="6"/>
      <c r="I623" s="6"/>
      <c r="J623" s="6"/>
      <c r="K623" s="6"/>
      <c r="L623" s="66"/>
      <c r="M623" s="6"/>
      <c r="N623" s="6"/>
      <c r="O623" s="6"/>
      <c r="P623" s="67"/>
    </row>
    <row r="624" spans="1:16" ht="15.75" customHeight="1" x14ac:dyDescent="0.25">
      <c r="A624" s="1"/>
      <c r="B624" s="14"/>
      <c r="C624" s="6"/>
      <c r="D624" s="66"/>
      <c r="E624" s="6"/>
      <c r="F624" s="66"/>
      <c r="G624" s="6"/>
      <c r="H624" s="6"/>
      <c r="I624" s="6"/>
      <c r="J624" s="6"/>
      <c r="K624" s="6"/>
      <c r="L624" s="66"/>
      <c r="M624" s="6"/>
      <c r="N624" s="6"/>
      <c r="O624" s="6"/>
      <c r="P624" s="67"/>
    </row>
    <row r="625" spans="1:16" ht="15.75" customHeight="1" x14ac:dyDescent="0.25">
      <c r="A625" s="1"/>
      <c r="B625" s="14"/>
      <c r="C625" s="6"/>
      <c r="D625" s="66"/>
      <c r="E625" s="6"/>
      <c r="F625" s="66"/>
      <c r="G625" s="6"/>
      <c r="H625" s="6"/>
      <c r="I625" s="6"/>
      <c r="J625" s="6"/>
      <c r="K625" s="6"/>
      <c r="L625" s="66"/>
      <c r="M625" s="6"/>
      <c r="N625" s="6"/>
      <c r="O625" s="6"/>
      <c r="P625" s="67"/>
    </row>
    <row r="626" spans="1:16" ht="15.75" customHeight="1" x14ac:dyDescent="0.25">
      <c r="A626" s="1"/>
      <c r="B626" s="14"/>
      <c r="C626" s="6"/>
      <c r="D626" s="66"/>
      <c r="E626" s="6"/>
      <c r="F626" s="66"/>
      <c r="G626" s="6"/>
      <c r="H626" s="6"/>
      <c r="I626" s="6"/>
      <c r="J626" s="6"/>
      <c r="K626" s="6"/>
      <c r="L626" s="66"/>
      <c r="M626" s="6"/>
      <c r="N626" s="6"/>
      <c r="O626" s="6"/>
      <c r="P626" s="67"/>
    </row>
    <row r="627" spans="1:16" ht="15.75" customHeight="1" x14ac:dyDescent="0.25">
      <c r="A627" s="1"/>
      <c r="B627" s="14"/>
      <c r="C627" s="6"/>
      <c r="D627" s="66"/>
      <c r="E627" s="6"/>
      <c r="F627" s="66"/>
      <c r="G627" s="6"/>
      <c r="H627" s="6"/>
      <c r="I627" s="6"/>
      <c r="J627" s="6"/>
      <c r="K627" s="6"/>
      <c r="L627" s="66"/>
      <c r="M627" s="6"/>
      <c r="N627" s="6"/>
      <c r="O627" s="6"/>
      <c r="P627" s="67"/>
    </row>
    <row r="628" spans="1:16" ht="15.75" customHeight="1" x14ac:dyDescent="0.25">
      <c r="A628" s="1"/>
      <c r="B628" s="14"/>
      <c r="C628" s="6"/>
      <c r="D628" s="66"/>
      <c r="E628" s="6"/>
      <c r="F628" s="66"/>
      <c r="G628" s="6"/>
      <c r="H628" s="6"/>
      <c r="I628" s="6"/>
      <c r="J628" s="6"/>
      <c r="K628" s="6"/>
      <c r="L628" s="66"/>
      <c r="M628" s="6"/>
      <c r="N628" s="6"/>
      <c r="O628" s="6"/>
      <c r="P628" s="67"/>
    </row>
    <row r="629" spans="1:16" ht="15.75" customHeight="1" x14ac:dyDescent="0.25">
      <c r="A629" s="1"/>
      <c r="B629" s="14"/>
      <c r="C629" s="6"/>
      <c r="D629" s="66"/>
      <c r="E629" s="6"/>
      <c r="F629" s="66"/>
      <c r="G629" s="6"/>
      <c r="H629" s="6"/>
      <c r="I629" s="6"/>
      <c r="J629" s="6"/>
      <c r="K629" s="6"/>
      <c r="L629" s="66"/>
      <c r="M629" s="6"/>
      <c r="N629" s="6"/>
      <c r="O629" s="6"/>
      <c r="P629" s="67"/>
    </row>
    <row r="630" spans="1:16" ht="15.75" customHeight="1" x14ac:dyDescent="0.25">
      <c r="A630" s="1"/>
      <c r="B630" s="14"/>
      <c r="C630" s="6"/>
      <c r="D630" s="66"/>
      <c r="E630" s="6"/>
      <c r="F630" s="66"/>
      <c r="G630" s="6"/>
      <c r="H630" s="6"/>
      <c r="I630" s="6"/>
      <c r="J630" s="6"/>
      <c r="K630" s="6"/>
      <c r="L630" s="66"/>
      <c r="M630" s="6"/>
      <c r="N630" s="6"/>
      <c r="O630" s="6"/>
      <c r="P630" s="67"/>
    </row>
    <row r="631" spans="1:16" ht="15.75" customHeight="1" x14ac:dyDescent="0.25">
      <c r="A631" s="1"/>
      <c r="B631" s="14"/>
      <c r="C631" s="6"/>
      <c r="D631" s="66"/>
      <c r="E631" s="6"/>
      <c r="F631" s="66"/>
      <c r="G631" s="6"/>
      <c r="H631" s="6"/>
      <c r="I631" s="6"/>
      <c r="J631" s="6"/>
      <c r="K631" s="6"/>
      <c r="L631" s="66"/>
      <c r="M631" s="6"/>
      <c r="N631" s="6"/>
      <c r="O631" s="6"/>
      <c r="P631" s="67"/>
    </row>
    <row r="632" spans="1:16" ht="15.75" customHeight="1" x14ac:dyDescent="0.25">
      <c r="A632" s="1"/>
      <c r="B632" s="14"/>
      <c r="C632" s="6"/>
      <c r="D632" s="66"/>
      <c r="E632" s="6"/>
      <c r="F632" s="66"/>
      <c r="G632" s="6"/>
      <c r="H632" s="6"/>
      <c r="I632" s="6"/>
      <c r="J632" s="6"/>
      <c r="K632" s="6"/>
      <c r="L632" s="66"/>
      <c r="M632" s="6"/>
      <c r="N632" s="6"/>
      <c r="O632" s="6"/>
      <c r="P632" s="67"/>
    </row>
    <row r="633" spans="1:16" ht="15.75" customHeight="1" x14ac:dyDescent="0.25">
      <c r="A633" s="1"/>
      <c r="B633" s="14"/>
      <c r="C633" s="6"/>
      <c r="D633" s="66"/>
      <c r="E633" s="6"/>
      <c r="F633" s="66"/>
      <c r="G633" s="6"/>
      <c r="H633" s="6"/>
      <c r="I633" s="6"/>
      <c r="J633" s="6"/>
      <c r="K633" s="6"/>
      <c r="L633" s="66"/>
      <c r="M633" s="6"/>
      <c r="N633" s="6"/>
      <c r="O633" s="6"/>
      <c r="P633" s="67"/>
    </row>
    <row r="634" spans="1:16" ht="15.75" customHeight="1" x14ac:dyDescent="0.25">
      <c r="A634" s="1"/>
      <c r="B634" s="14"/>
      <c r="C634" s="6"/>
      <c r="D634" s="66"/>
      <c r="E634" s="6"/>
      <c r="F634" s="66"/>
      <c r="G634" s="6"/>
      <c r="H634" s="6"/>
      <c r="I634" s="6"/>
      <c r="J634" s="6"/>
      <c r="K634" s="6"/>
      <c r="L634" s="66"/>
      <c r="M634" s="6"/>
      <c r="N634" s="6"/>
      <c r="O634" s="6"/>
      <c r="P634" s="67"/>
    </row>
    <row r="635" spans="1:16" ht="15.75" customHeight="1" x14ac:dyDescent="0.25">
      <c r="A635" s="1"/>
      <c r="B635" s="14"/>
      <c r="C635" s="6"/>
      <c r="D635" s="66"/>
      <c r="E635" s="6"/>
      <c r="F635" s="66"/>
      <c r="G635" s="6"/>
      <c r="H635" s="6"/>
      <c r="I635" s="6"/>
      <c r="J635" s="6"/>
      <c r="K635" s="6"/>
      <c r="L635" s="66"/>
      <c r="M635" s="6"/>
      <c r="N635" s="6"/>
      <c r="O635" s="6"/>
      <c r="P635" s="67"/>
    </row>
    <row r="636" spans="1:16" ht="15.75" customHeight="1" x14ac:dyDescent="0.25">
      <c r="A636" s="1"/>
      <c r="B636" s="14"/>
      <c r="C636" s="6"/>
      <c r="D636" s="66"/>
      <c r="E636" s="6"/>
      <c r="F636" s="66"/>
      <c r="G636" s="6"/>
      <c r="H636" s="6"/>
      <c r="I636" s="6"/>
      <c r="J636" s="6"/>
      <c r="K636" s="6"/>
      <c r="L636" s="66"/>
      <c r="M636" s="6"/>
      <c r="N636" s="6"/>
      <c r="O636" s="6"/>
      <c r="P636" s="67"/>
    </row>
    <row r="637" spans="1:16" ht="15.75" customHeight="1" x14ac:dyDescent="0.25">
      <c r="A637" s="1"/>
      <c r="B637" s="14"/>
      <c r="C637" s="6"/>
      <c r="D637" s="66"/>
      <c r="E637" s="6"/>
      <c r="F637" s="66"/>
      <c r="G637" s="6"/>
      <c r="H637" s="6"/>
      <c r="I637" s="6"/>
      <c r="J637" s="6"/>
      <c r="K637" s="6"/>
      <c r="L637" s="66"/>
      <c r="M637" s="6"/>
      <c r="N637" s="6"/>
      <c r="O637" s="6"/>
      <c r="P637" s="67"/>
    </row>
    <row r="638" spans="1:16" ht="15.75" customHeight="1" x14ac:dyDescent="0.25">
      <c r="A638" s="1"/>
      <c r="B638" s="14"/>
      <c r="C638" s="6"/>
      <c r="D638" s="66"/>
      <c r="E638" s="6"/>
      <c r="F638" s="66"/>
      <c r="G638" s="6"/>
      <c r="H638" s="6"/>
      <c r="I638" s="6"/>
      <c r="J638" s="6"/>
      <c r="K638" s="6"/>
      <c r="L638" s="66"/>
      <c r="M638" s="6"/>
      <c r="N638" s="6"/>
      <c r="O638" s="6"/>
      <c r="P638" s="67"/>
    </row>
    <row r="639" spans="1:16" ht="15.75" customHeight="1" x14ac:dyDescent="0.25">
      <c r="A639" s="1"/>
      <c r="B639" s="14"/>
      <c r="C639" s="6"/>
      <c r="D639" s="66"/>
      <c r="E639" s="6"/>
      <c r="F639" s="66"/>
      <c r="G639" s="6"/>
      <c r="H639" s="6"/>
      <c r="I639" s="6"/>
      <c r="J639" s="6"/>
      <c r="K639" s="6"/>
      <c r="L639" s="66"/>
      <c r="M639" s="6"/>
      <c r="N639" s="6"/>
      <c r="O639" s="6"/>
      <c r="P639" s="67"/>
    </row>
    <row r="640" spans="1:16" ht="15.75" customHeight="1" x14ac:dyDescent="0.25">
      <c r="A640" s="1"/>
      <c r="B640" s="14"/>
      <c r="C640" s="6"/>
      <c r="D640" s="66"/>
      <c r="E640" s="6"/>
      <c r="F640" s="66"/>
      <c r="G640" s="6"/>
      <c r="H640" s="6"/>
      <c r="I640" s="6"/>
      <c r="J640" s="6"/>
      <c r="K640" s="6"/>
      <c r="L640" s="66"/>
      <c r="M640" s="6"/>
      <c r="N640" s="6"/>
      <c r="O640" s="6"/>
      <c r="P640" s="67"/>
    </row>
    <row r="641" spans="1:16" ht="15.75" customHeight="1" x14ac:dyDescent="0.25">
      <c r="A641" s="1"/>
      <c r="B641" s="14"/>
      <c r="C641" s="6"/>
      <c r="D641" s="66"/>
      <c r="E641" s="6"/>
      <c r="F641" s="66"/>
      <c r="G641" s="6"/>
      <c r="H641" s="6"/>
      <c r="I641" s="6"/>
      <c r="J641" s="6"/>
      <c r="K641" s="6"/>
      <c r="L641" s="66"/>
      <c r="M641" s="6"/>
      <c r="N641" s="6"/>
      <c r="O641" s="6"/>
      <c r="P641" s="67"/>
    </row>
    <row r="642" spans="1:16" ht="15.75" customHeight="1" x14ac:dyDescent="0.25">
      <c r="A642" s="1"/>
      <c r="B642" s="14"/>
      <c r="C642" s="6"/>
      <c r="D642" s="66"/>
      <c r="E642" s="6"/>
      <c r="F642" s="66"/>
      <c r="G642" s="6"/>
      <c r="H642" s="6"/>
      <c r="I642" s="6"/>
      <c r="J642" s="6"/>
      <c r="K642" s="6"/>
      <c r="L642" s="66"/>
      <c r="M642" s="6"/>
      <c r="N642" s="6"/>
      <c r="O642" s="6"/>
      <c r="P642" s="67"/>
    </row>
    <row r="643" spans="1:16" ht="15.75" customHeight="1" x14ac:dyDescent="0.25">
      <c r="A643" s="1"/>
      <c r="B643" s="14"/>
      <c r="C643" s="6"/>
      <c r="D643" s="66"/>
      <c r="E643" s="6"/>
      <c r="F643" s="66"/>
      <c r="G643" s="6"/>
      <c r="H643" s="6"/>
      <c r="I643" s="6"/>
      <c r="J643" s="6"/>
      <c r="K643" s="6"/>
      <c r="L643" s="66"/>
      <c r="M643" s="6"/>
      <c r="N643" s="6"/>
      <c r="O643" s="6"/>
      <c r="P643" s="67"/>
    </row>
    <row r="644" spans="1:16" ht="15.75" customHeight="1" x14ac:dyDescent="0.25">
      <c r="A644" s="1"/>
      <c r="B644" s="14"/>
      <c r="C644" s="6"/>
      <c r="D644" s="66"/>
      <c r="E644" s="6"/>
      <c r="F644" s="66"/>
      <c r="G644" s="6"/>
      <c r="H644" s="6"/>
      <c r="I644" s="6"/>
      <c r="J644" s="6"/>
      <c r="K644" s="6"/>
      <c r="L644" s="66"/>
      <c r="M644" s="6"/>
      <c r="N644" s="6"/>
      <c r="O644" s="6"/>
      <c r="P644" s="67"/>
    </row>
    <row r="645" spans="1:16" ht="15.75" customHeight="1" x14ac:dyDescent="0.25">
      <c r="A645" s="1"/>
      <c r="B645" s="14"/>
      <c r="C645" s="6"/>
      <c r="D645" s="66"/>
      <c r="E645" s="6"/>
      <c r="F645" s="66"/>
      <c r="G645" s="6"/>
      <c r="H645" s="6"/>
      <c r="I645" s="6"/>
      <c r="J645" s="6"/>
      <c r="K645" s="6"/>
      <c r="L645" s="66"/>
      <c r="M645" s="6"/>
      <c r="N645" s="6"/>
      <c r="O645" s="6"/>
      <c r="P645" s="67"/>
    </row>
    <row r="646" spans="1:16" ht="15.75" customHeight="1" x14ac:dyDescent="0.25">
      <c r="A646" s="1"/>
      <c r="B646" s="14"/>
      <c r="C646" s="6"/>
      <c r="D646" s="66"/>
      <c r="E646" s="6"/>
      <c r="F646" s="66"/>
      <c r="G646" s="6"/>
      <c r="H646" s="6"/>
      <c r="I646" s="6"/>
      <c r="J646" s="6"/>
      <c r="K646" s="6"/>
      <c r="L646" s="66"/>
      <c r="M646" s="6"/>
      <c r="N646" s="6"/>
      <c r="O646" s="6"/>
      <c r="P646" s="67"/>
    </row>
    <row r="647" spans="1:16" ht="15.75" customHeight="1" x14ac:dyDescent="0.25">
      <c r="A647" s="1"/>
      <c r="B647" s="14"/>
      <c r="C647" s="6"/>
      <c r="D647" s="66"/>
      <c r="E647" s="6"/>
      <c r="F647" s="66"/>
      <c r="G647" s="6"/>
      <c r="H647" s="6"/>
      <c r="I647" s="6"/>
      <c r="J647" s="6"/>
      <c r="K647" s="6"/>
      <c r="L647" s="66"/>
      <c r="M647" s="6"/>
      <c r="N647" s="6"/>
      <c r="O647" s="6"/>
      <c r="P647" s="67"/>
    </row>
    <row r="648" spans="1:16" ht="15.75" customHeight="1" x14ac:dyDescent="0.25">
      <c r="A648" s="1"/>
      <c r="B648" s="14"/>
      <c r="C648" s="6"/>
      <c r="D648" s="66"/>
      <c r="E648" s="6"/>
      <c r="F648" s="66"/>
      <c r="G648" s="6"/>
      <c r="H648" s="6"/>
      <c r="I648" s="6"/>
      <c r="J648" s="6"/>
      <c r="K648" s="6"/>
      <c r="L648" s="66"/>
      <c r="M648" s="6"/>
      <c r="N648" s="6"/>
      <c r="O648" s="6"/>
      <c r="P648" s="67"/>
    </row>
    <row r="649" spans="1:16" ht="15.75" customHeight="1" x14ac:dyDescent="0.25">
      <c r="A649" s="1"/>
      <c r="B649" s="14"/>
      <c r="C649" s="6"/>
      <c r="D649" s="66"/>
      <c r="E649" s="6"/>
      <c r="F649" s="66"/>
      <c r="G649" s="6"/>
      <c r="H649" s="6"/>
      <c r="I649" s="6"/>
      <c r="J649" s="6"/>
      <c r="K649" s="6"/>
      <c r="L649" s="66"/>
      <c r="M649" s="6"/>
      <c r="N649" s="6"/>
      <c r="O649" s="6"/>
      <c r="P649" s="67"/>
    </row>
    <row r="650" spans="1:16" ht="15.75" customHeight="1" x14ac:dyDescent="0.25">
      <c r="A650" s="1"/>
      <c r="B650" s="14"/>
      <c r="C650" s="6"/>
      <c r="D650" s="66"/>
      <c r="E650" s="6"/>
      <c r="F650" s="66"/>
      <c r="G650" s="6"/>
      <c r="H650" s="6"/>
      <c r="I650" s="6"/>
      <c r="J650" s="6"/>
      <c r="K650" s="6"/>
      <c r="L650" s="66"/>
      <c r="M650" s="6"/>
      <c r="N650" s="6"/>
      <c r="O650" s="6"/>
      <c r="P650" s="67"/>
    </row>
    <row r="651" spans="1:16" ht="15.75" customHeight="1" x14ac:dyDescent="0.25">
      <c r="A651" s="1"/>
      <c r="B651" s="14"/>
      <c r="C651" s="6"/>
      <c r="D651" s="66"/>
      <c r="E651" s="6"/>
      <c r="F651" s="66"/>
      <c r="G651" s="6"/>
      <c r="H651" s="6"/>
      <c r="I651" s="6"/>
      <c r="J651" s="6"/>
      <c r="K651" s="6"/>
      <c r="L651" s="66"/>
      <c r="M651" s="6"/>
      <c r="N651" s="6"/>
      <c r="O651" s="6"/>
      <c r="P651" s="67"/>
    </row>
    <row r="652" spans="1:16" ht="15.75" customHeight="1" x14ac:dyDescent="0.25">
      <c r="A652" s="1"/>
      <c r="B652" s="14"/>
      <c r="C652" s="6"/>
      <c r="D652" s="66"/>
      <c r="E652" s="6"/>
      <c r="F652" s="66"/>
      <c r="G652" s="6"/>
      <c r="H652" s="6"/>
      <c r="I652" s="6"/>
      <c r="J652" s="6"/>
      <c r="K652" s="6"/>
      <c r="L652" s="66"/>
      <c r="M652" s="6"/>
      <c r="N652" s="6"/>
      <c r="O652" s="6"/>
      <c r="P652" s="67"/>
    </row>
    <row r="653" spans="1:16" ht="15.75" customHeight="1" x14ac:dyDescent="0.25">
      <c r="A653" s="1"/>
      <c r="B653" s="14"/>
      <c r="C653" s="6"/>
      <c r="D653" s="66"/>
      <c r="E653" s="6"/>
      <c r="F653" s="66"/>
      <c r="G653" s="6"/>
      <c r="H653" s="6"/>
      <c r="I653" s="6"/>
      <c r="J653" s="6"/>
      <c r="K653" s="6"/>
      <c r="L653" s="66"/>
      <c r="M653" s="6"/>
      <c r="N653" s="6"/>
      <c r="O653" s="6"/>
      <c r="P653" s="67"/>
    </row>
    <row r="654" spans="1:16" ht="15.75" customHeight="1" x14ac:dyDescent="0.25">
      <c r="A654" s="1"/>
      <c r="B654" s="14"/>
      <c r="C654" s="6"/>
      <c r="D654" s="66"/>
      <c r="E654" s="6"/>
      <c r="F654" s="66"/>
      <c r="G654" s="6"/>
      <c r="H654" s="6"/>
      <c r="I654" s="6"/>
      <c r="J654" s="6"/>
      <c r="K654" s="6"/>
      <c r="L654" s="66"/>
      <c r="M654" s="6"/>
      <c r="N654" s="6"/>
      <c r="O654" s="6"/>
      <c r="P654" s="67"/>
    </row>
    <row r="655" spans="1:16" ht="15.75" customHeight="1" x14ac:dyDescent="0.25">
      <c r="A655" s="1"/>
      <c r="B655" s="14"/>
      <c r="C655" s="6"/>
      <c r="D655" s="66"/>
      <c r="E655" s="6"/>
      <c r="F655" s="66"/>
      <c r="G655" s="6"/>
      <c r="H655" s="6"/>
      <c r="I655" s="6"/>
      <c r="J655" s="6"/>
      <c r="K655" s="6"/>
      <c r="L655" s="66"/>
      <c r="M655" s="6"/>
      <c r="N655" s="6"/>
      <c r="O655" s="6"/>
      <c r="P655" s="67"/>
    </row>
    <row r="656" spans="1:16" ht="15.75" customHeight="1" x14ac:dyDescent="0.25">
      <c r="A656" s="1"/>
      <c r="B656" s="14"/>
      <c r="C656" s="6"/>
      <c r="D656" s="66"/>
      <c r="E656" s="6"/>
      <c r="F656" s="66"/>
      <c r="G656" s="6"/>
      <c r="H656" s="6"/>
      <c r="I656" s="6"/>
      <c r="J656" s="6"/>
      <c r="K656" s="6"/>
      <c r="L656" s="66"/>
      <c r="M656" s="6"/>
      <c r="N656" s="6"/>
      <c r="O656" s="6"/>
      <c r="P656" s="67"/>
    </row>
    <row r="657" spans="1:16" ht="15.75" customHeight="1" x14ac:dyDescent="0.25">
      <c r="A657" s="1"/>
      <c r="B657" s="14"/>
      <c r="C657" s="6"/>
      <c r="D657" s="66"/>
      <c r="E657" s="6"/>
      <c r="F657" s="66"/>
      <c r="G657" s="6"/>
      <c r="H657" s="6"/>
      <c r="I657" s="6"/>
      <c r="J657" s="6"/>
      <c r="K657" s="6"/>
      <c r="L657" s="66"/>
      <c r="M657" s="6"/>
      <c r="N657" s="6"/>
      <c r="O657" s="6"/>
      <c r="P657" s="67"/>
    </row>
    <row r="658" spans="1:16" ht="15.75" customHeight="1" x14ac:dyDescent="0.25">
      <c r="A658" s="1"/>
      <c r="B658" s="14"/>
      <c r="C658" s="6"/>
      <c r="D658" s="66"/>
      <c r="E658" s="6"/>
      <c r="F658" s="66"/>
      <c r="G658" s="6"/>
      <c r="H658" s="6"/>
      <c r="I658" s="6"/>
      <c r="J658" s="6"/>
      <c r="K658" s="6"/>
      <c r="L658" s="66"/>
      <c r="M658" s="6"/>
      <c r="N658" s="6"/>
      <c r="O658" s="6"/>
      <c r="P658" s="67"/>
    </row>
    <row r="659" spans="1:16" ht="15.75" customHeight="1" x14ac:dyDescent="0.25">
      <c r="A659" s="1"/>
      <c r="B659" s="14"/>
      <c r="C659" s="6"/>
      <c r="D659" s="66"/>
      <c r="E659" s="6"/>
      <c r="F659" s="66"/>
      <c r="G659" s="6"/>
      <c r="H659" s="6"/>
      <c r="I659" s="6"/>
      <c r="J659" s="6"/>
      <c r="K659" s="6"/>
      <c r="L659" s="66"/>
      <c r="M659" s="6"/>
      <c r="N659" s="6"/>
      <c r="O659" s="6"/>
      <c r="P659" s="67"/>
    </row>
    <row r="660" spans="1:16" ht="15.75" customHeight="1" x14ac:dyDescent="0.25">
      <c r="A660" s="1"/>
      <c r="B660" s="14"/>
      <c r="C660" s="6"/>
      <c r="D660" s="66"/>
      <c r="E660" s="6"/>
      <c r="F660" s="66"/>
      <c r="G660" s="6"/>
      <c r="H660" s="6"/>
      <c r="I660" s="6"/>
      <c r="J660" s="6"/>
      <c r="K660" s="6"/>
      <c r="L660" s="66"/>
      <c r="M660" s="6"/>
      <c r="N660" s="6"/>
      <c r="O660" s="6"/>
      <c r="P660" s="67"/>
    </row>
    <row r="661" spans="1:16" ht="15.75" customHeight="1" x14ac:dyDescent="0.25">
      <c r="A661" s="1"/>
      <c r="B661" s="14"/>
      <c r="C661" s="6"/>
      <c r="D661" s="66"/>
      <c r="E661" s="6"/>
      <c r="F661" s="66"/>
      <c r="G661" s="6"/>
      <c r="H661" s="6"/>
      <c r="I661" s="6"/>
      <c r="J661" s="6"/>
      <c r="K661" s="6"/>
      <c r="L661" s="66"/>
      <c r="M661" s="6"/>
      <c r="N661" s="6"/>
      <c r="O661" s="6"/>
      <c r="P661" s="67"/>
    </row>
    <row r="662" spans="1:16" ht="15.75" customHeight="1" x14ac:dyDescent="0.25">
      <c r="A662" s="1"/>
      <c r="B662" s="14"/>
      <c r="C662" s="6"/>
      <c r="D662" s="66"/>
      <c r="E662" s="6"/>
      <c r="F662" s="66"/>
      <c r="G662" s="6"/>
      <c r="H662" s="6"/>
      <c r="I662" s="6"/>
      <c r="J662" s="6"/>
      <c r="K662" s="6"/>
      <c r="L662" s="66"/>
      <c r="M662" s="6"/>
      <c r="N662" s="6"/>
      <c r="O662" s="6"/>
      <c r="P662" s="67"/>
    </row>
    <row r="663" spans="1:16" ht="15.75" customHeight="1" x14ac:dyDescent="0.25">
      <c r="A663" s="1"/>
      <c r="B663" s="14"/>
      <c r="C663" s="6"/>
      <c r="D663" s="66"/>
      <c r="E663" s="6"/>
      <c r="F663" s="66"/>
      <c r="G663" s="6"/>
      <c r="H663" s="6"/>
      <c r="I663" s="6"/>
      <c r="J663" s="6"/>
      <c r="K663" s="6"/>
      <c r="L663" s="66"/>
      <c r="M663" s="6"/>
      <c r="N663" s="6"/>
      <c r="O663" s="6"/>
      <c r="P663" s="67"/>
    </row>
    <row r="664" spans="1:16" ht="15.75" customHeight="1" x14ac:dyDescent="0.25">
      <c r="A664" s="1"/>
      <c r="B664" s="14"/>
      <c r="C664" s="6"/>
      <c r="D664" s="66"/>
      <c r="E664" s="6"/>
      <c r="F664" s="66"/>
      <c r="G664" s="6"/>
      <c r="H664" s="6"/>
      <c r="I664" s="6"/>
      <c r="J664" s="6"/>
      <c r="K664" s="6"/>
      <c r="L664" s="66"/>
      <c r="M664" s="6"/>
      <c r="N664" s="6"/>
      <c r="O664" s="6"/>
      <c r="P664" s="67"/>
    </row>
    <row r="665" spans="1:16" ht="15.75" customHeight="1" x14ac:dyDescent="0.25">
      <c r="A665" s="1"/>
      <c r="B665" s="14"/>
      <c r="C665" s="6"/>
      <c r="D665" s="66"/>
      <c r="E665" s="6"/>
      <c r="F665" s="66"/>
      <c r="G665" s="6"/>
      <c r="H665" s="6"/>
      <c r="I665" s="6"/>
      <c r="J665" s="6"/>
      <c r="K665" s="6"/>
      <c r="L665" s="66"/>
      <c r="M665" s="6"/>
      <c r="N665" s="6"/>
      <c r="O665" s="6"/>
      <c r="P665" s="67"/>
    </row>
    <row r="666" spans="1:16" ht="15.75" customHeight="1" x14ac:dyDescent="0.25">
      <c r="A666" s="1"/>
      <c r="B666" s="14"/>
      <c r="C666" s="6"/>
      <c r="D666" s="66"/>
      <c r="E666" s="6"/>
      <c r="F666" s="66"/>
      <c r="G666" s="6"/>
      <c r="H666" s="6"/>
      <c r="I666" s="6"/>
      <c r="J666" s="6"/>
      <c r="K666" s="6"/>
      <c r="L666" s="66"/>
      <c r="M666" s="6"/>
      <c r="N666" s="6"/>
      <c r="O666" s="6"/>
      <c r="P666" s="67"/>
    </row>
    <row r="667" spans="1:16" ht="15.75" customHeight="1" x14ac:dyDescent="0.25">
      <c r="A667" s="1"/>
      <c r="B667" s="14"/>
      <c r="C667" s="6"/>
      <c r="D667" s="66"/>
      <c r="E667" s="6"/>
      <c r="F667" s="66"/>
      <c r="G667" s="6"/>
      <c r="H667" s="6"/>
      <c r="I667" s="6"/>
      <c r="J667" s="6"/>
      <c r="K667" s="6"/>
      <c r="L667" s="66"/>
      <c r="M667" s="6"/>
      <c r="N667" s="6"/>
      <c r="O667" s="6"/>
      <c r="P667" s="67"/>
    </row>
    <row r="668" spans="1:16" ht="15.75" customHeight="1" x14ac:dyDescent="0.25">
      <c r="A668" s="1"/>
      <c r="B668" s="14"/>
      <c r="C668" s="6"/>
      <c r="D668" s="66"/>
      <c r="E668" s="6"/>
      <c r="F668" s="66"/>
      <c r="G668" s="6"/>
      <c r="H668" s="6"/>
      <c r="I668" s="6"/>
      <c r="J668" s="6"/>
      <c r="K668" s="6"/>
      <c r="L668" s="66"/>
      <c r="M668" s="6"/>
      <c r="N668" s="6"/>
      <c r="O668" s="6"/>
      <c r="P668" s="67"/>
    </row>
    <row r="669" spans="1:16" ht="15.75" customHeight="1" x14ac:dyDescent="0.25">
      <c r="A669" s="1"/>
      <c r="B669" s="14"/>
      <c r="C669" s="6"/>
      <c r="D669" s="66"/>
      <c r="E669" s="6"/>
      <c r="F669" s="66"/>
      <c r="G669" s="6"/>
      <c r="H669" s="6"/>
      <c r="I669" s="6"/>
      <c r="J669" s="6"/>
      <c r="K669" s="6"/>
      <c r="L669" s="66"/>
      <c r="M669" s="6"/>
      <c r="N669" s="6"/>
      <c r="O669" s="6"/>
      <c r="P669" s="67"/>
    </row>
    <row r="670" spans="1:16" ht="15.75" customHeight="1" x14ac:dyDescent="0.25">
      <c r="A670" s="1"/>
      <c r="B670" s="14"/>
      <c r="C670" s="6"/>
      <c r="D670" s="66"/>
      <c r="E670" s="6"/>
      <c r="F670" s="66"/>
      <c r="G670" s="6"/>
      <c r="H670" s="6"/>
      <c r="I670" s="6"/>
      <c r="J670" s="6"/>
      <c r="K670" s="6"/>
      <c r="L670" s="66"/>
      <c r="M670" s="6"/>
      <c r="N670" s="6"/>
      <c r="O670" s="6"/>
      <c r="P670" s="67"/>
    </row>
    <row r="671" spans="1:16" ht="15.75" customHeight="1" x14ac:dyDescent="0.25">
      <c r="A671" s="1"/>
      <c r="B671" s="14"/>
      <c r="C671" s="6"/>
      <c r="D671" s="66"/>
      <c r="E671" s="6"/>
      <c r="F671" s="66"/>
      <c r="G671" s="6"/>
      <c r="H671" s="6"/>
      <c r="I671" s="6"/>
      <c r="J671" s="6"/>
      <c r="K671" s="6"/>
      <c r="L671" s="66"/>
      <c r="M671" s="6"/>
      <c r="N671" s="6"/>
      <c r="O671" s="6"/>
      <c r="P671" s="67"/>
    </row>
    <row r="672" spans="1:16" ht="15.75" customHeight="1" x14ac:dyDescent="0.25">
      <c r="A672" s="1"/>
      <c r="B672" s="14"/>
      <c r="C672" s="6"/>
      <c r="D672" s="66"/>
      <c r="E672" s="6"/>
      <c r="F672" s="66"/>
      <c r="G672" s="6"/>
      <c r="H672" s="6"/>
      <c r="I672" s="6"/>
      <c r="J672" s="6"/>
      <c r="K672" s="6"/>
      <c r="L672" s="66"/>
      <c r="M672" s="6"/>
      <c r="N672" s="6"/>
      <c r="O672" s="6"/>
      <c r="P672" s="67"/>
    </row>
    <row r="673" spans="1:16" ht="15.75" customHeight="1" x14ac:dyDescent="0.25">
      <c r="A673" s="1"/>
      <c r="B673" s="14"/>
      <c r="C673" s="6"/>
      <c r="D673" s="66"/>
      <c r="E673" s="6"/>
      <c r="F673" s="66"/>
      <c r="G673" s="6"/>
      <c r="H673" s="6"/>
      <c r="I673" s="6"/>
      <c r="J673" s="6"/>
      <c r="K673" s="6"/>
      <c r="L673" s="66"/>
      <c r="M673" s="6"/>
      <c r="N673" s="6"/>
      <c r="O673" s="6"/>
      <c r="P673" s="67"/>
    </row>
    <row r="674" spans="1:16" ht="15.75" customHeight="1" x14ac:dyDescent="0.25">
      <c r="A674" s="1"/>
      <c r="B674" s="14"/>
      <c r="C674" s="6"/>
      <c r="D674" s="66"/>
      <c r="E674" s="6"/>
      <c r="F674" s="66"/>
      <c r="G674" s="6"/>
      <c r="H674" s="6"/>
      <c r="I674" s="6"/>
      <c r="J674" s="6"/>
      <c r="K674" s="6"/>
      <c r="L674" s="66"/>
      <c r="M674" s="6"/>
      <c r="N674" s="6"/>
      <c r="O674" s="6"/>
      <c r="P674" s="67"/>
    </row>
    <row r="675" spans="1:16" ht="15.75" customHeight="1" x14ac:dyDescent="0.25">
      <c r="A675" s="1"/>
      <c r="B675" s="14"/>
      <c r="C675" s="6"/>
      <c r="D675" s="66"/>
      <c r="E675" s="6"/>
      <c r="F675" s="66"/>
      <c r="G675" s="6"/>
      <c r="H675" s="6"/>
      <c r="I675" s="6"/>
      <c r="J675" s="6"/>
      <c r="K675" s="6"/>
      <c r="L675" s="66"/>
      <c r="M675" s="6"/>
      <c r="N675" s="6"/>
      <c r="O675" s="6"/>
      <c r="P675" s="67"/>
    </row>
    <row r="676" spans="1:16" ht="15.75" customHeight="1" x14ac:dyDescent="0.25">
      <c r="A676" s="1"/>
      <c r="B676" s="14"/>
      <c r="C676" s="6"/>
      <c r="D676" s="66"/>
      <c r="E676" s="6"/>
      <c r="F676" s="66"/>
      <c r="G676" s="6"/>
      <c r="H676" s="6"/>
      <c r="I676" s="6"/>
      <c r="J676" s="6"/>
      <c r="K676" s="6"/>
      <c r="L676" s="66"/>
      <c r="M676" s="6"/>
      <c r="N676" s="6"/>
      <c r="O676" s="6"/>
      <c r="P676" s="67"/>
    </row>
    <row r="677" spans="1:16" ht="15.75" customHeight="1" x14ac:dyDescent="0.25">
      <c r="A677" s="1"/>
      <c r="B677" s="14"/>
      <c r="C677" s="6"/>
      <c r="D677" s="66"/>
      <c r="E677" s="6"/>
      <c r="F677" s="66"/>
      <c r="G677" s="6"/>
      <c r="H677" s="6"/>
      <c r="I677" s="6"/>
      <c r="J677" s="6"/>
      <c r="K677" s="6"/>
      <c r="L677" s="66"/>
      <c r="M677" s="6"/>
      <c r="N677" s="6"/>
      <c r="O677" s="6"/>
      <c r="P677" s="67"/>
    </row>
    <row r="678" spans="1:16" ht="15.75" customHeight="1" x14ac:dyDescent="0.25">
      <c r="A678" s="1"/>
      <c r="B678" s="14"/>
      <c r="C678" s="6"/>
      <c r="D678" s="66"/>
      <c r="E678" s="6"/>
      <c r="F678" s="66"/>
      <c r="G678" s="6"/>
      <c r="H678" s="6"/>
      <c r="I678" s="6"/>
      <c r="J678" s="6"/>
      <c r="K678" s="6"/>
      <c r="L678" s="66"/>
      <c r="M678" s="6"/>
      <c r="N678" s="6"/>
      <c r="O678" s="6"/>
      <c r="P678" s="67"/>
    </row>
    <row r="679" spans="1:16" ht="15.75" customHeight="1" x14ac:dyDescent="0.25">
      <c r="A679" s="1"/>
      <c r="B679" s="14"/>
      <c r="C679" s="6"/>
      <c r="D679" s="66"/>
      <c r="E679" s="6"/>
      <c r="F679" s="66"/>
      <c r="G679" s="6"/>
      <c r="H679" s="6"/>
      <c r="I679" s="6"/>
      <c r="J679" s="6"/>
      <c r="K679" s="6"/>
      <c r="L679" s="66"/>
      <c r="M679" s="6"/>
      <c r="N679" s="6"/>
      <c r="O679" s="6"/>
      <c r="P679" s="67"/>
    </row>
    <row r="680" spans="1:16" ht="15.75" customHeight="1" x14ac:dyDescent="0.25">
      <c r="A680" s="1"/>
      <c r="B680" s="14"/>
      <c r="C680" s="6"/>
      <c r="D680" s="66"/>
      <c r="E680" s="6"/>
      <c r="F680" s="66"/>
      <c r="G680" s="6"/>
      <c r="H680" s="6"/>
      <c r="I680" s="6"/>
      <c r="J680" s="6"/>
      <c r="K680" s="6"/>
      <c r="L680" s="66"/>
      <c r="M680" s="6"/>
      <c r="N680" s="6"/>
      <c r="O680" s="6"/>
      <c r="P680" s="67"/>
    </row>
    <row r="681" spans="1:16" ht="15.75" customHeight="1" x14ac:dyDescent="0.25">
      <c r="A681" s="1"/>
      <c r="B681" s="14"/>
      <c r="C681" s="6"/>
      <c r="D681" s="66"/>
      <c r="E681" s="6"/>
      <c r="F681" s="66"/>
      <c r="G681" s="6"/>
      <c r="H681" s="6"/>
      <c r="I681" s="6"/>
      <c r="J681" s="6"/>
      <c r="K681" s="6"/>
      <c r="L681" s="66"/>
      <c r="M681" s="6"/>
      <c r="N681" s="6"/>
      <c r="O681" s="6"/>
      <c r="P681" s="67"/>
    </row>
    <row r="682" spans="1:16" ht="15.75" customHeight="1" x14ac:dyDescent="0.25">
      <c r="A682" s="1"/>
      <c r="B682" s="14"/>
      <c r="C682" s="6"/>
      <c r="D682" s="66"/>
      <c r="E682" s="6"/>
      <c r="F682" s="66"/>
      <c r="G682" s="6"/>
      <c r="H682" s="6"/>
      <c r="I682" s="6"/>
      <c r="J682" s="6"/>
      <c r="K682" s="6"/>
      <c r="L682" s="66"/>
      <c r="M682" s="6"/>
      <c r="N682" s="6"/>
      <c r="O682" s="6"/>
      <c r="P682" s="67"/>
    </row>
    <row r="683" spans="1:16" ht="15.75" customHeight="1" x14ac:dyDescent="0.25">
      <c r="A683" s="1"/>
      <c r="B683" s="14"/>
      <c r="C683" s="6"/>
      <c r="D683" s="66"/>
      <c r="E683" s="6"/>
      <c r="F683" s="66"/>
      <c r="G683" s="6"/>
      <c r="H683" s="6"/>
      <c r="I683" s="6"/>
      <c r="J683" s="6"/>
      <c r="K683" s="6"/>
      <c r="L683" s="66"/>
      <c r="M683" s="6"/>
      <c r="N683" s="6"/>
      <c r="O683" s="6"/>
      <c r="P683" s="67"/>
    </row>
    <row r="684" spans="1:16" ht="15.75" customHeight="1" x14ac:dyDescent="0.25">
      <c r="A684" s="1"/>
      <c r="B684" s="14"/>
      <c r="C684" s="6"/>
      <c r="D684" s="66"/>
      <c r="E684" s="6"/>
      <c r="F684" s="66"/>
      <c r="G684" s="6"/>
      <c r="H684" s="6"/>
      <c r="I684" s="6"/>
      <c r="J684" s="6"/>
      <c r="K684" s="6"/>
      <c r="L684" s="66"/>
      <c r="M684" s="6"/>
      <c r="N684" s="6"/>
      <c r="O684" s="6"/>
      <c r="P684" s="67"/>
    </row>
    <row r="685" spans="1:16" ht="15.75" customHeight="1" x14ac:dyDescent="0.25">
      <c r="A685" s="1"/>
      <c r="B685" s="14"/>
      <c r="C685" s="6"/>
      <c r="D685" s="66"/>
      <c r="E685" s="6"/>
      <c r="F685" s="66"/>
      <c r="G685" s="6"/>
      <c r="H685" s="6"/>
      <c r="I685" s="6"/>
      <c r="J685" s="6"/>
      <c r="K685" s="6"/>
      <c r="L685" s="66"/>
      <c r="M685" s="6"/>
      <c r="N685" s="6"/>
      <c r="O685" s="6"/>
      <c r="P685" s="67"/>
    </row>
    <row r="686" spans="1:16" ht="15.75" customHeight="1" x14ac:dyDescent="0.25">
      <c r="A686" s="1"/>
      <c r="B686" s="14"/>
      <c r="C686" s="6"/>
      <c r="D686" s="66"/>
      <c r="E686" s="6"/>
      <c r="F686" s="66"/>
      <c r="G686" s="6"/>
      <c r="H686" s="6"/>
      <c r="I686" s="6"/>
      <c r="J686" s="6"/>
      <c r="K686" s="6"/>
      <c r="L686" s="66"/>
      <c r="M686" s="6"/>
      <c r="N686" s="6"/>
      <c r="O686" s="6"/>
      <c r="P686" s="67"/>
    </row>
    <row r="687" spans="1:16" ht="15.75" customHeight="1" x14ac:dyDescent="0.25">
      <c r="A687" s="1"/>
      <c r="B687" s="14"/>
      <c r="C687" s="6"/>
      <c r="D687" s="66"/>
      <c r="E687" s="6"/>
      <c r="F687" s="66"/>
      <c r="G687" s="6"/>
      <c r="H687" s="6"/>
      <c r="I687" s="6"/>
      <c r="J687" s="6"/>
      <c r="K687" s="6"/>
      <c r="L687" s="66"/>
      <c r="M687" s="6"/>
      <c r="N687" s="6"/>
      <c r="O687" s="6"/>
      <c r="P687" s="67"/>
    </row>
    <row r="688" spans="1:16" ht="15.75" customHeight="1" x14ac:dyDescent="0.25">
      <c r="A688" s="1"/>
      <c r="B688" s="14"/>
      <c r="C688" s="6"/>
      <c r="D688" s="66"/>
      <c r="E688" s="6"/>
      <c r="F688" s="66"/>
      <c r="G688" s="6"/>
      <c r="H688" s="6"/>
      <c r="I688" s="6"/>
      <c r="J688" s="6"/>
      <c r="K688" s="6"/>
      <c r="L688" s="66"/>
      <c r="M688" s="6"/>
      <c r="N688" s="6"/>
      <c r="O688" s="6"/>
      <c r="P688" s="67"/>
    </row>
    <row r="689" spans="1:16" ht="15.75" customHeight="1" x14ac:dyDescent="0.25">
      <c r="A689" s="1"/>
      <c r="B689" s="14"/>
      <c r="C689" s="6"/>
      <c r="D689" s="66"/>
      <c r="E689" s="6"/>
      <c r="F689" s="66"/>
      <c r="G689" s="6"/>
      <c r="H689" s="6"/>
      <c r="I689" s="6"/>
      <c r="J689" s="6"/>
      <c r="K689" s="6"/>
      <c r="L689" s="66"/>
      <c r="M689" s="6"/>
      <c r="N689" s="6"/>
      <c r="O689" s="6"/>
      <c r="P689" s="67"/>
    </row>
    <row r="690" spans="1:16" ht="15.75" customHeight="1" x14ac:dyDescent="0.25">
      <c r="A690" s="1"/>
      <c r="B690" s="14"/>
      <c r="C690" s="6"/>
      <c r="D690" s="66"/>
      <c r="E690" s="6"/>
      <c r="F690" s="66"/>
      <c r="G690" s="6"/>
      <c r="H690" s="6"/>
      <c r="I690" s="6"/>
      <c r="J690" s="6"/>
      <c r="K690" s="6"/>
      <c r="L690" s="66"/>
      <c r="M690" s="6"/>
      <c r="N690" s="6"/>
      <c r="O690" s="6"/>
      <c r="P690" s="67"/>
    </row>
    <row r="691" spans="1:16" ht="15.75" customHeight="1" x14ac:dyDescent="0.25">
      <c r="A691" s="1"/>
      <c r="B691" s="14"/>
      <c r="C691" s="6"/>
      <c r="D691" s="66"/>
      <c r="E691" s="6"/>
      <c r="F691" s="66"/>
      <c r="G691" s="6"/>
      <c r="H691" s="6"/>
      <c r="I691" s="6"/>
      <c r="J691" s="6"/>
      <c r="K691" s="6"/>
      <c r="L691" s="66"/>
      <c r="M691" s="6"/>
      <c r="N691" s="6"/>
      <c r="O691" s="6"/>
      <c r="P691" s="67"/>
    </row>
    <row r="692" spans="1:16" ht="15.75" customHeight="1" x14ac:dyDescent="0.25">
      <c r="A692" s="1"/>
      <c r="B692" s="14"/>
      <c r="C692" s="6"/>
      <c r="D692" s="66"/>
      <c r="E692" s="6"/>
      <c r="F692" s="66"/>
      <c r="G692" s="6"/>
      <c r="H692" s="6"/>
      <c r="I692" s="6"/>
      <c r="J692" s="6"/>
      <c r="K692" s="6"/>
      <c r="L692" s="66"/>
      <c r="M692" s="6"/>
      <c r="N692" s="6"/>
      <c r="O692" s="6"/>
      <c r="P692" s="67"/>
    </row>
    <row r="693" spans="1:16" ht="15.75" customHeight="1" x14ac:dyDescent="0.25">
      <c r="A693" s="1"/>
      <c r="B693" s="14"/>
      <c r="C693" s="6"/>
      <c r="D693" s="66"/>
      <c r="E693" s="6"/>
      <c r="F693" s="66"/>
      <c r="G693" s="6"/>
      <c r="H693" s="6"/>
      <c r="I693" s="6"/>
      <c r="J693" s="6"/>
      <c r="K693" s="6"/>
      <c r="L693" s="66"/>
      <c r="M693" s="6"/>
      <c r="N693" s="6"/>
      <c r="O693" s="6"/>
      <c r="P693" s="67"/>
    </row>
    <row r="694" spans="1:16" ht="15.75" customHeight="1" x14ac:dyDescent="0.25">
      <c r="A694" s="1"/>
      <c r="B694" s="14"/>
      <c r="C694" s="6"/>
      <c r="D694" s="66"/>
      <c r="E694" s="6"/>
      <c r="F694" s="66"/>
      <c r="G694" s="6"/>
      <c r="H694" s="6"/>
      <c r="I694" s="6"/>
      <c r="J694" s="6"/>
      <c r="K694" s="6"/>
      <c r="L694" s="66"/>
      <c r="M694" s="6"/>
      <c r="N694" s="6"/>
      <c r="O694" s="6"/>
      <c r="P694" s="67"/>
    </row>
    <row r="695" spans="1:16" ht="15.75" customHeight="1" x14ac:dyDescent="0.25">
      <c r="A695" s="1"/>
      <c r="B695" s="14"/>
      <c r="C695" s="6"/>
      <c r="D695" s="66"/>
      <c r="E695" s="6"/>
      <c r="F695" s="66"/>
      <c r="G695" s="6"/>
      <c r="H695" s="6"/>
      <c r="I695" s="6"/>
      <c r="J695" s="6"/>
      <c r="K695" s="6"/>
      <c r="L695" s="66"/>
      <c r="M695" s="6"/>
      <c r="N695" s="6"/>
      <c r="O695" s="6"/>
      <c r="P695" s="67"/>
    </row>
    <row r="696" spans="1:16" ht="15.75" customHeight="1" x14ac:dyDescent="0.25">
      <c r="A696" s="1"/>
      <c r="B696" s="14"/>
      <c r="C696" s="6"/>
      <c r="D696" s="66"/>
      <c r="E696" s="6"/>
      <c r="F696" s="66"/>
      <c r="G696" s="6"/>
      <c r="H696" s="6"/>
      <c r="I696" s="6"/>
      <c r="J696" s="6"/>
      <c r="K696" s="6"/>
      <c r="L696" s="66"/>
      <c r="M696" s="6"/>
      <c r="N696" s="6"/>
      <c r="O696" s="6"/>
      <c r="P696" s="67"/>
    </row>
    <row r="697" spans="1:16" ht="15.75" customHeight="1" x14ac:dyDescent="0.25">
      <c r="A697" s="1"/>
      <c r="B697" s="14"/>
      <c r="C697" s="6"/>
      <c r="D697" s="66"/>
      <c r="E697" s="6"/>
      <c r="F697" s="66"/>
      <c r="G697" s="6"/>
      <c r="H697" s="6"/>
      <c r="I697" s="6"/>
      <c r="J697" s="6"/>
      <c r="K697" s="6"/>
      <c r="L697" s="66"/>
      <c r="M697" s="6"/>
      <c r="N697" s="6"/>
      <c r="O697" s="6"/>
      <c r="P697" s="67"/>
    </row>
    <row r="698" spans="1:16" ht="15.75" customHeight="1" x14ac:dyDescent="0.25">
      <c r="A698" s="1"/>
      <c r="B698" s="14"/>
      <c r="C698" s="6"/>
      <c r="D698" s="66"/>
      <c r="E698" s="6"/>
      <c r="F698" s="66"/>
      <c r="G698" s="6"/>
      <c r="H698" s="6"/>
      <c r="I698" s="6"/>
      <c r="J698" s="6"/>
      <c r="K698" s="6"/>
      <c r="L698" s="66"/>
      <c r="M698" s="6"/>
      <c r="N698" s="6"/>
      <c r="O698" s="6"/>
      <c r="P698" s="67"/>
    </row>
    <row r="699" spans="1:16" ht="15.75" customHeight="1" x14ac:dyDescent="0.25">
      <c r="A699" s="1"/>
      <c r="B699" s="14"/>
      <c r="C699" s="6"/>
      <c r="D699" s="66"/>
      <c r="E699" s="6"/>
      <c r="F699" s="66"/>
      <c r="G699" s="6"/>
      <c r="H699" s="6"/>
      <c r="I699" s="6"/>
      <c r="J699" s="6"/>
      <c r="K699" s="6"/>
      <c r="L699" s="66"/>
      <c r="M699" s="6"/>
      <c r="N699" s="6"/>
      <c r="O699" s="6"/>
      <c r="P699" s="67"/>
    </row>
    <row r="700" spans="1:16" ht="15.75" customHeight="1" x14ac:dyDescent="0.25">
      <c r="A700" s="1"/>
      <c r="B700" s="14"/>
      <c r="C700" s="6"/>
      <c r="D700" s="66"/>
      <c r="E700" s="6"/>
      <c r="F700" s="66"/>
      <c r="G700" s="6"/>
      <c r="H700" s="6"/>
      <c r="I700" s="6"/>
      <c r="J700" s="6"/>
      <c r="K700" s="6"/>
      <c r="L700" s="66"/>
      <c r="M700" s="6"/>
      <c r="N700" s="6"/>
      <c r="O700" s="6"/>
      <c r="P700" s="67"/>
    </row>
    <row r="701" spans="1:16" ht="15.75" customHeight="1" x14ac:dyDescent="0.25">
      <c r="A701" s="1"/>
      <c r="B701" s="14"/>
      <c r="C701" s="6"/>
      <c r="D701" s="66"/>
      <c r="E701" s="6"/>
      <c r="F701" s="66"/>
      <c r="G701" s="6"/>
      <c r="H701" s="6"/>
      <c r="I701" s="6"/>
      <c r="J701" s="6"/>
      <c r="K701" s="6"/>
      <c r="L701" s="66"/>
      <c r="M701" s="6"/>
      <c r="N701" s="6"/>
      <c r="O701" s="6"/>
      <c r="P701" s="67"/>
    </row>
    <row r="702" spans="1:16" ht="15.75" customHeight="1" x14ac:dyDescent="0.25">
      <c r="A702" s="1"/>
      <c r="B702" s="14"/>
      <c r="C702" s="6"/>
      <c r="D702" s="66"/>
      <c r="E702" s="6"/>
      <c r="F702" s="66"/>
      <c r="G702" s="6"/>
      <c r="H702" s="6"/>
      <c r="I702" s="6"/>
      <c r="J702" s="6"/>
      <c r="K702" s="6"/>
      <c r="L702" s="66"/>
      <c r="M702" s="6"/>
      <c r="N702" s="6"/>
      <c r="O702" s="6"/>
      <c r="P702" s="67"/>
    </row>
    <row r="703" spans="1:16" ht="15.75" customHeight="1" x14ac:dyDescent="0.25">
      <c r="A703" s="1"/>
      <c r="B703" s="14"/>
      <c r="C703" s="6"/>
      <c r="D703" s="66"/>
      <c r="E703" s="6"/>
      <c r="F703" s="66"/>
      <c r="G703" s="6"/>
      <c r="H703" s="6"/>
      <c r="I703" s="6"/>
      <c r="J703" s="6"/>
      <c r="K703" s="6"/>
      <c r="L703" s="66"/>
      <c r="M703" s="6"/>
      <c r="N703" s="6"/>
      <c r="O703" s="6"/>
      <c r="P703" s="67"/>
    </row>
    <row r="704" spans="1:16" ht="15.75" customHeight="1" x14ac:dyDescent="0.25">
      <c r="A704" s="1"/>
      <c r="B704" s="14"/>
      <c r="C704" s="6"/>
      <c r="D704" s="66"/>
      <c r="E704" s="6"/>
      <c r="F704" s="66"/>
      <c r="G704" s="6"/>
      <c r="H704" s="6"/>
      <c r="I704" s="6"/>
      <c r="J704" s="6"/>
      <c r="K704" s="6"/>
      <c r="L704" s="66"/>
      <c r="M704" s="6"/>
      <c r="N704" s="6"/>
      <c r="O704" s="6"/>
      <c r="P704" s="67"/>
    </row>
    <row r="705" spans="1:16" ht="15.75" customHeight="1" x14ac:dyDescent="0.25">
      <c r="A705" s="1"/>
      <c r="B705" s="14"/>
      <c r="C705" s="6"/>
      <c r="D705" s="66"/>
      <c r="E705" s="6"/>
      <c r="F705" s="66"/>
      <c r="G705" s="6"/>
      <c r="H705" s="6"/>
      <c r="I705" s="6"/>
      <c r="J705" s="6"/>
      <c r="K705" s="6"/>
      <c r="L705" s="66"/>
      <c r="M705" s="6"/>
      <c r="N705" s="6"/>
      <c r="O705" s="6"/>
      <c r="P705" s="67"/>
    </row>
    <row r="706" spans="1:16" ht="15.75" customHeight="1" x14ac:dyDescent="0.25">
      <c r="A706" s="1"/>
      <c r="B706" s="14"/>
      <c r="C706" s="6"/>
      <c r="D706" s="66"/>
      <c r="E706" s="6"/>
      <c r="F706" s="66"/>
      <c r="G706" s="6"/>
      <c r="H706" s="6"/>
      <c r="I706" s="6"/>
      <c r="J706" s="6"/>
      <c r="K706" s="6"/>
      <c r="L706" s="66"/>
      <c r="M706" s="6"/>
      <c r="N706" s="6"/>
      <c r="O706" s="6"/>
      <c r="P706" s="67"/>
    </row>
    <row r="707" spans="1:16" ht="15.75" customHeight="1" x14ac:dyDescent="0.25">
      <c r="A707" s="1"/>
      <c r="B707" s="14"/>
      <c r="C707" s="6"/>
      <c r="D707" s="66"/>
      <c r="E707" s="6"/>
      <c r="F707" s="66"/>
      <c r="G707" s="6"/>
      <c r="H707" s="6"/>
      <c r="I707" s="6"/>
      <c r="J707" s="6"/>
      <c r="K707" s="6"/>
      <c r="L707" s="66"/>
      <c r="M707" s="6"/>
      <c r="N707" s="6"/>
      <c r="O707" s="6"/>
      <c r="P707" s="67"/>
    </row>
    <row r="708" spans="1:16" ht="15.75" customHeight="1" x14ac:dyDescent="0.25">
      <c r="A708" s="1"/>
      <c r="B708" s="14"/>
      <c r="C708" s="6"/>
      <c r="D708" s="66"/>
      <c r="E708" s="6"/>
      <c r="F708" s="66"/>
      <c r="G708" s="6"/>
      <c r="H708" s="6"/>
      <c r="I708" s="6"/>
      <c r="J708" s="6"/>
      <c r="K708" s="6"/>
      <c r="L708" s="66"/>
      <c r="M708" s="6"/>
      <c r="N708" s="6"/>
      <c r="O708" s="6"/>
      <c r="P708" s="67"/>
    </row>
    <row r="709" spans="1:16" ht="15.75" customHeight="1" x14ac:dyDescent="0.25">
      <c r="A709" s="1"/>
      <c r="B709" s="14"/>
      <c r="C709" s="6"/>
      <c r="D709" s="66"/>
      <c r="E709" s="6"/>
      <c r="F709" s="66"/>
      <c r="G709" s="6"/>
      <c r="H709" s="6"/>
      <c r="I709" s="6"/>
      <c r="J709" s="6"/>
      <c r="K709" s="6"/>
      <c r="L709" s="66"/>
      <c r="M709" s="6"/>
      <c r="N709" s="6"/>
      <c r="O709" s="6"/>
      <c r="P709" s="67"/>
    </row>
    <row r="710" spans="1:16" ht="15.75" customHeight="1" x14ac:dyDescent="0.25">
      <c r="A710" s="1"/>
      <c r="B710" s="14"/>
      <c r="C710" s="6"/>
      <c r="D710" s="66"/>
      <c r="E710" s="6"/>
      <c r="F710" s="66"/>
      <c r="G710" s="6"/>
      <c r="H710" s="6"/>
      <c r="I710" s="6"/>
      <c r="J710" s="6"/>
      <c r="K710" s="6"/>
      <c r="L710" s="66"/>
      <c r="M710" s="6"/>
      <c r="N710" s="6"/>
      <c r="O710" s="6"/>
      <c r="P710" s="67"/>
    </row>
    <row r="711" spans="1:16" ht="15.75" customHeight="1" x14ac:dyDescent="0.25">
      <c r="A711" s="1"/>
      <c r="B711" s="14"/>
      <c r="C711" s="6"/>
      <c r="D711" s="66"/>
      <c r="E711" s="6"/>
      <c r="F711" s="66"/>
      <c r="G711" s="6"/>
      <c r="H711" s="6"/>
      <c r="I711" s="6"/>
      <c r="J711" s="6"/>
      <c r="K711" s="6"/>
      <c r="L711" s="66"/>
      <c r="M711" s="6"/>
      <c r="N711" s="6"/>
      <c r="O711" s="6"/>
      <c r="P711" s="67"/>
    </row>
    <row r="712" spans="1:16" ht="15.75" customHeight="1" x14ac:dyDescent="0.25">
      <c r="A712" s="1"/>
      <c r="B712" s="14"/>
      <c r="C712" s="6"/>
      <c r="D712" s="66"/>
      <c r="E712" s="6"/>
      <c r="F712" s="66"/>
      <c r="G712" s="6"/>
      <c r="H712" s="6"/>
      <c r="I712" s="6"/>
      <c r="J712" s="6"/>
      <c r="K712" s="6"/>
      <c r="L712" s="66"/>
      <c r="M712" s="6"/>
      <c r="N712" s="6"/>
      <c r="O712" s="6"/>
      <c r="P712" s="67"/>
    </row>
    <row r="713" spans="1:16" ht="15.75" customHeight="1" x14ac:dyDescent="0.25">
      <c r="A713" s="1"/>
      <c r="B713" s="14"/>
      <c r="C713" s="6"/>
      <c r="D713" s="66"/>
      <c r="E713" s="6"/>
      <c r="F713" s="66"/>
      <c r="G713" s="6"/>
      <c r="H713" s="6"/>
      <c r="I713" s="6"/>
      <c r="J713" s="6"/>
      <c r="K713" s="6"/>
      <c r="L713" s="66"/>
      <c r="M713" s="6"/>
      <c r="N713" s="6"/>
      <c r="O713" s="6"/>
      <c r="P713" s="67"/>
    </row>
    <row r="714" spans="1:16" ht="15.75" customHeight="1" x14ac:dyDescent="0.25">
      <c r="A714" s="1"/>
      <c r="B714" s="14"/>
      <c r="C714" s="6"/>
      <c r="D714" s="66"/>
      <c r="E714" s="6"/>
      <c r="F714" s="66"/>
      <c r="G714" s="6"/>
      <c r="H714" s="6"/>
      <c r="I714" s="6"/>
      <c r="J714" s="6"/>
      <c r="K714" s="6"/>
      <c r="L714" s="66"/>
      <c r="M714" s="6"/>
      <c r="N714" s="6"/>
      <c r="O714" s="6"/>
      <c r="P714" s="67"/>
    </row>
    <row r="715" spans="1:16" ht="15.75" customHeight="1" x14ac:dyDescent="0.25">
      <c r="A715" s="1"/>
      <c r="B715" s="14"/>
      <c r="C715" s="6"/>
      <c r="D715" s="66"/>
      <c r="E715" s="6"/>
      <c r="F715" s="66"/>
      <c r="G715" s="6"/>
      <c r="H715" s="6"/>
      <c r="I715" s="6"/>
      <c r="J715" s="6"/>
      <c r="K715" s="6"/>
      <c r="L715" s="66"/>
      <c r="M715" s="6"/>
      <c r="N715" s="6"/>
      <c r="O715" s="6"/>
      <c r="P715" s="67"/>
    </row>
    <row r="716" spans="1:16" ht="15.75" customHeight="1" x14ac:dyDescent="0.25">
      <c r="A716" s="1"/>
      <c r="B716" s="14"/>
      <c r="C716" s="6"/>
      <c r="D716" s="66"/>
      <c r="E716" s="6"/>
      <c r="F716" s="66"/>
      <c r="G716" s="6"/>
      <c r="H716" s="6"/>
      <c r="I716" s="6"/>
      <c r="J716" s="6"/>
      <c r="K716" s="6"/>
      <c r="L716" s="66"/>
      <c r="M716" s="6"/>
      <c r="N716" s="6"/>
      <c r="O716" s="6"/>
      <c r="P716" s="67"/>
    </row>
    <row r="717" spans="1:16" ht="15.75" customHeight="1" x14ac:dyDescent="0.25">
      <c r="A717" s="1"/>
      <c r="B717" s="14"/>
      <c r="C717" s="6"/>
      <c r="D717" s="66"/>
      <c r="E717" s="6"/>
      <c r="F717" s="66"/>
      <c r="G717" s="6"/>
      <c r="H717" s="6"/>
      <c r="I717" s="6"/>
      <c r="J717" s="6"/>
      <c r="K717" s="6"/>
      <c r="L717" s="66"/>
      <c r="M717" s="6"/>
      <c r="N717" s="6"/>
      <c r="O717" s="6"/>
      <c r="P717" s="67"/>
    </row>
    <row r="718" spans="1:16" ht="15.75" customHeight="1" x14ac:dyDescent="0.25">
      <c r="A718" s="1"/>
      <c r="B718" s="14"/>
      <c r="C718" s="6"/>
      <c r="D718" s="66"/>
      <c r="E718" s="6"/>
      <c r="F718" s="66"/>
      <c r="G718" s="6"/>
      <c r="H718" s="6"/>
      <c r="I718" s="6"/>
      <c r="J718" s="6"/>
      <c r="K718" s="6"/>
      <c r="L718" s="66"/>
      <c r="M718" s="6"/>
      <c r="N718" s="6"/>
      <c r="O718" s="6"/>
      <c r="P718" s="67"/>
    </row>
    <row r="719" spans="1:16" ht="15.75" customHeight="1" x14ac:dyDescent="0.25">
      <c r="A719" s="1"/>
      <c r="B719" s="14"/>
      <c r="C719" s="6"/>
      <c r="D719" s="66"/>
      <c r="E719" s="6"/>
      <c r="F719" s="66"/>
      <c r="G719" s="6"/>
      <c r="H719" s="6"/>
      <c r="I719" s="6"/>
      <c r="J719" s="6"/>
      <c r="K719" s="6"/>
      <c r="L719" s="66"/>
      <c r="M719" s="6"/>
      <c r="N719" s="6"/>
      <c r="O719" s="6"/>
      <c r="P719" s="67"/>
    </row>
    <row r="720" spans="1:16" ht="15.75" customHeight="1" x14ac:dyDescent="0.25">
      <c r="A720" s="1"/>
      <c r="B720" s="14"/>
      <c r="C720" s="6"/>
      <c r="D720" s="66"/>
      <c r="E720" s="6"/>
      <c r="F720" s="66"/>
      <c r="G720" s="6"/>
      <c r="H720" s="6"/>
      <c r="I720" s="6"/>
      <c r="J720" s="6"/>
      <c r="K720" s="6"/>
      <c r="L720" s="66"/>
      <c r="M720" s="6"/>
      <c r="N720" s="6"/>
      <c r="O720" s="6"/>
      <c r="P720" s="67"/>
    </row>
    <row r="721" spans="1:16" ht="15.75" customHeight="1" x14ac:dyDescent="0.25">
      <c r="A721" s="1"/>
      <c r="B721" s="14"/>
      <c r="C721" s="6"/>
      <c r="D721" s="66"/>
      <c r="E721" s="6"/>
      <c r="F721" s="66"/>
      <c r="G721" s="6"/>
      <c r="H721" s="6"/>
      <c r="I721" s="6"/>
      <c r="J721" s="6"/>
      <c r="K721" s="6"/>
      <c r="L721" s="66"/>
      <c r="M721" s="6"/>
      <c r="N721" s="6"/>
      <c r="O721" s="6"/>
      <c r="P721" s="67"/>
    </row>
    <row r="722" spans="1:16" ht="15.75" customHeight="1" x14ac:dyDescent="0.25">
      <c r="A722" s="1"/>
      <c r="B722" s="14"/>
      <c r="C722" s="6"/>
      <c r="D722" s="66"/>
      <c r="E722" s="6"/>
      <c r="F722" s="66"/>
      <c r="G722" s="6"/>
      <c r="H722" s="6"/>
      <c r="I722" s="6"/>
      <c r="J722" s="6"/>
      <c r="K722" s="6"/>
      <c r="L722" s="66"/>
      <c r="M722" s="6"/>
      <c r="N722" s="6"/>
      <c r="O722" s="6"/>
      <c r="P722" s="67"/>
    </row>
    <row r="723" spans="1:16" ht="15.75" customHeight="1" x14ac:dyDescent="0.25">
      <c r="A723" s="1"/>
      <c r="B723" s="14"/>
      <c r="C723" s="6"/>
      <c r="D723" s="66"/>
      <c r="E723" s="6"/>
      <c r="F723" s="66"/>
      <c r="G723" s="6"/>
      <c r="H723" s="6"/>
      <c r="I723" s="6"/>
      <c r="J723" s="6"/>
      <c r="K723" s="6"/>
      <c r="L723" s="66"/>
      <c r="M723" s="6"/>
      <c r="N723" s="6"/>
      <c r="O723" s="6"/>
      <c r="P723" s="67"/>
    </row>
    <row r="724" spans="1:16" ht="15.75" customHeight="1" x14ac:dyDescent="0.25">
      <c r="A724" s="1"/>
      <c r="B724" s="14"/>
      <c r="C724" s="6"/>
      <c r="D724" s="66"/>
      <c r="E724" s="6"/>
      <c r="F724" s="66"/>
      <c r="G724" s="6"/>
      <c r="H724" s="6"/>
      <c r="I724" s="6"/>
      <c r="J724" s="6"/>
      <c r="K724" s="6"/>
      <c r="L724" s="66"/>
      <c r="M724" s="6"/>
      <c r="N724" s="6"/>
      <c r="O724" s="6"/>
      <c r="P724" s="67"/>
    </row>
    <row r="725" spans="1:16" ht="15.75" customHeight="1" x14ac:dyDescent="0.25">
      <c r="A725" s="1"/>
      <c r="B725" s="14"/>
      <c r="C725" s="6"/>
      <c r="D725" s="66"/>
      <c r="E725" s="6"/>
      <c r="F725" s="66"/>
      <c r="G725" s="6"/>
      <c r="H725" s="6"/>
      <c r="I725" s="6"/>
      <c r="J725" s="6"/>
      <c r="K725" s="6"/>
      <c r="L725" s="66"/>
      <c r="M725" s="6"/>
      <c r="N725" s="6"/>
      <c r="O725" s="6"/>
      <c r="P725" s="67"/>
    </row>
    <row r="726" spans="1:16" ht="15.75" customHeight="1" x14ac:dyDescent="0.25">
      <c r="A726" s="1"/>
      <c r="B726" s="14"/>
      <c r="C726" s="6"/>
      <c r="D726" s="66"/>
      <c r="E726" s="6"/>
      <c r="F726" s="66"/>
      <c r="G726" s="6"/>
      <c r="H726" s="6"/>
      <c r="I726" s="6"/>
      <c r="J726" s="6"/>
      <c r="K726" s="6"/>
      <c r="L726" s="66"/>
      <c r="M726" s="6"/>
      <c r="N726" s="6"/>
      <c r="O726" s="6"/>
      <c r="P726" s="67"/>
    </row>
    <row r="727" spans="1:16" ht="15.75" customHeight="1" x14ac:dyDescent="0.25">
      <c r="A727" s="1"/>
      <c r="B727" s="14"/>
      <c r="C727" s="6"/>
      <c r="D727" s="66"/>
      <c r="E727" s="6"/>
      <c r="F727" s="66"/>
      <c r="G727" s="6"/>
      <c r="H727" s="6"/>
      <c r="I727" s="6"/>
      <c r="J727" s="6"/>
      <c r="K727" s="6"/>
      <c r="L727" s="66"/>
      <c r="M727" s="6"/>
      <c r="N727" s="6"/>
      <c r="O727" s="6"/>
      <c r="P727" s="67"/>
    </row>
    <row r="728" spans="1:16" ht="15.75" customHeight="1" x14ac:dyDescent="0.25">
      <c r="A728" s="1"/>
      <c r="B728" s="14"/>
      <c r="C728" s="6"/>
      <c r="D728" s="66"/>
      <c r="E728" s="6"/>
      <c r="F728" s="66"/>
      <c r="G728" s="6"/>
      <c r="H728" s="6"/>
      <c r="I728" s="6"/>
      <c r="J728" s="6"/>
      <c r="K728" s="6"/>
      <c r="L728" s="66"/>
      <c r="M728" s="6"/>
      <c r="N728" s="6"/>
      <c r="O728" s="6"/>
      <c r="P728" s="67"/>
    </row>
    <row r="729" spans="1:16" ht="15.75" customHeight="1" x14ac:dyDescent="0.25">
      <c r="A729" s="1"/>
      <c r="B729" s="14"/>
      <c r="C729" s="6"/>
      <c r="D729" s="66"/>
      <c r="E729" s="6"/>
      <c r="F729" s="66"/>
      <c r="G729" s="6"/>
      <c r="H729" s="6"/>
      <c r="I729" s="6"/>
      <c r="J729" s="6"/>
      <c r="K729" s="6"/>
      <c r="L729" s="66"/>
      <c r="M729" s="6"/>
      <c r="N729" s="6"/>
      <c r="O729" s="6"/>
      <c r="P729" s="67"/>
    </row>
    <row r="730" spans="1:16" ht="15.75" customHeight="1" x14ac:dyDescent="0.25">
      <c r="A730" s="1"/>
      <c r="B730" s="14"/>
      <c r="C730" s="6"/>
      <c r="D730" s="66"/>
      <c r="E730" s="6"/>
      <c r="F730" s="66"/>
      <c r="G730" s="6"/>
      <c r="H730" s="6"/>
      <c r="I730" s="6"/>
      <c r="J730" s="6"/>
      <c r="K730" s="6"/>
      <c r="L730" s="66"/>
      <c r="M730" s="6"/>
      <c r="N730" s="6"/>
      <c r="O730" s="6"/>
      <c r="P730" s="67"/>
    </row>
    <row r="731" spans="1:16" ht="15.75" customHeight="1" x14ac:dyDescent="0.25">
      <c r="A731" s="1"/>
      <c r="B731" s="14"/>
      <c r="C731" s="6"/>
      <c r="D731" s="66"/>
      <c r="E731" s="6"/>
      <c r="F731" s="66"/>
      <c r="G731" s="6"/>
      <c r="H731" s="6"/>
      <c r="I731" s="6"/>
      <c r="J731" s="6"/>
      <c r="K731" s="6"/>
      <c r="L731" s="66"/>
      <c r="M731" s="6"/>
      <c r="N731" s="6"/>
      <c r="O731" s="6"/>
      <c r="P731" s="67"/>
    </row>
    <row r="732" spans="1:16" ht="15.75" customHeight="1" x14ac:dyDescent="0.25">
      <c r="A732" s="1"/>
      <c r="B732" s="14"/>
      <c r="C732" s="6"/>
      <c r="D732" s="66"/>
      <c r="E732" s="6"/>
      <c r="F732" s="66"/>
      <c r="G732" s="6"/>
      <c r="H732" s="6"/>
      <c r="I732" s="6"/>
      <c r="J732" s="6"/>
      <c r="K732" s="6"/>
      <c r="L732" s="66"/>
      <c r="M732" s="6"/>
      <c r="N732" s="6"/>
      <c r="O732" s="6"/>
      <c r="P732" s="67"/>
    </row>
    <row r="733" spans="1:16" ht="15.75" customHeight="1" x14ac:dyDescent="0.25">
      <c r="A733" s="1"/>
      <c r="B733" s="14"/>
      <c r="C733" s="6"/>
      <c r="D733" s="66"/>
      <c r="E733" s="6"/>
      <c r="F733" s="66"/>
      <c r="G733" s="6"/>
      <c r="H733" s="6"/>
      <c r="I733" s="6"/>
      <c r="J733" s="6"/>
      <c r="K733" s="6"/>
      <c r="L733" s="66"/>
      <c r="M733" s="6"/>
      <c r="N733" s="6"/>
      <c r="O733" s="6"/>
      <c r="P733" s="67"/>
    </row>
    <row r="734" spans="1:16" ht="15.75" customHeight="1" x14ac:dyDescent="0.25">
      <c r="A734" s="1"/>
      <c r="B734" s="14"/>
      <c r="C734" s="6"/>
      <c r="D734" s="66"/>
      <c r="E734" s="6"/>
      <c r="F734" s="66"/>
      <c r="G734" s="6"/>
      <c r="H734" s="6"/>
      <c r="I734" s="6"/>
      <c r="J734" s="6"/>
      <c r="K734" s="6"/>
      <c r="L734" s="66"/>
      <c r="M734" s="6"/>
      <c r="N734" s="6"/>
      <c r="O734" s="6"/>
      <c r="P734" s="67"/>
    </row>
    <row r="735" spans="1:16" ht="15.75" customHeight="1" x14ac:dyDescent="0.25">
      <c r="A735" s="1"/>
      <c r="B735" s="14"/>
      <c r="C735" s="6"/>
      <c r="D735" s="66"/>
      <c r="E735" s="6"/>
      <c r="F735" s="66"/>
      <c r="G735" s="6"/>
      <c r="H735" s="6"/>
      <c r="I735" s="6"/>
      <c r="J735" s="6"/>
      <c r="K735" s="6"/>
      <c r="L735" s="66"/>
      <c r="M735" s="6"/>
      <c r="N735" s="6"/>
      <c r="O735" s="6"/>
      <c r="P735" s="67"/>
    </row>
    <row r="736" spans="1:16" ht="15.75" customHeight="1" x14ac:dyDescent="0.25">
      <c r="A736" s="1"/>
      <c r="B736" s="14"/>
      <c r="C736" s="6"/>
      <c r="D736" s="66"/>
      <c r="E736" s="6"/>
      <c r="F736" s="66"/>
      <c r="G736" s="6"/>
      <c r="H736" s="6"/>
      <c r="I736" s="6"/>
      <c r="J736" s="6"/>
      <c r="K736" s="6"/>
      <c r="L736" s="66"/>
      <c r="M736" s="6"/>
      <c r="N736" s="6"/>
      <c r="O736" s="6"/>
      <c r="P736" s="67"/>
    </row>
    <row r="737" spans="1:16" ht="15.75" customHeight="1" x14ac:dyDescent="0.25">
      <c r="A737" s="1"/>
      <c r="B737" s="14"/>
      <c r="C737" s="6"/>
      <c r="D737" s="66"/>
      <c r="E737" s="6"/>
      <c r="F737" s="66"/>
      <c r="G737" s="6"/>
      <c r="H737" s="6"/>
      <c r="I737" s="6"/>
      <c r="J737" s="6"/>
      <c r="K737" s="6"/>
      <c r="L737" s="66"/>
      <c r="M737" s="6"/>
      <c r="N737" s="6"/>
      <c r="O737" s="6"/>
      <c r="P737" s="67"/>
    </row>
    <row r="738" spans="1:16" ht="15.75" customHeight="1" x14ac:dyDescent="0.25">
      <c r="A738" s="1"/>
      <c r="B738" s="14"/>
      <c r="C738" s="6"/>
      <c r="D738" s="66"/>
      <c r="E738" s="6"/>
      <c r="F738" s="66"/>
      <c r="G738" s="6"/>
      <c r="H738" s="6"/>
      <c r="I738" s="6"/>
      <c r="J738" s="6"/>
      <c r="K738" s="6"/>
      <c r="L738" s="66"/>
      <c r="M738" s="6"/>
      <c r="N738" s="6"/>
      <c r="O738" s="6"/>
      <c r="P738" s="67"/>
    </row>
    <row r="739" spans="1:16" ht="15.75" customHeight="1" x14ac:dyDescent="0.25">
      <c r="A739" s="1"/>
      <c r="B739" s="14"/>
      <c r="C739" s="6"/>
      <c r="D739" s="66"/>
      <c r="E739" s="6"/>
      <c r="F739" s="66"/>
      <c r="G739" s="6"/>
      <c r="H739" s="6"/>
      <c r="I739" s="6"/>
      <c r="J739" s="6"/>
      <c r="K739" s="6"/>
      <c r="L739" s="66"/>
      <c r="M739" s="6"/>
      <c r="N739" s="6"/>
      <c r="O739" s="6"/>
      <c r="P739" s="67"/>
    </row>
    <row r="740" spans="1:16" ht="15.75" customHeight="1" x14ac:dyDescent="0.25">
      <c r="A740" s="1"/>
      <c r="B740" s="14"/>
      <c r="C740" s="6"/>
      <c r="D740" s="66"/>
      <c r="E740" s="6"/>
      <c r="F740" s="66"/>
      <c r="G740" s="6"/>
      <c r="H740" s="6"/>
      <c r="I740" s="6"/>
      <c r="J740" s="6"/>
      <c r="K740" s="6"/>
      <c r="L740" s="66"/>
      <c r="M740" s="6"/>
      <c r="N740" s="6"/>
      <c r="O740" s="6"/>
      <c r="P740" s="67"/>
    </row>
    <row r="741" spans="1:16" ht="15.75" customHeight="1" x14ac:dyDescent="0.25">
      <c r="A741" s="1"/>
      <c r="B741" s="14"/>
      <c r="C741" s="6"/>
      <c r="D741" s="66"/>
      <c r="E741" s="6"/>
      <c r="F741" s="66"/>
      <c r="G741" s="6"/>
      <c r="H741" s="6"/>
      <c r="I741" s="6"/>
      <c r="J741" s="6"/>
      <c r="K741" s="6"/>
      <c r="L741" s="66"/>
      <c r="M741" s="6"/>
      <c r="N741" s="6"/>
      <c r="O741" s="6"/>
      <c r="P741" s="67"/>
    </row>
    <row r="742" spans="1:16" ht="15.75" customHeight="1" x14ac:dyDescent="0.25">
      <c r="A742" s="1"/>
      <c r="B742" s="14"/>
      <c r="C742" s="6"/>
      <c r="D742" s="66"/>
      <c r="E742" s="6"/>
      <c r="F742" s="66"/>
      <c r="G742" s="6"/>
      <c r="H742" s="6"/>
      <c r="I742" s="6"/>
      <c r="J742" s="6"/>
      <c r="K742" s="6"/>
      <c r="L742" s="66"/>
      <c r="M742" s="6"/>
      <c r="N742" s="6"/>
      <c r="O742" s="6"/>
      <c r="P742" s="67"/>
    </row>
    <row r="743" spans="1:16" ht="15.75" customHeight="1" x14ac:dyDescent="0.25">
      <c r="A743" s="1"/>
      <c r="B743" s="14"/>
      <c r="C743" s="6"/>
      <c r="D743" s="66"/>
      <c r="E743" s="6"/>
      <c r="F743" s="66"/>
      <c r="G743" s="6"/>
      <c r="H743" s="6"/>
      <c r="I743" s="6"/>
      <c r="J743" s="6"/>
      <c r="K743" s="6"/>
      <c r="L743" s="66"/>
      <c r="M743" s="6"/>
      <c r="N743" s="6"/>
      <c r="O743" s="6"/>
      <c r="P743" s="67"/>
    </row>
    <row r="744" spans="1:16" ht="15.75" customHeight="1" x14ac:dyDescent="0.25">
      <c r="A744" s="1"/>
      <c r="B744" s="14"/>
      <c r="C744" s="6"/>
      <c r="D744" s="66"/>
      <c r="E744" s="6"/>
      <c r="F744" s="66"/>
      <c r="G744" s="6"/>
      <c r="H744" s="6"/>
      <c r="I744" s="6"/>
      <c r="J744" s="6"/>
      <c r="K744" s="6"/>
      <c r="L744" s="66"/>
      <c r="M744" s="6"/>
      <c r="N744" s="6"/>
      <c r="O744" s="6"/>
      <c r="P744" s="67"/>
    </row>
    <row r="745" spans="1:16" ht="15.75" customHeight="1" x14ac:dyDescent="0.25">
      <c r="A745" s="1"/>
      <c r="B745" s="14"/>
      <c r="C745" s="6"/>
      <c r="D745" s="66"/>
      <c r="E745" s="6"/>
      <c r="F745" s="66"/>
      <c r="G745" s="6"/>
      <c r="H745" s="6"/>
      <c r="I745" s="6"/>
      <c r="J745" s="6"/>
      <c r="K745" s="6"/>
      <c r="L745" s="66"/>
      <c r="M745" s="6"/>
      <c r="N745" s="6"/>
      <c r="O745" s="6"/>
      <c r="P745" s="67"/>
    </row>
    <row r="746" spans="1:16" ht="15.75" customHeight="1" x14ac:dyDescent="0.25">
      <c r="A746" s="1"/>
      <c r="B746" s="14"/>
      <c r="C746" s="6"/>
      <c r="D746" s="66"/>
      <c r="E746" s="6"/>
      <c r="F746" s="66"/>
      <c r="G746" s="6"/>
      <c r="H746" s="6"/>
      <c r="I746" s="6"/>
      <c r="J746" s="6"/>
      <c r="K746" s="6"/>
      <c r="L746" s="66"/>
      <c r="M746" s="6"/>
      <c r="N746" s="6"/>
      <c r="O746" s="6"/>
      <c r="P746" s="67"/>
    </row>
    <row r="747" spans="1:16" ht="15.75" customHeight="1" x14ac:dyDescent="0.25">
      <c r="A747" s="1"/>
      <c r="B747" s="14"/>
      <c r="C747" s="6"/>
      <c r="D747" s="66"/>
      <c r="E747" s="6"/>
      <c r="F747" s="66"/>
      <c r="G747" s="6"/>
      <c r="H747" s="6"/>
      <c r="I747" s="6"/>
      <c r="J747" s="6"/>
      <c r="K747" s="6"/>
      <c r="L747" s="66"/>
      <c r="M747" s="6"/>
      <c r="N747" s="6"/>
      <c r="O747" s="6"/>
      <c r="P747" s="67"/>
    </row>
    <row r="748" spans="1:16" ht="15.75" customHeight="1" x14ac:dyDescent="0.25">
      <c r="A748" s="1"/>
      <c r="B748" s="14"/>
      <c r="C748" s="6"/>
      <c r="D748" s="66"/>
      <c r="E748" s="6"/>
      <c r="F748" s="66"/>
      <c r="G748" s="6"/>
      <c r="H748" s="6"/>
      <c r="I748" s="6"/>
      <c r="J748" s="6"/>
      <c r="K748" s="6"/>
      <c r="L748" s="66"/>
      <c r="M748" s="6"/>
      <c r="N748" s="6"/>
      <c r="O748" s="6"/>
      <c r="P748" s="67"/>
    </row>
    <row r="749" spans="1:16" ht="15.75" customHeight="1" x14ac:dyDescent="0.25">
      <c r="A749" s="1"/>
      <c r="B749" s="14"/>
      <c r="C749" s="6"/>
      <c r="D749" s="66"/>
      <c r="E749" s="6"/>
      <c r="F749" s="66"/>
      <c r="G749" s="6"/>
      <c r="H749" s="6"/>
      <c r="I749" s="6"/>
      <c r="J749" s="6"/>
      <c r="K749" s="6"/>
      <c r="L749" s="66"/>
      <c r="M749" s="6"/>
      <c r="N749" s="6"/>
      <c r="O749" s="6"/>
      <c r="P749" s="67"/>
    </row>
    <row r="750" spans="1:16" ht="15.75" customHeight="1" x14ac:dyDescent="0.25">
      <c r="A750" s="1"/>
      <c r="B750" s="14"/>
      <c r="C750" s="6"/>
      <c r="D750" s="66"/>
      <c r="E750" s="6"/>
      <c r="F750" s="66"/>
      <c r="G750" s="6"/>
      <c r="H750" s="6"/>
      <c r="I750" s="6"/>
      <c r="J750" s="6"/>
      <c r="K750" s="6"/>
      <c r="L750" s="66"/>
      <c r="M750" s="6"/>
      <c r="N750" s="6"/>
      <c r="O750" s="6"/>
      <c r="P750" s="67"/>
    </row>
    <row r="751" spans="1:16" ht="15.75" customHeight="1" x14ac:dyDescent="0.25">
      <c r="A751" s="1"/>
      <c r="B751" s="14"/>
      <c r="C751" s="6"/>
      <c r="D751" s="66"/>
      <c r="E751" s="6"/>
      <c r="F751" s="66"/>
      <c r="G751" s="6"/>
      <c r="H751" s="6"/>
      <c r="I751" s="6"/>
      <c r="J751" s="6"/>
      <c r="K751" s="6"/>
      <c r="L751" s="66"/>
      <c r="M751" s="6"/>
      <c r="N751" s="6"/>
      <c r="O751" s="6"/>
      <c r="P751" s="67"/>
    </row>
    <row r="752" spans="1:16" ht="15.75" customHeight="1" x14ac:dyDescent="0.25">
      <c r="A752" s="1"/>
      <c r="B752" s="14"/>
      <c r="C752" s="6"/>
      <c r="D752" s="66"/>
      <c r="E752" s="6"/>
      <c r="F752" s="66"/>
      <c r="G752" s="6"/>
      <c r="H752" s="6"/>
      <c r="I752" s="6"/>
      <c r="J752" s="6"/>
      <c r="K752" s="6"/>
      <c r="L752" s="66"/>
      <c r="M752" s="6"/>
      <c r="N752" s="6"/>
      <c r="O752" s="6"/>
      <c r="P752" s="67"/>
    </row>
    <row r="753" spans="1:16" ht="15.75" customHeight="1" x14ac:dyDescent="0.25">
      <c r="A753" s="1"/>
      <c r="B753" s="14"/>
      <c r="C753" s="6"/>
      <c r="D753" s="66"/>
      <c r="E753" s="6"/>
      <c r="F753" s="66"/>
      <c r="G753" s="6"/>
      <c r="H753" s="6"/>
      <c r="I753" s="6"/>
      <c r="J753" s="6"/>
      <c r="K753" s="6"/>
      <c r="L753" s="66"/>
      <c r="M753" s="6"/>
      <c r="N753" s="6"/>
      <c r="O753" s="6"/>
      <c r="P753" s="67"/>
    </row>
    <row r="754" spans="1:16" ht="15.75" customHeight="1" x14ac:dyDescent="0.25">
      <c r="A754" s="1"/>
      <c r="B754" s="14"/>
      <c r="C754" s="6"/>
      <c r="D754" s="66"/>
      <c r="E754" s="6"/>
      <c r="F754" s="66"/>
      <c r="G754" s="6"/>
      <c r="H754" s="6"/>
      <c r="I754" s="6"/>
      <c r="J754" s="6"/>
      <c r="K754" s="6"/>
      <c r="L754" s="66"/>
      <c r="M754" s="6"/>
      <c r="N754" s="6"/>
      <c r="O754" s="6"/>
      <c r="P754" s="67"/>
    </row>
    <row r="755" spans="1:16" ht="15.75" customHeight="1" x14ac:dyDescent="0.25">
      <c r="A755" s="1"/>
      <c r="B755" s="14"/>
      <c r="C755" s="6"/>
      <c r="D755" s="66"/>
      <c r="E755" s="6"/>
      <c r="F755" s="66"/>
      <c r="G755" s="6"/>
      <c r="H755" s="6"/>
      <c r="I755" s="6"/>
      <c r="J755" s="6"/>
      <c r="K755" s="6"/>
      <c r="L755" s="66"/>
      <c r="M755" s="6"/>
      <c r="N755" s="6"/>
      <c r="O755" s="6"/>
      <c r="P755" s="67"/>
    </row>
    <row r="756" spans="1:16" ht="15.75" customHeight="1" x14ac:dyDescent="0.25">
      <c r="A756" s="1"/>
      <c r="B756" s="14"/>
      <c r="C756" s="6"/>
      <c r="D756" s="66"/>
      <c r="E756" s="6"/>
      <c r="F756" s="66"/>
      <c r="G756" s="6"/>
      <c r="H756" s="6"/>
      <c r="I756" s="6"/>
      <c r="J756" s="6"/>
      <c r="K756" s="6"/>
      <c r="L756" s="66"/>
      <c r="M756" s="6"/>
      <c r="N756" s="6"/>
      <c r="O756" s="6"/>
      <c r="P756" s="67"/>
    </row>
    <row r="757" spans="1:16" ht="15.75" customHeight="1" x14ac:dyDescent="0.25">
      <c r="A757" s="1"/>
      <c r="B757" s="14"/>
      <c r="C757" s="6"/>
      <c r="D757" s="66"/>
      <c r="E757" s="6"/>
      <c r="F757" s="66"/>
      <c r="G757" s="6"/>
      <c r="H757" s="6"/>
      <c r="I757" s="6"/>
      <c r="J757" s="6"/>
      <c r="K757" s="6"/>
      <c r="L757" s="66"/>
      <c r="M757" s="6"/>
      <c r="N757" s="6"/>
      <c r="O757" s="6"/>
      <c r="P757" s="67"/>
    </row>
    <row r="758" spans="1:16" ht="15.75" customHeight="1" x14ac:dyDescent="0.25">
      <c r="A758" s="1"/>
      <c r="B758" s="14"/>
      <c r="C758" s="6"/>
      <c r="D758" s="66"/>
      <c r="E758" s="6"/>
      <c r="F758" s="66"/>
      <c r="G758" s="6"/>
      <c r="H758" s="6"/>
      <c r="I758" s="6"/>
      <c r="J758" s="6"/>
      <c r="K758" s="6"/>
      <c r="L758" s="66"/>
      <c r="M758" s="6"/>
      <c r="N758" s="6"/>
      <c r="O758" s="6"/>
      <c r="P758" s="67"/>
    </row>
    <row r="759" spans="1:16" ht="15.75" customHeight="1" x14ac:dyDescent="0.25">
      <c r="A759" s="1"/>
      <c r="B759" s="14"/>
      <c r="C759" s="6"/>
      <c r="D759" s="66"/>
      <c r="E759" s="6"/>
      <c r="F759" s="66"/>
      <c r="G759" s="6"/>
      <c r="H759" s="6"/>
      <c r="I759" s="6"/>
      <c r="J759" s="6"/>
      <c r="K759" s="6"/>
      <c r="L759" s="66"/>
      <c r="M759" s="6"/>
      <c r="N759" s="6"/>
      <c r="O759" s="6"/>
      <c r="P759" s="67"/>
    </row>
    <row r="760" spans="1:16" ht="15.75" customHeight="1" x14ac:dyDescent="0.25">
      <c r="A760" s="1"/>
      <c r="B760" s="14"/>
      <c r="C760" s="6"/>
      <c r="D760" s="66"/>
      <c r="E760" s="6"/>
      <c r="F760" s="66"/>
      <c r="G760" s="6"/>
      <c r="H760" s="6"/>
      <c r="I760" s="6"/>
      <c r="J760" s="6"/>
      <c r="K760" s="6"/>
      <c r="L760" s="66"/>
      <c r="M760" s="6"/>
      <c r="N760" s="6"/>
      <c r="O760" s="6"/>
      <c r="P760" s="67"/>
    </row>
    <row r="761" spans="1:16" ht="15.75" customHeight="1" x14ac:dyDescent="0.25">
      <c r="A761" s="1"/>
      <c r="B761" s="14"/>
      <c r="C761" s="6"/>
      <c r="D761" s="66"/>
      <c r="E761" s="6"/>
      <c r="F761" s="66"/>
      <c r="G761" s="6"/>
      <c r="H761" s="6"/>
      <c r="I761" s="6"/>
      <c r="J761" s="6"/>
      <c r="K761" s="6"/>
      <c r="L761" s="66"/>
      <c r="M761" s="6"/>
      <c r="N761" s="6"/>
      <c r="O761" s="6"/>
      <c r="P761" s="67"/>
    </row>
    <row r="762" spans="1:16" ht="15.75" customHeight="1" x14ac:dyDescent="0.25">
      <c r="A762" s="1"/>
      <c r="B762" s="14"/>
      <c r="C762" s="6"/>
      <c r="D762" s="66"/>
      <c r="E762" s="6"/>
      <c r="F762" s="66"/>
      <c r="G762" s="6"/>
      <c r="H762" s="6"/>
      <c r="I762" s="6"/>
      <c r="J762" s="6"/>
      <c r="K762" s="6"/>
      <c r="L762" s="66"/>
      <c r="M762" s="6"/>
      <c r="N762" s="6"/>
      <c r="O762" s="6"/>
      <c r="P762" s="67"/>
    </row>
    <row r="763" spans="1:16" ht="15.75" customHeight="1" x14ac:dyDescent="0.25">
      <c r="A763" s="1"/>
      <c r="B763" s="14"/>
      <c r="C763" s="6"/>
      <c r="D763" s="66"/>
      <c r="E763" s="6"/>
      <c r="F763" s="66"/>
      <c r="G763" s="6"/>
      <c r="H763" s="6"/>
      <c r="I763" s="6"/>
      <c r="J763" s="6"/>
      <c r="K763" s="6"/>
      <c r="L763" s="66"/>
      <c r="M763" s="6"/>
      <c r="N763" s="6"/>
      <c r="O763" s="6"/>
      <c r="P763" s="67"/>
    </row>
    <row r="764" spans="1:16" ht="15.75" customHeight="1" x14ac:dyDescent="0.25">
      <c r="A764" s="1"/>
      <c r="B764" s="14"/>
      <c r="C764" s="6"/>
      <c r="D764" s="66"/>
      <c r="E764" s="6"/>
      <c r="F764" s="66"/>
      <c r="G764" s="6"/>
      <c r="H764" s="6"/>
      <c r="I764" s="6"/>
      <c r="J764" s="6"/>
      <c r="K764" s="6"/>
      <c r="L764" s="66"/>
      <c r="M764" s="6"/>
      <c r="N764" s="6"/>
      <c r="O764" s="6"/>
      <c r="P764" s="67"/>
    </row>
    <row r="765" spans="1:16" ht="15.75" customHeight="1" x14ac:dyDescent="0.25">
      <c r="A765" s="1"/>
      <c r="B765" s="14"/>
      <c r="C765" s="6"/>
      <c r="D765" s="66"/>
      <c r="E765" s="6"/>
      <c r="F765" s="66"/>
      <c r="G765" s="6"/>
      <c r="H765" s="6"/>
      <c r="I765" s="6"/>
      <c r="J765" s="6"/>
      <c r="K765" s="6"/>
      <c r="L765" s="66"/>
      <c r="M765" s="6"/>
      <c r="N765" s="6"/>
      <c r="O765" s="6"/>
      <c r="P765" s="67"/>
    </row>
    <row r="766" spans="1:16" ht="15.75" customHeight="1" x14ac:dyDescent="0.25">
      <c r="A766" s="1"/>
      <c r="B766" s="14"/>
      <c r="C766" s="6"/>
      <c r="D766" s="66"/>
      <c r="E766" s="6"/>
      <c r="F766" s="66"/>
      <c r="G766" s="6"/>
      <c r="H766" s="6"/>
      <c r="I766" s="6"/>
      <c r="J766" s="6"/>
      <c r="K766" s="6"/>
      <c r="L766" s="66"/>
      <c r="M766" s="6"/>
      <c r="N766" s="6"/>
      <c r="O766" s="6"/>
      <c r="P766" s="67"/>
    </row>
    <row r="767" spans="1:16" ht="15.75" customHeight="1" x14ac:dyDescent="0.25">
      <c r="A767" s="1"/>
      <c r="B767" s="14"/>
      <c r="C767" s="6"/>
      <c r="D767" s="66"/>
      <c r="E767" s="6"/>
      <c r="F767" s="66"/>
      <c r="G767" s="6"/>
      <c r="H767" s="6"/>
      <c r="I767" s="6"/>
      <c r="J767" s="6"/>
      <c r="K767" s="6"/>
      <c r="L767" s="66"/>
      <c r="M767" s="6"/>
      <c r="N767" s="6"/>
      <c r="O767" s="6"/>
      <c r="P767" s="67"/>
    </row>
    <row r="768" spans="1:16" ht="15.75" customHeight="1" x14ac:dyDescent="0.25">
      <c r="A768" s="1"/>
      <c r="B768" s="14"/>
      <c r="C768" s="6"/>
      <c r="D768" s="66"/>
      <c r="E768" s="6"/>
      <c r="F768" s="66"/>
      <c r="G768" s="6"/>
      <c r="H768" s="6"/>
      <c r="I768" s="6"/>
      <c r="J768" s="6"/>
      <c r="K768" s="6"/>
      <c r="L768" s="66"/>
      <c r="M768" s="6"/>
      <c r="N768" s="6"/>
      <c r="O768" s="6"/>
      <c r="P768" s="67"/>
    </row>
    <row r="769" spans="1:16" ht="15.75" customHeight="1" x14ac:dyDescent="0.25">
      <c r="A769" s="1"/>
      <c r="B769" s="14"/>
      <c r="C769" s="6"/>
      <c r="D769" s="66"/>
      <c r="E769" s="6"/>
      <c r="F769" s="66"/>
      <c r="G769" s="6"/>
      <c r="H769" s="6"/>
      <c r="I769" s="6"/>
      <c r="J769" s="6"/>
      <c r="K769" s="6"/>
      <c r="L769" s="66"/>
      <c r="M769" s="6"/>
      <c r="N769" s="6"/>
      <c r="O769" s="6"/>
      <c r="P769" s="67"/>
    </row>
    <row r="770" spans="1:16" ht="15.75" customHeight="1" x14ac:dyDescent="0.25">
      <c r="A770" s="1"/>
      <c r="B770" s="14"/>
      <c r="C770" s="6"/>
      <c r="D770" s="66"/>
      <c r="E770" s="6"/>
      <c r="F770" s="66"/>
      <c r="G770" s="6"/>
      <c r="H770" s="6"/>
      <c r="I770" s="6"/>
      <c r="J770" s="6"/>
      <c r="K770" s="6"/>
      <c r="L770" s="66"/>
      <c r="M770" s="6"/>
      <c r="N770" s="6"/>
      <c r="O770" s="6"/>
      <c r="P770" s="67"/>
    </row>
    <row r="771" spans="1:16" ht="15.75" customHeight="1" x14ac:dyDescent="0.25">
      <c r="A771" s="1"/>
      <c r="B771" s="14"/>
      <c r="C771" s="6"/>
      <c r="D771" s="66"/>
      <c r="E771" s="6"/>
      <c r="F771" s="66"/>
      <c r="G771" s="6"/>
      <c r="H771" s="6"/>
      <c r="I771" s="6"/>
      <c r="J771" s="6"/>
      <c r="K771" s="6"/>
      <c r="L771" s="66"/>
      <c r="M771" s="6"/>
      <c r="N771" s="6"/>
      <c r="O771" s="6"/>
      <c r="P771" s="67"/>
    </row>
    <row r="772" spans="1:16" ht="15.75" customHeight="1" x14ac:dyDescent="0.25">
      <c r="A772" s="1"/>
      <c r="B772" s="14"/>
      <c r="C772" s="6"/>
      <c r="D772" s="66"/>
      <c r="E772" s="6"/>
      <c r="F772" s="66"/>
      <c r="G772" s="6"/>
      <c r="H772" s="6"/>
      <c r="I772" s="6"/>
      <c r="J772" s="6"/>
      <c r="K772" s="6"/>
      <c r="L772" s="66"/>
      <c r="M772" s="6"/>
      <c r="N772" s="6"/>
      <c r="O772" s="6"/>
      <c r="P772" s="67"/>
    </row>
    <row r="773" spans="1:16" ht="15.75" customHeight="1" x14ac:dyDescent="0.25">
      <c r="A773" s="1"/>
      <c r="B773" s="14"/>
      <c r="C773" s="6"/>
      <c r="D773" s="66"/>
      <c r="E773" s="6"/>
      <c r="F773" s="66"/>
      <c r="G773" s="6"/>
      <c r="H773" s="6"/>
      <c r="I773" s="6"/>
      <c r="J773" s="6"/>
      <c r="K773" s="6"/>
      <c r="L773" s="66"/>
      <c r="M773" s="6"/>
      <c r="N773" s="6"/>
      <c r="O773" s="6"/>
      <c r="P773" s="67"/>
    </row>
    <row r="774" spans="1:16" ht="15.75" customHeight="1" x14ac:dyDescent="0.25">
      <c r="A774" s="1"/>
      <c r="B774" s="14"/>
      <c r="C774" s="6"/>
      <c r="D774" s="66"/>
      <c r="E774" s="6"/>
      <c r="F774" s="66"/>
      <c r="G774" s="6"/>
      <c r="H774" s="6"/>
      <c r="I774" s="6"/>
      <c r="J774" s="6"/>
      <c r="K774" s="6"/>
      <c r="L774" s="66"/>
      <c r="M774" s="6"/>
      <c r="N774" s="6"/>
      <c r="O774" s="6"/>
      <c r="P774" s="67"/>
    </row>
    <row r="775" spans="1:16" ht="15.75" customHeight="1" x14ac:dyDescent="0.25">
      <c r="A775" s="1"/>
      <c r="B775" s="14"/>
      <c r="C775" s="6"/>
      <c r="D775" s="66"/>
      <c r="E775" s="6"/>
      <c r="F775" s="66"/>
      <c r="G775" s="6"/>
      <c r="H775" s="6"/>
      <c r="I775" s="6"/>
      <c r="J775" s="6"/>
      <c r="K775" s="6"/>
      <c r="L775" s="66"/>
      <c r="M775" s="6"/>
      <c r="N775" s="6"/>
      <c r="O775" s="6"/>
      <c r="P775" s="67"/>
    </row>
    <row r="776" spans="1:16" ht="15.75" customHeight="1" x14ac:dyDescent="0.25">
      <c r="A776" s="1"/>
      <c r="B776" s="14"/>
      <c r="C776" s="6"/>
      <c r="D776" s="66"/>
      <c r="E776" s="6"/>
      <c r="F776" s="66"/>
      <c r="G776" s="6"/>
      <c r="H776" s="6"/>
      <c r="I776" s="6"/>
      <c r="J776" s="6"/>
      <c r="K776" s="6"/>
      <c r="L776" s="66"/>
      <c r="M776" s="6"/>
      <c r="N776" s="6"/>
      <c r="O776" s="6"/>
      <c r="P776" s="67"/>
    </row>
    <row r="777" spans="1:16" ht="15.75" customHeight="1" x14ac:dyDescent="0.25">
      <c r="A777" s="1"/>
      <c r="B777" s="14"/>
      <c r="C777" s="6"/>
      <c r="D777" s="66"/>
      <c r="E777" s="6"/>
      <c r="F777" s="66"/>
      <c r="G777" s="6"/>
      <c r="H777" s="6"/>
      <c r="I777" s="6"/>
      <c r="J777" s="6"/>
      <c r="K777" s="6"/>
      <c r="L777" s="66"/>
      <c r="M777" s="6"/>
      <c r="N777" s="6"/>
      <c r="O777" s="6"/>
      <c r="P777" s="67"/>
    </row>
    <row r="778" spans="1:16" ht="15.75" customHeight="1" x14ac:dyDescent="0.25">
      <c r="A778" s="1"/>
      <c r="B778" s="14"/>
      <c r="C778" s="6"/>
      <c r="D778" s="66"/>
      <c r="E778" s="6"/>
      <c r="F778" s="66"/>
      <c r="G778" s="6"/>
      <c r="H778" s="6"/>
      <c r="I778" s="6"/>
      <c r="J778" s="6"/>
      <c r="K778" s="6"/>
      <c r="L778" s="66"/>
      <c r="M778" s="6"/>
      <c r="N778" s="6"/>
      <c r="O778" s="6"/>
      <c r="P778" s="67"/>
    </row>
    <row r="779" spans="1:16" ht="15.75" customHeight="1" x14ac:dyDescent="0.25">
      <c r="A779" s="1"/>
      <c r="B779" s="14"/>
      <c r="C779" s="6"/>
      <c r="D779" s="66"/>
      <c r="E779" s="6"/>
      <c r="F779" s="66"/>
      <c r="G779" s="6"/>
      <c r="H779" s="6"/>
      <c r="I779" s="6"/>
      <c r="J779" s="6"/>
      <c r="K779" s="6"/>
      <c r="L779" s="66"/>
      <c r="M779" s="6"/>
      <c r="N779" s="6"/>
      <c r="O779" s="6"/>
      <c r="P779" s="67"/>
    </row>
    <row r="780" spans="1:16" ht="15.75" customHeight="1" x14ac:dyDescent="0.25">
      <c r="A780" s="1"/>
      <c r="B780" s="14"/>
      <c r="C780" s="6"/>
      <c r="D780" s="66"/>
      <c r="E780" s="6"/>
      <c r="F780" s="66"/>
      <c r="G780" s="6"/>
      <c r="H780" s="6"/>
      <c r="I780" s="6"/>
      <c r="J780" s="6"/>
      <c r="K780" s="6"/>
      <c r="L780" s="66"/>
      <c r="M780" s="6"/>
      <c r="N780" s="6"/>
      <c r="O780" s="6"/>
      <c r="P780" s="67"/>
    </row>
    <row r="781" spans="1:16" ht="15.75" customHeight="1" x14ac:dyDescent="0.25">
      <c r="A781" s="1"/>
      <c r="B781" s="14"/>
      <c r="C781" s="6"/>
      <c r="D781" s="66"/>
      <c r="E781" s="6"/>
      <c r="F781" s="66"/>
      <c r="G781" s="6"/>
      <c r="H781" s="6"/>
      <c r="I781" s="6"/>
      <c r="J781" s="6"/>
      <c r="K781" s="6"/>
      <c r="L781" s="66"/>
      <c r="M781" s="6"/>
      <c r="N781" s="6"/>
      <c r="O781" s="6"/>
      <c r="P781" s="67"/>
    </row>
    <row r="782" spans="1:16" ht="15.75" customHeight="1" x14ac:dyDescent="0.25">
      <c r="A782" s="1"/>
      <c r="B782" s="14"/>
      <c r="C782" s="6"/>
      <c r="D782" s="66"/>
      <c r="E782" s="6"/>
      <c r="F782" s="66"/>
      <c r="G782" s="6"/>
      <c r="H782" s="6"/>
      <c r="I782" s="6"/>
      <c r="J782" s="6"/>
      <c r="K782" s="6"/>
      <c r="L782" s="66"/>
      <c r="M782" s="6"/>
      <c r="N782" s="6"/>
      <c r="O782" s="6"/>
      <c r="P782" s="67"/>
    </row>
    <row r="783" spans="1:16" ht="15.75" customHeight="1" x14ac:dyDescent="0.25">
      <c r="A783" s="1"/>
      <c r="B783" s="14"/>
      <c r="C783" s="6"/>
      <c r="D783" s="66"/>
      <c r="E783" s="6"/>
      <c r="F783" s="66"/>
      <c r="G783" s="6"/>
      <c r="H783" s="6"/>
      <c r="I783" s="6"/>
      <c r="J783" s="6"/>
      <c r="K783" s="6"/>
      <c r="L783" s="66"/>
      <c r="M783" s="6"/>
      <c r="N783" s="6"/>
      <c r="O783" s="6"/>
      <c r="P783" s="67"/>
    </row>
    <row r="784" spans="1:16" ht="15.75" customHeight="1" x14ac:dyDescent="0.25">
      <c r="A784" s="1"/>
      <c r="B784" s="14"/>
      <c r="C784" s="6"/>
      <c r="D784" s="66"/>
      <c r="E784" s="6"/>
      <c r="F784" s="66"/>
      <c r="G784" s="6"/>
      <c r="H784" s="6"/>
      <c r="I784" s="6"/>
      <c r="J784" s="6"/>
      <c r="K784" s="6"/>
      <c r="L784" s="66"/>
      <c r="M784" s="6"/>
      <c r="N784" s="6"/>
      <c r="O784" s="6"/>
      <c r="P784" s="67"/>
    </row>
    <row r="785" spans="1:16" ht="15.75" customHeight="1" x14ac:dyDescent="0.25">
      <c r="A785" s="1"/>
      <c r="B785" s="14"/>
      <c r="C785" s="6"/>
      <c r="D785" s="66"/>
      <c r="E785" s="6"/>
      <c r="F785" s="66"/>
      <c r="G785" s="6"/>
      <c r="H785" s="6"/>
      <c r="I785" s="6"/>
      <c r="J785" s="6"/>
      <c r="K785" s="6"/>
      <c r="L785" s="66"/>
      <c r="M785" s="6"/>
      <c r="N785" s="6"/>
      <c r="O785" s="6"/>
      <c r="P785" s="67"/>
    </row>
    <row r="786" spans="1:16" ht="15.75" customHeight="1" x14ac:dyDescent="0.25">
      <c r="A786" s="1"/>
      <c r="B786" s="14"/>
      <c r="C786" s="6"/>
      <c r="D786" s="66"/>
      <c r="E786" s="6"/>
      <c r="F786" s="66"/>
      <c r="G786" s="6"/>
      <c r="H786" s="6"/>
      <c r="I786" s="6"/>
      <c r="J786" s="6"/>
      <c r="K786" s="6"/>
      <c r="L786" s="66"/>
      <c r="M786" s="6"/>
      <c r="N786" s="6"/>
      <c r="O786" s="6"/>
      <c r="P786" s="67"/>
    </row>
    <row r="787" spans="1:16" ht="15.75" customHeight="1" x14ac:dyDescent="0.25">
      <c r="A787" s="1"/>
      <c r="B787" s="14"/>
      <c r="C787" s="6"/>
      <c r="D787" s="66"/>
      <c r="E787" s="6"/>
      <c r="F787" s="66"/>
      <c r="G787" s="6"/>
      <c r="H787" s="6"/>
      <c r="I787" s="6"/>
      <c r="J787" s="6"/>
      <c r="K787" s="6"/>
      <c r="L787" s="66"/>
      <c r="M787" s="6"/>
      <c r="N787" s="6"/>
      <c r="O787" s="6"/>
      <c r="P787" s="67"/>
    </row>
    <row r="788" spans="1:16" ht="15.75" customHeight="1" x14ac:dyDescent="0.25">
      <c r="A788" s="1"/>
      <c r="B788" s="14"/>
      <c r="C788" s="6"/>
      <c r="D788" s="66"/>
      <c r="E788" s="6"/>
      <c r="F788" s="66"/>
      <c r="G788" s="6"/>
      <c r="H788" s="6"/>
      <c r="I788" s="6"/>
      <c r="J788" s="6"/>
      <c r="K788" s="6"/>
      <c r="L788" s="66"/>
      <c r="M788" s="6"/>
      <c r="N788" s="6"/>
      <c r="O788" s="6"/>
      <c r="P788" s="67"/>
    </row>
    <row r="789" spans="1:16" ht="15.75" customHeight="1" x14ac:dyDescent="0.25">
      <c r="A789" s="1"/>
      <c r="B789" s="14"/>
      <c r="C789" s="6"/>
      <c r="D789" s="66"/>
      <c r="E789" s="6"/>
      <c r="F789" s="66"/>
      <c r="G789" s="6"/>
      <c r="H789" s="6"/>
      <c r="I789" s="6"/>
      <c r="J789" s="6"/>
      <c r="K789" s="6"/>
      <c r="L789" s="66"/>
      <c r="M789" s="6"/>
      <c r="N789" s="6"/>
      <c r="O789" s="6"/>
      <c r="P789" s="67"/>
    </row>
    <row r="790" spans="1:16" ht="15.75" customHeight="1" x14ac:dyDescent="0.25">
      <c r="A790" s="1"/>
      <c r="B790" s="14"/>
      <c r="C790" s="6"/>
      <c r="D790" s="66"/>
      <c r="E790" s="6"/>
      <c r="F790" s="66"/>
      <c r="G790" s="6"/>
      <c r="H790" s="6"/>
      <c r="I790" s="6"/>
      <c r="J790" s="6"/>
      <c r="K790" s="6"/>
      <c r="L790" s="66"/>
      <c r="M790" s="6"/>
      <c r="N790" s="6"/>
      <c r="O790" s="6"/>
      <c r="P790" s="67"/>
    </row>
    <row r="791" spans="1:16" ht="15.75" customHeight="1" x14ac:dyDescent="0.25">
      <c r="A791" s="1"/>
      <c r="B791" s="14"/>
      <c r="C791" s="6"/>
      <c r="D791" s="66"/>
      <c r="E791" s="6"/>
      <c r="F791" s="66"/>
      <c r="G791" s="6"/>
      <c r="H791" s="6"/>
      <c r="I791" s="6"/>
      <c r="J791" s="6"/>
      <c r="K791" s="6"/>
      <c r="L791" s="66"/>
      <c r="M791" s="6"/>
      <c r="N791" s="6"/>
      <c r="O791" s="6"/>
      <c r="P791" s="67"/>
    </row>
    <row r="792" spans="1:16" ht="15.75" customHeight="1" x14ac:dyDescent="0.25">
      <c r="A792" s="1"/>
      <c r="B792" s="14"/>
      <c r="C792" s="6"/>
      <c r="D792" s="66"/>
      <c r="E792" s="6"/>
      <c r="F792" s="66"/>
      <c r="G792" s="6"/>
      <c r="H792" s="6"/>
      <c r="I792" s="6"/>
      <c r="J792" s="6"/>
      <c r="K792" s="6"/>
      <c r="L792" s="66"/>
      <c r="M792" s="6"/>
      <c r="N792" s="6"/>
      <c r="O792" s="6"/>
      <c r="P792" s="67"/>
    </row>
    <row r="793" spans="1:16" ht="15.75" customHeight="1" x14ac:dyDescent="0.25">
      <c r="A793" s="1"/>
      <c r="B793" s="14"/>
      <c r="C793" s="6"/>
      <c r="D793" s="66"/>
      <c r="E793" s="6"/>
      <c r="F793" s="66"/>
      <c r="G793" s="6"/>
      <c r="H793" s="6"/>
      <c r="I793" s="6"/>
      <c r="J793" s="6"/>
      <c r="K793" s="6"/>
      <c r="L793" s="66"/>
      <c r="M793" s="6"/>
      <c r="N793" s="6"/>
      <c r="O793" s="6"/>
      <c r="P793" s="67"/>
    </row>
    <row r="794" spans="1:16" ht="15.75" customHeight="1" x14ac:dyDescent="0.25">
      <c r="A794" s="1"/>
      <c r="B794" s="14"/>
      <c r="C794" s="6"/>
      <c r="D794" s="66"/>
      <c r="E794" s="6"/>
      <c r="F794" s="66"/>
      <c r="G794" s="6"/>
      <c r="H794" s="6"/>
      <c r="I794" s="6"/>
      <c r="J794" s="6"/>
      <c r="K794" s="6"/>
      <c r="L794" s="66"/>
      <c r="M794" s="6"/>
      <c r="N794" s="6"/>
      <c r="O794" s="6"/>
      <c r="P794" s="67"/>
    </row>
    <row r="795" spans="1:16" ht="15.75" customHeight="1" x14ac:dyDescent="0.25">
      <c r="A795" s="1"/>
      <c r="B795" s="14"/>
      <c r="C795" s="6"/>
      <c r="D795" s="66"/>
      <c r="E795" s="6"/>
      <c r="F795" s="66"/>
      <c r="G795" s="6"/>
      <c r="H795" s="6"/>
      <c r="I795" s="6"/>
      <c r="J795" s="6"/>
      <c r="K795" s="6"/>
      <c r="L795" s="66"/>
      <c r="M795" s="6"/>
      <c r="N795" s="6"/>
      <c r="O795" s="6"/>
      <c r="P795" s="67"/>
    </row>
    <row r="796" spans="1:16" ht="15.75" customHeight="1" x14ac:dyDescent="0.25">
      <c r="A796" s="1"/>
      <c r="B796" s="14"/>
      <c r="C796" s="6"/>
      <c r="D796" s="66"/>
      <c r="E796" s="6"/>
      <c r="F796" s="66"/>
      <c r="G796" s="6"/>
      <c r="H796" s="6"/>
      <c r="I796" s="6"/>
      <c r="J796" s="6"/>
      <c r="K796" s="6"/>
      <c r="L796" s="66"/>
      <c r="M796" s="6"/>
      <c r="N796" s="6"/>
      <c r="O796" s="6"/>
      <c r="P796" s="67"/>
    </row>
    <row r="797" spans="1:16" ht="15.75" customHeight="1" x14ac:dyDescent="0.25">
      <c r="A797" s="1"/>
      <c r="B797" s="14"/>
      <c r="C797" s="6"/>
      <c r="D797" s="66"/>
      <c r="E797" s="6"/>
      <c r="F797" s="66"/>
      <c r="G797" s="6"/>
      <c r="H797" s="6"/>
      <c r="I797" s="6"/>
      <c r="J797" s="6"/>
      <c r="K797" s="6"/>
      <c r="L797" s="66"/>
      <c r="M797" s="6"/>
      <c r="N797" s="6"/>
      <c r="O797" s="6"/>
      <c r="P797" s="67"/>
    </row>
    <row r="798" spans="1:16" ht="15.75" customHeight="1" x14ac:dyDescent="0.25">
      <c r="A798" s="1"/>
      <c r="B798" s="14"/>
      <c r="C798" s="6"/>
      <c r="D798" s="66"/>
      <c r="E798" s="6"/>
      <c r="F798" s="66"/>
      <c r="G798" s="6"/>
      <c r="H798" s="6"/>
      <c r="I798" s="6"/>
      <c r="J798" s="6"/>
      <c r="K798" s="6"/>
      <c r="L798" s="66"/>
      <c r="M798" s="6"/>
      <c r="N798" s="6"/>
      <c r="O798" s="6"/>
      <c r="P798" s="67"/>
    </row>
    <row r="799" spans="1:16" ht="15.75" customHeight="1" x14ac:dyDescent="0.25">
      <c r="A799" s="1"/>
      <c r="B799" s="14"/>
      <c r="C799" s="6"/>
      <c r="D799" s="66"/>
      <c r="E799" s="6"/>
      <c r="F799" s="66"/>
      <c r="G799" s="6"/>
      <c r="H799" s="6"/>
      <c r="I799" s="6"/>
      <c r="J799" s="6"/>
      <c r="K799" s="6"/>
      <c r="L799" s="66"/>
      <c r="M799" s="6"/>
      <c r="N799" s="6"/>
      <c r="O799" s="6"/>
      <c r="P799" s="67"/>
    </row>
    <row r="800" spans="1:16" ht="15.75" customHeight="1" x14ac:dyDescent="0.25">
      <c r="A800" s="1"/>
      <c r="B800" s="14"/>
      <c r="C800" s="6"/>
      <c r="D800" s="66"/>
      <c r="E800" s="6"/>
      <c r="F800" s="66"/>
      <c r="G800" s="6"/>
      <c r="H800" s="6"/>
      <c r="I800" s="6"/>
      <c r="J800" s="6"/>
      <c r="K800" s="6"/>
      <c r="L800" s="66"/>
      <c r="M800" s="6"/>
      <c r="N800" s="6"/>
      <c r="O800" s="6"/>
      <c r="P800" s="67"/>
    </row>
    <row r="801" spans="1:16" ht="15.75" customHeight="1" x14ac:dyDescent="0.25">
      <c r="A801" s="1"/>
      <c r="B801" s="14"/>
      <c r="C801" s="6"/>
      <c r="D801" s="66"/>
      <c r="E801" s="6"/>
      <c r="F801" s="66"/>
      <c r="G801" s="6"/>
      <c r="H801" s="6"/>
      <c r="I801" s="6"/>
      <c r="J801" s="6"/>
      <c r="K801" s="6"/>
      <c r="L801" s="66"/>
      <c r="M801" s="6"/>
      <c r="N801" s="6"/>
      <c r="O801" s="6"/>
      <c r="P801" s="67"/>
    </row>
    <row r="802" spans="1:16" ht="15.75" customHeight="1" x14ac:dyDescent="0.25">
      <c r="A802" s="1"/>
      <c r="B802" s="14"/>
      <c r="C802" s="6"/>
      <c r="D802" s="66"/>
      <c r="E802" s="6"/>
      <c r="F802" s="66"/>
      <c r="G802" s="6"/>
      <c r="H802" s="6"/>
      <c r="I802" s="6"/>
      <c r="J802" s="6"/>
      <c r="K802" s="6"/>
      <c r="L802" s="66"/>
      <c r="M802" s="6"/>
      <c r="N802" s="6"/>
      <c r="O802" s="6"/>
      <c r="P802" s="67"/>
    </row>
    <row r="803" spans="1:16" ht="15.75" customHeight="1" x14ac:dyDescent="0.25">
      <c r="A803" s="1"/>
      <c r="B803" s="14"/>
      <c r="C803" s="6"/>
      <c r="D803" s="66"/>
      <c r="E803" s="6"/>
      <c r="F803" s="66"/>
      <c r="G803" s="6"/>
      <c r="H803" s="6"/>
      <c r="I803" s="6"/>
      <c r="J803" s="6"/>
      <c r="K803" s="6"/>
      <c r="L803" s="66"/>
      <c r="M803" s="6"/>
      <c r="N803" s="6"/>
      <c r="O803" s="6"/>
      <c r="P803" s="67"/>
    </row>
    <row r="804" spans="1:16" ht="15.75" customHeight="1" x14ac:dyDescent="0.25">
      <c r="A804" s="1"/>
      <c r="B804" s="14"/>
      <c r="C804" s="6"/>
      <c r="D804" s="66"/>
      <c r="E804" s="6"/>
      <c r="F804" s="66"/>
      <c r="G804" s="6"/>
      <c r="H804" s="6"/>
      <c r="I804" s="6"/>
      <c r="J804" s="6"/>
      <c r="K804" s="6"/>
      <c r="L804" s="66"/>
      <c r="M804" s="6"/>
      <c r="N804" s="6"/>
      <c r="O804" s="6"/>
      <c r="P804" s="67"/>
    </row>
    <row r="805" spans="1:16" ht="15.75" customHeight="1" x14ac:dyDescent="0.25">
      <c r="A805" s="1"/>
      <c r="B805" s="14"/>
      <c r="C805" s="6"/>
      <c r="D805" s="66"/>
      <c r="E805" s="6"/>
      <c r="F805" s="66"/>
      <c r="G805" s="6"/>
      <c r="H805" s="6"/>
      <c r="I805" s="6"/>
      <c r="J805" s="6"/>
      <c r="K805" s="6"/>
      <c r="L805" s="66"/>
      <c r="M805" s="6"/>
      <c r="N805" s="6"/>
      <c r="O805" s="6"/>
      <c r="P805" s="67"/>
    </row>
    <row r="806" spans="1:16" ht="15.75" customHeight="1" x14ac:dyDescent="0.25">
      <c r="A806" s="1"/>
      <c r="B806" s="14"/>
      <c r="C806" s="6"/>
      <c r="D806" s="66"/>
      <c r="E806" s="6"/>
      <c r="F806" s="66"/>
      <c r="G806" s="6"/>
      <c r="H806" s="6"/>
      <c r="I806" s="6"/>
      <c r="J806" s="6"/>
      <c r="K806" s="6"/>
      <c r="L806" s="66"/>
      <c r="M806" s="6"/>
      <c r="N806" s="6"/>
      <c r="O806" s="6"/>
      <c r="P806" s="67"/>
    </row>
    <row r="807" spans="1:16" ht="15.75" customHeight="1" x14ac:dyDescent="0.25">
      <c r="A807" s="1"/>
      <c r="B807" s="14"/>
      <c r="C807" s="6"/>
      <c r="D807" s="66"/>
      <c r="E807" s="6"/>
      <c r="F807" s="66"/>
      <c r="G807" s="6"/>
      <c r="H807" s="6"/>
      <c r="I807" s="6"/>
      <c r="J807" s="6"/>
      <c r="K807" s="6"/>
      <c r="L807" s="66"/>
      <c r="M807" s="6"/>
      <c r="N807" s="6"/>
      <c r="O807" s="6"/>
      <c r="P807" s="67"/>
    </row>
    <row r="808" spans="1:16" ht="15.75" customHeight="1" x14ac:dyDescent="0.25">
      <c r="A808" s="1"/>
      <c r="B808" s="14"/>
      <c r="C808" s="6"/>
      <c r="D808" s="66"/>
      <c r="E808" s="6"/>
      <c r="F808" s="66"/>
      <c r="G808" s="6"/>
      <c r="H808" s="6"/>
      <c r="I808" s="6"/>
      <c r="J808" s="6"/>
      <c r="K808" s="6"/>
      <c r="L808" s="66"/>
      <c r="M808" s="6"/>
      <c r="N808" s="6"/>
      <c r="O808" s="6"/>
      <c r="P808" s="67"/>
    </row>
    <row r="809" spans="1:16" ht="15.75" customHeight="1" x14ac:dyDescent="0.25">
      <c r="A809" s="1"/>
      <c r="B809" s="14"/>
      <c r="C809" s="6"/>
      <c r="D809" s="66"/>
      <c r="E809" s="6"/>
      <c r="F809" s="66"/>
      <c r="G809" s="6"/>
      <c r="H809" s="6"/>
      <c r="I809" s="6"/>
      <c r="J809" s="6"/>
      <c r="K809" s="6"/>
      <c r="L809" s="66"/>
      <c r="M809" s="6"/>
      <c r="N809" s="6"/>
      <c r="O809" s="6"/>
      <c r="P809" s="67"/>
    </row>
    <row r="810" spans="1:16" ht="15.75" customHeight="1" x14ac:dyDescent="0.25">
      <c r="A810" s="1"/>
      <c r="B810" s="14"/>
      <c r="C810" s="6"/>
      <c r="D810" s="66"/>
      <c r="E810" s="6"/>
      <c r="F810" s="66"/>
      <c r="G810" s="6"/>
      <c r="H810" s="6"/>
      <c r="I810" s="6"/>
      <c r="J810" s="6"/>
      <c r="K810" s="6"/>
      <c r="L810" s="66"/>
      <c r="M810" s="6"/>
      <c r="N810" s="6"/>
      <c r="O810" s="6"/>
      <c r="P810" s="67"/>
    </row>
    <row r="811" spans="1:16" ht="15.75" customHeight="1" x14ac:dyDescent="0.25">
      <c r="A811" s="1"/>
      <c r="B811" s="14"/>
      <c r="C811" s="6"/>
      <c r="D811" s="66"/>
      <c r="E811" s="6"/>
      <c r="F811" s="66"/>
      <c r="G811" s="6"/>
      <c r="H811" s="6"/>
      <c r="I811" s="6"/>
      <c r="J811" s="6"/>
      <c r="K811" s="6"/>
      <c r="L811" s="66"/>
      <c r="M811" s="6"/>
      <c r="N811" s="6"/>
      <c r="O811" s="6"/>
      <c r="P811" s="67"/>
    </row>
    <row r="812" spans="1:16" ht="15.75" customHeight="1" x14ac:dyDescent="0.25">
      <c r="A812" s="1"/>
      <c r="B812" s="14"/>
      <c r="C812" s="6"/>
      <c r="D812" s="66"/>
      <c r="E812" s="6"/>
      <c r="F812" s="66"/>
      <c r="G812" s="6"/>
      <c r="H812" s="6"/>
      <c r="I812" s="6"/>
      <c r="J812" s="6"/>
      <c r="K812" s="6"/>
      <c r="L812" s="66"/>
      <c r="M812" s="6"/>
      <c r="N812" s="6"/>
      <c r="O812" s="6"/>
      <c r="P812" s="67"/>
    </row>
    <row r="813" spans="1:16" ht="15.75" customHeight="1" x14ac:dyDescent="0.25">
      <c r="A813" s="1"/>
      <c r="B813" s="14"/>
      <c r="C813" s="6"/>
      <c r="D813" s="66"/>
      <c r="E813" s="6"/>
      <c r="F813" s="66"/>
      <c r="G813" s="6"/>
      <c r="H813" s="6"/>
      <c r="I813" s="6"/>
      <c r="J813" s="6"/>
      <c r="K813" s="6"/>
      <c r="L813" s="66"/>
      <c r="M813" s="6"/>
      <c r="N813" s="6"/>
      <c r="O813" s="6"/>
      <c r="P813" s="67"/>
    </row>
    <row r="814" spans="1:16" ht="15.75" customHeight="1" x14ac:dyDescent="0.25">
      <c r="A814" s="1"/>
      <c r="B814" s="14"/>
      <c r="C814" s="6"/>
      <c r="D814" s="66"/>
      <c r="E814" s="6"/>
      <c r="F814" s="66"/>
      <c r="G814" s="6"/>
      <c r="H814" s="6"/>
      <c r="I814" s="6"/>
      <c r="J814" s="6"/>
      <c r="K814" s="6"/>
      <c r="L814" s="66"/>
      <c r="M814" s="6"/>
      <c r="N814" s="6"/>
      <c r="O814" s="6"/>
      <c r="P814" s="67"/>
    </row>
    <row r="815" spans="1:16" ht="15.75" customHeight="1" x14ac:dyDescent="0.25">
      <c r="A815" s="1"/>
      <c r="B815" s="14"/>
      <c r="C815" s="6"/>
      <c r="D815" s="66"/>
      <c r="E815" s="6"/>
      <c r="F815" s="66"/>
      <c r="G815" s="6"/>
      <c r="H815" s="6"/>
      <c r="I815" s="6"/>
      <c r="J815" s="6"/>
      <c r="K815" s="6"/>
      <c r="L815" s="66"/>
      <c r="M815" s="6"/>
      <c r="N815" s="6"/>
      <c r="O815" s="6"/>
      <c r="P815" s="67"/>
    </row>
    <row r="816" spans="1:16" ht="15.75" customHeight="1" x14ac:dyDescent="0.25">
      <c r="A816" s="1"/>
      <c r="B816" s="14"/>
      <c r="C816" s="6"/>
      <c r="D816" s="66"/>
      <c r="E816" s="6"/>
      <c r="F816" s="66"/>
      <c r="G816" s="6"/>
      <c r="H816" s="6"/>
      <c r="I816" s="6"/>
      <c r="J816" s="6"/>
      <c r="K816" s="6"/>
      <c r="L816" s="66"/>
      <c r="M816" s="6"/>
      <c r="N816" s="6"/>
      <c r="O816" s="6"/>
      <c r="P816" s="67"/>
    </row>
    <row r="817" spans="1:16" ht="15.75" customHeight="1" x14ac:dyDescent="0.25">
      <c r="A817" s="1"/>
      <c r="B817" s="14"/>
      <c r="C817" s="6"/>
      <c r="D817" s="66"/>
      <c r="E817" s="6"/>
      <c r="F817" s="66"/>
      <c r="G817" s="6"/>
      <c r="H817" s="6"/>
      <c r="I817" s="6"/>
      <c r="J817" s="6"/>
      <c r="K817" s="6"/>
      <c r="L817" s="66"/>
      <c r="M817" s="6"/>
      <c r="N817" s="6"/>
      <c r="O817" s="6"/>
      <c r="P817" s="67"/>
    </row>
    <row r="818" spans="1:16" ht="15.75" customHeight="1" x14ac:dyDescent="0.25">
      <c r="A818" s="1"/>
      <c r="B818" s="14"/>
      <c r="C818" s="6"/>
      <c r="D818" s="66"/>
      <c r="E818" s="6"/>
      <c r="F818" s="66"/>
      <c r="G818" s="6"/>
      <c r="H818" s="6"/>
      <c r="I818" s="6"/>
      <c r="J818" s="6"/>
      <c r="K818" s="6"/>
      <c r="L818" s="66"/>
      <c r="M818" s="6"/>
      <c r="N818" s="6"/>
      <c r="O818" s="6"/>
      <c r="P818" s="67"/>
    </row>
    <row r="819" spans="1:16" ht="15.75" customHeight="1" x14ac:dyDescent="0.25">
      <c r="A819" s="1"/>
      <c r="B819" s="14"/>
      <c r="C819" s="6"/>
      <c r="D819" s="66"/>
      <c r="E819" s="6"/>
      <c r="F819" s="66"/>
      <c r="G819" s="6"/>
      <c r="H819" s="6"/>
      <c r="I819" s="6"/>
      <c r="J819" s="6"/>
      <c r="K819" s="6"/>
      <c r="L819" s="66"/>
      <c r="M819" s="6"/>
      <c r="N819" s="6"/>
      <c r="O819" s="6"/>
      <c r="P819" s="67"/>
    </row>
    <row r="820" spans="1:16" ht="15.75" customHeight="1" x14ac:dyDescent="0.25">
      <c r="A820" s="1"/>
      <c r="B820" s="14"/>
      <c r="C820" s="6"/>
      <c r="D820" s="66"/>
      <c r="E820" s="6"/>
      <c r="F820" s="66"/>
      <c r="G820" s="6"/>
      <c r="H820" s="6"/>
      <c r="I820" s="6"/>
      <c r="J820" s="6"/>
      <c r="K820" s="6"/>
      <c r="L820" s="66"/>
      <c r="M820" s="6"/>
      <c r="N820" s="6"/>
      <c r="O820" s="6"/>
      <c r="P820" s="67"/>
    </row>
    <row r="821" spans="1:16" ht="15.75" customHeight="1" x14ac:dyDescent="0.25">
      <c r="A821" s="1"/>
      <c r="B821" s="14"/>
      <c r="C821" s="6"/>
      <c r="D821" s="66"/>
      <c r="E821" s="6"/>
      <c r="F821" s="66"/>
      <c r="G821" s="6"/>
      <c r="H821" s="6"/>
      <c r="I821" s="6"/>
      <c r="J821" s="6"/>
      <c r="K821" s="6"/>
      <c r="L821" s="66"/>
      <c r="M821" s="6"/>
      <c r="N821" s="6"/>
      <c r="O821" s="6"/>
      <c r="P821" s="67"/>
    </row>
    <row r="822" spans="1:16" ht="15.75" customHeight="1" x14ac:dyDescent="0.25">
      <c r="A822" s="1"/>
      <c r="B822" s="14"/>
      <c r="C822" s="6"/>
      <c r="D822" s="66"/>
      <c r="E822" s="6"/>
      <c r="F822" s="66"/>
      <c r="G822" s="6"/>
      <c r="H822" s="6"/>
      <c r="I822" s="6"/>
      <c r="J822" s="6"/>
      <c r="K822" s="6"/>
      <c r="L822" s="66"/>
      <c r="M822" s="6"/>
      <c r="N822" s="6"/>
      <c r="O822" s="6"/>
      <c r="P822" s="67"/>
    </row>
    <row r="823" spans="1:16" ht="15.75" customHeight="1" x14ac:dyDescent="0.25">
      <c r="A823" s="1"/>
      <c r="B823" s="14"/>
      <c r="C823" s="6"/>
      <c r="D823" s="66"/>
      <c r="E823" s="6"/>
      <c r="F823" s="66"/>
      <c r="G823" s="6"/>
      <c r="H823" s="6"/>
      <c r="I823" s="6"/>
      <c r="J823" s="6"/>
      <c r="K823" s="6"/>
      <c r="L823" s="66"/>
      <c r="M823" s="6"/>
      <c r="N823" s="6"/>
      <c r="O823" s="6"/>
      <c r="P823" s="67"/>
    </row>
    <row r="824" spans="1:16" ht="15.75" customHeight="1" x14ac:dyDescent="0.25">
      <c r="A824" s="1"/>
      <c r="B824" s="14"/>
      <c r="C824" s="6"/>
      <c r="D824" s="66"/>
      <c r="E824" s="6"/>
      <c r="F824" s="66"/>
      <c r="G824" s="6"/>
      <c r="H824" s="6"/>
      <c r="I824" s="6"/>
      <c r="J824" s="6"/>
      <c r="K824" s="6"/>
      <c r="L824" s="66"/>
      <c r="M824" s="6"/>
      <c r="N824" s="6"/>
      <c r="O824" s="6"/>
      <c r="P824" s="67"/>
    </row>
    <row r="825" spans="1:16" ht="15.75" customHeight="1" x14ac:dyDescent="0.25">
      <c r="A825" s="1"/>
      <c r="B825" s="14"/>
      <c r="C825" s="6"/>
      <c r="D825" s="66"/>
      <c r="E825" s="6"/>
      <c r="F825" s="66"/>
      <c r="G825" s="6"/>
      <c r="H825" s="6"/>
      <c r="I825" s="6"/>
      <c r="J825" s="6"/>
      <c r="K825" s="6"/>
      <c r="L825" s="66"/>
      <c r="M825" s="6"/>
      <c r="N825" s="6"/>
      <c r="O825" s="6"/>
      <c r="P825" s="67"/>
    </row>
    <row r="826" spans="1:16" ht="15.75" customHeight="1" x14ac:dyDescent="0.25">
      <c r="A826" s="1"/>
      <c r="B826" s="14"/>
      <c r="C826" s="6"/>
      <c r="D826" s="66"/>
      <c r="E826" s="6"/>
      <c r="F826" s="66"/>
      <c r="G826" s="6"/>
      <c r="H826" s="6"/>
      <c r="I826" s="6"/>
      <c r="J826" s="6"/>
      <c r="K826" s="6"/>
      <c r="L826" s="66"/>
      <c r="M826" s="6"/>
      <c r="N826" s="6"/>
      <c r="O826" s="6"/>
      <c r="P826" s="67"/>
    </row>
    <row r="827" spans="1:16" ht="15.75" customHeight="1" x14ac:dyDescent="0.25">
      <c r="A827" s="1"/>
      <c r="B827" s="14"/>
      <c r="C827" s="6"/>
      <c r="D827" s="66"/>
      <c r="E827" s="6"/>
      <c r="F827" s="66"/>
      <c r="G827" s="6"/>
      <c r="H827" s="6"/>
      <c r="I827" s="6"/>
      <c r="J827" s="6"/>
      <c r="K827" s="6"/>
      <c r="L827" s="66"/>
      <c r="M827" s="6"/>
      <c r="N827" s="6"/>
      <c r="O827" s="6"/>
      <c r="P827" s="67"/>
    </row>
    <row r="828" spans="1:16" ht="15.75" customHeight="1" x14ac:dyDescent="0.25">
      <c r="A828" s="1"/>
      <c r="B828" s="14"/>
      <c r="C828" s="6"/>
      <c r="D828" s="66"/>
      <c r="E828" s="6"/>
      <c r="F828" s="66"/>
      <c r="G828" s="6"/>
      <c r="H828" s="6"/>
      <c r="I828" s="6"/>
      <c r="J828" s="6"/>
      <c r="K828" s="6"/>
      <c r="L828" s="66"/>
      <c r="M828" s="6"/>
      <c r="N828" s="6"/>
      <c r="O828" s="6"/>
      <c r="P828" s="67"/>
    </row>
    <row r="829" spans="1:16" ht="15.75" customHeight="1" x14ac:dyDescent="0.25">
      <c r="A829" s="1"/>
      <c r="B829" s="14"/>
      <c r="C829" s="6"/>
      <c r="D829" s="66"/>
      <c r="E829" s="6"/>
      <c r="F829" s="66"/>
      <c r="G829" s="6"/>
      <c r="H829" s="6"/>
      <c r="I829" s="6"/>
      <c r="J829" s="6"/>
      <c r="K829" s="6"/>
      <c r="L829" s="66"/>
      <c r="M829" s="6"/>
      <c r="N829" s="6"/>
      <c r="O829" s="6"/>
      <c r="P829" s="67"/>
    </row>
    <row r="830" spans="1:16" ht="15.75" customHeight="1" x14ac:dyDescent="0.25">
      <c r="A830" s="1"/>
      <c r="B830" s="14"/>
      <c r="C830" s="6"/>
      <c r="D830" s="66"/>
      <c r="E830" s="6"/>
      <c r="F830" s="66"/>
      <c r="G830" s="6"/>
      <c r="H830" s="6"/>
      <c r="I830" s="6"/>
      <c r="J830" s="6"/>
      <c r="K830" s="6"/>
      <c r="L830" s="66"/>
      <c r="M830" s="6"/>
      <c r="N830" s="6"/>
      <c r="O830" s="6"/>
      <c r="P830" s="67"/>
    </row>
    <row r="831" spans="1:16" ht="15.75" customHeight="1" x14ac:dyDescent="0.25">
      <c r="A831" s="1"/>
      <c r="B831" s="14"/>
      <c r="C831" s="6"/>
      <c r="D831" s="66"/>
      <c r="E831" s="6"/>
      <c r="F831" s="66"/>
      <c r="G831" s="6"/>
      <c r="H831" s="6"/>
      <c r="I831" s="6"/>
      <c r="J831" s="6"/>
      <c r="K831" s="6"/>
      <c r="L831" s="66"/>
      <c r="M831" s="6"/>
      <c r="N831" s="6"/>
      <c r="O831" s="6"/>
      <c r="P831" s="67"/>
    </row>
    <row r="832" spans="1:16" ht="15.75" customHeight="1" x14ac:dyDescent="0.25">
      <c r="A832" s="1"/>
      <c r="B832" s="14"/>
      <c r="C832" s="6"/>
      <c r="D832" s="66"/>
      <c r="E832" s="6"/>
      <c r="F832" s="66"/>
      <c r="G832" s="6"/>
      <c r="H832" s="6"/>
      <c r="I832" s="6"/>
      <c r="J832" s="6"/>
      <c r="K832" s="6"/>
      <c r="L832" s="66"/>
      <c r="M832" s="6"/>
      <c r="N832" s="6"/>
      <c r="O832" s="6"/>
      <c r="P832" s="67"/>
    </row>
    <row r="833" spans="1:16" ht="15.75" customHeight="1" x14ac:dyDescent="0.25">
      <c r="A833" s="1"/>
      <c r="B833" s="14"/>
      <c r="C833" s="6"/>
      <c r="D833" s="66"/>
      <c r="E833" s="6"/>
      <c r="F833" s="66"/>
      <c r="G833" s="6"/>
      <c r="H833" s="6"/>
      <c r="I833" s="6"/>
      <c r="J833" s="6"/>
      <c r="K833" s="6"/>
      <c r="L833" s="66"/>
      <c r="M833" s="6"/>
      <c r="N833" s="6"/>
      <c r="O833" s="6"/>
      <c r="P833" s="67"/>
    </row>
    <row r="834" spans="1:16" ht="15.75" customHeight="1" x14ac:dyDescent="0.25">
      <c r="A834" s="1"/>
      <c r="B834" s="14"/>
      <c r="C834" s="6"/>
      <c r="D834" s="66"/>
      <c r="E834" s="6"/>
      <c r="F834" s="66"/>
      <c r="G834" s="6"/>
      <c r="H834" s="6"/>
      <c r="I834" s="6"/>
      <c r="J834" s="6"/>
      <c r="K834" s="6"/>
      <c r="L834" s="66"/>
      <c r="M834" s="6"/>
      <c r="N834" s="6"/>
      <c r="O834" s="6"/>
      <c r="P834" s="67"/>
    </row>
    <row r="835" spans="1:16" ht="15.75" customHeight="1" x14ac:dyDescent="0.25">
      <c r="A835" s="1"/>
      <c r="B835" s="14"/>
      <c r="C835" s="6"/>
      <c r="D835" s="66"/>
      <c r="E835" s="6"/>
      <c r="F835" s="66"/>
      <c r="G835" s="6"/>
      <c r="H835" s="6"/>
      <c r="I835" s="6"/>
      <c r="J835" s="6"/>
      <c r="K835" s="6"/>
      <c r="L835" s="66"/>
      <c r="M835" s="6"/>
      <c r="N835" s="6"/>
      <c r="O835" s="6"/>
      <c r="P835" s="67"/>
    </row>
    <row r="836" spans="1:16" ht="15.75" customHeight="1" x14ac:dyDescent="0.25">
      <c r="A836" s="1"/>
      <c r="B836" s="14"/>
      <c r="C836" s="6"/>
      <c r="D836" s="66"/>
      <c r="E836" s="6"/>
      <c r="F836" s="66"/>
      <c r="G836" s="6"/>
      <c r="H836" s="6"/>
      <c r="I836" s="6"/>
      <c r="J836" s="6"/>
      <c r="K836" s="6"/>
      <c r="L836" s="66"/>
      <c r="M836" s="6"/>
      <c r="N836" s="6"/>
      <c r="O836" s="6"/>
      <c r="P836" s="67"/>
    </row>
    <row r="837" spans="1:16" ht="15.75" customHeight="1" x14ac:dyDescent="0.25">
      <c r="A837" s="1"/>
      <c r="B837" s="14"/>
      <c r="C837" s="6"/>
      <c r="D837" s="66"/>
      <c r="E837" s="6"/>
      <c r="F837" s="66"/>
      <c r="G837" s="6"/>
      <c r="H837" s="6"/>
      <c r="I837" s="6"/>
      <c r="J837" s="6"/>
      <c r="K837" s="6"/>
      <c r="L837" s="66"/>
      <c r="M837" s="6"/>
      <c r="N837" s="6"/>
      <c r="O837" s="6"/>
      <c r="P837" s="67"/>
    </row>
    <row r="838" spans="1:16" ht="15.75" customHeight="1" x14ac:dyDescent="0.25">
      <c r="A838" s="1"/>
      <c r="B838" s="14"/>
      <c r="C838" s="6"/>
      <c r="D838" s="66"/>
      <c r="E838" s="6"/>
      <c r="F838" s="66"/>
      <c r="G838" s="6"/>
      <c r="H838" s="6"/>
      <c r="I838" s="6"/>
      <c r="J838" s="6"/>
      <c r="K838" s="6"/>
      <c r="L838" s="66"/>
      <c r="M838" s="6"/>
      <c r="N838" s="6"/>
      <c r="O838" s="6"/>
      <c r="P838" s="67"/>
    </row>
    <row r="839" spans="1:16" ht="15.75" customHeight="1" x14ac:dyDescent="0.25">
      <c r="A839" s="1"/>
      <c r="B839" s="14"/>
      <c r="C839" s="6"/>
      <c r="D839" s="66"/>
      <c r="E839" s="6"/>
      <c r="F839" s="66"/>
      <c r="G839" s="6"/>
      <c r="H839" s="6"/>
      <c r="I839" s="6"/>
      <c r="J839" s="6"/>
      <c r="K839" s="6"/>
      <c r="L839" s="66"/>
      <c r="M839" s="6"/>
      <c r="N839" s="6"/>
      <c r="O839" s="6"/>
      <c r="P839" s="67"/>
    </row>
    <row r="840" spans="1:16" ht="15.75" customHeight="1" x14ac:dyDescent="0.25">
      <c r="A840" s="1"/>
      <c r="B840" s="14"/>
      <c r="C840" s="6"/>
      <c r="D840" s="66"/>
      <c r="E840" s="6"/>
      <c r="F840" s="66"/>
      <c r="G840" s="6"/>
      <c r="H840" s="6"/>
      <c r="I840" s="6"/>
      <c r="J840" s="6"/>
      <c r="K840" s="6"/>
      <c r="L840" s="66"/>
      <c r="M840" s="6"/>
      <c r="N840" s="6"/>
      <c r="O840" s="6"/>
      <c r="P840" s="67"/>
    </row>
    <row r="841" spans="1:16" ht="15.75" customHeight="1" x14ac:dyDescent="0.25">
      <c r="A841" s="1"/>
      <c r="B841" s="14"/>
      <c r="C841" s="6"/>
      <c r="D841" s="66"/>
      <c r="E841" s="6"/>
      <c r="F841" s="66"/>
      <c r="G841" s="6"/>
      <c r="H841" s="6"/>
      <c r="I841" s="6"/>
      <c r="J841" s="6"/>
      <c r="K841" s="6"/>
      <c r="L841" s="66"/>
      <c r="M841" s="6"/>
      <c r="N841" s="6"/>
      <c r="O841" s="6"/>
      <c r="P841" s="67"/>
    </row>
    <row r="842" spans="1:16" ht="15.75" customHeight="1" x14ac:dyDescent="0.25">
      <c r="A842" s="1"/>
      <c r="B842" s="14"/>
      <c r="C842" s="6"/>
      <c r="D842" s="66"/>
      <c r="E842" s="6"/>
      <c r="F842" s="66"/>
      <c r="G842" s="6"/>
      <c r="H842" s="6"/>
      <c r="I842" s="6"/>
      <c r="J842" s="6"/>
      <c r="K842" s="6"/>
      <c r="L842" s="66"/>
      <c r="M842" s="6"/>
      <c r="N842" s="6"/>
      <c r="O842" s="6"/>
      <c r="P842" s="67"/>
    </row>
    <row r="843" spans="1:16" ht="15.75" customHeight="1" x14ac:dyDescent="0.25">
      <c r="A843" s="1"/>
      <c r="B843" s="14"/>
      <c r="C843" s="6"/>
      <c r="D843" s="66"/>
      <c r="E843" s="6"/>
      <c r="F843" s="66"/>
      <c r="G843" s="6"/>
      <c r="H843" s="6"/>
      <c r="I843" s="6"/>
      <c r="J843" s="6"/>
      <c r="K843" s="6"/>
      <c r="L843" s="66"/>
      <c r="M843" s="6"/>
      <c r="N843" s="6"/>
      <c r="O843" s="6"/>
      <c r="P843" s="67"/>
    </row>
    <row r="844" spans="1:16" ht="15.75" customHeight="1" x14ac:dyDescent="0.25">
      <c r="A844" s="1"/>
      <c r="B844" s="14"/>
      <c r="C844" s="6"/>
      <c r="D844" s="66"/>
      <c r="E844" s="6"/>
      <c r="F844" s="66"/>
      <c r="G844" s="6"/>
      <c r="H844" s="6"/>
      <c r="I844" s="6"/>
      <c r="J844" s="6"/>
      <c r="K844" s="6"/>
      <c r="L844" s="66"/>
      <c r="M844" s="6"/>
      <c r="N844" s="6"/>
      <c r="O844" s="6"/>
      <c r="P844" s="67"/>
    </row>
    <row r="845" spans="1:16" ht="15.75" customHeight="1" x14ac:dyDescent="0.25">
      <c r="A845" s="1"/>
      <c r="B845" s="14"/>
      <c r="C845" s="6"/>
      <c r="D845" s="66"/>
      <c r="E845" s="6"/>
      <c r="F845" s="66"/>
      <c r="G845" s="6"/>
      <c r="H845" s="6"/>
      <c r="I845" s="6"/>
      <c r="J845" s="6"/>
      <c r="K845" s="6"/>
      <c r="L845" s="66"/>
      <c r="M845" s="6"/>
      <c r="N845" s="6"/>
      <c r="O845" s="6"/>
      <c r="P845" s="67"/>
    </row>
    <row r="846" spans="1:16" ht="15.75" customHeight="1" x14ac:dyDescent="0.25">
      <c r="A846" s="1"/>
      <c r="B846" s="14"/>
      <c r="C846" s="6"/>
      <c r="D846" s="66"/>
      <c r="E846" s="6"/>
      <c r="F846" s="66"/>
      <c r="G846" s="6"/>
      <c r="H846" s="6"/>
      <c r="I846" s="6"/>
      <c r="J846" s="6"/>
      <c r="K846" s="6"/>
      <c r="L846" s="66"/>
      <c r="M846" s="6"/>
      <c r="N846" s="6"/>
      <c r="O846" s="6"/>
      <c r="P846" s="67"/>
    </row>
    <row r="847" spans="1:16" ht="15.75" customHeight="1" x14ac:dyDescent="0.25">
      <c r="A847" s="1"/>
      <c r="B847" s="14"/>
      <c r="C847" s="6"/>
      <c r="D847" s="66"/>
      <c r="E847" s="6"/>
      <c r="F847" s="66"/>
      <c r="G847" s="6"/>
      <c r="H847" s="6"/>
      <c r="I847" s="6"/>
      <c r="J847" s="6"/>
      <c r="K847" s="6"/>
      <c r="L847" s="66"/>
      <c r="M847" s="6"/>
      <c r="N847" s="6"/>
      <c r="O847" s="6"/>
      <c r="P847" s="67"/>
    </row>
    <row r="848" spans="1:16" ht="15.75" customHeight="1" x14ac:dyDescent="0.25">
      <c r="A848" s="1"/>
      <c r="B848" s="14"/>
      <c r="C848" s="6"/>
      <c r="D848" s="66"/>
      <c r="E848" s="6"/>
      <c r="F848" s="66"/>
      <c r="G848" s="6"/>
      <c r="H848" s="6"/>
      <c r="I848" s="6"/>
      <c r="J848" s="6"/>
      <c r="K848" s="6"/>
      <c r="L848" s="66"/>
      <c r="M848" s="6"/>
      <c r="N848" s="6"/>
      <c r="O848" s="6"/>
      <c r="P848" s="67"/>
    </row>
    <row r="849" spans="1:16" ht="15.75" customHeight="1" x14ac:dyDescent="0.25">
      <c r="A849" s="1"/>
      <c r="B849" s="14"/>
      <c r="C849" s="6"/>
      <c r="D849" s="66"/>
      <c r="E849" s="6"/>
      <c r="F849" s="66"/>
      <c r="G849" s="6"/>
      <c r="H849" s="6"/>
      <c r="I849" s="6"/>
      <c r="J849" s="6"/>
      <c r="K849" s="6"/>
      <c r="L849" s="66"/>
      <c r="M849" s="6"/>
      <c r="N849" s="6"/>
      <c r="O849" s="6"/>
      <c r="P849" s="67"/>
    </row>
    <row r="850" spans="1:16" ht="15.75" customHeight="1" x14ac:dyDescent="0.25">
      <c r="A850" s="1"/>
      <c r="B850" s="14"/>
      <c r="C850" s="6"/>
      <c r="D850" s="66"/>
      <c r="E850" s="6"/>
      <c r="F850" s="66"/>
      <c r="G850" s="6"/>
      <c r="H850" s="6"/>
      <c r="I850" s="6"/>
      <c r="J850" s="6"/>
      <c r="K850" s="6"/>
      <c r="L850" s="66"/>
      <c r="M850" s="6"/>
      <c r="N850" s="6"/>
      <c r="O850" s="6"/>
      <c r="P850" s="67"/>
    </row>
    <row r="851" spans="1:16" ht="15.75" customHeight="1" x14ac:dyDescent="0.25">
      <c r="A851" s="1"/>
      <c r="B851" s="14"/>
      <c r="C851" s="6"/>
      <c r="D851" s="66"/>
      <c r="E851" s="6"/>
      <c r="F851" s="66"/>
      <c r="G851" s="6"/>
      <c r="H851" s="6"/>
      <c r="I851" s="6"/>
      <c r="J851" s="6"/>
      <c r="K851" s="6"/>
      <c r="L851" s="66"/>
      <c r="M851" s="6"/>
      <c r="N851" s="6"/>
      <c r="O851" s="6"/>
      <c r="P851" s="67"/>
    </row>
    <row r="852" spans="1:16" ht="15.75" customHeight="1" x14ac:dyDescent="0.25">
      <c r="A852" s="1"/>
      <c r="B852" s="14"/>
      <c r="C852" s="6"/>
      <c r="D852" s="66"/>
      <c r="E852" s="6"/>
      <c r="F852" s="66"/>
      <c r="G852" s="6"/>
      <c r="H852" s="6"/>
      <c r="I852" s="6"/>
      <c r="J852" s="6"/>
      <c r="K852" s="6"/>
      <c r="L852" s="66"/>
      <c r="M852" s="6"/>
      <c r="N852" s="6"/>
      <c r="O852" s="6"/>
      <c r="P852" s="67"/>
    </row>
    <row r="853" spans="1:16" ht="15.75" customHeight="1" x14ac:dyDescent="0.25">
      <c r="A853" s="1"/>
      <c r="B853" s="14"/>
      <c r="C853" s="6"/>
      <c r="D853" s="66"/>
      <c r="E853" s="6"/>
      <c r="F853" s="66"/>
      <c r="G853" s="6"/>
      <c r="H853" s="6"/>
      <c r="I853" s="6"/>
      <c r="J853" s="6"/>
      <c r="K853" s="6"/>
      <c r="L853" s="66"/>
      <c r="M853" s="6"/>
      <c r="N853" s="6"/>
      <c r="O853" s="6"/>
      <c r="P853" s="67"/>
    </row>
    <row r="854" spans="1:16" ht="15.75" customHeight="1" x14ac:dyDescent="0.25">
      <c r="A854" s="1"/>
      <c r="B854" s="14"/>
      <c r="C854" s="6"/>
      <c r="D854" s="66"/>
      <c r="E854" s="6"/>
      <c r="F854" s="66"/>
      <c r="G854" s="6"/>
      <c r="H854" s="6"/>
      <c r="I854" s="6"/>
      <c r="J854" s="6"/>
      <c r="K854" s="6"/>
      <c r="L854" s="66"/>
      <c r="M854" s="6"/>
      <c r="N854" s="6"/>
      <c r="O854" s="6"/>
      <c r="P854" s="67"/>
    </row>
    <row r="855" spans="1:16" ht="15.75" customHeight="1" x14ac:dyDescent="0.25">
      <c r="A855" s="1"/>
      <c r="B855" s="14"/>
      <c r="C855" s="6"/>
      <c r="D855" s="66"/>
      <c r="E855" s="6"/>
      <c r="F855" s="66"/>
      <c r="G855" s="6"/>
      <c r="H855" s="6"/>
      <c r="I855" s="6"/>
      <c r="J855" s="6"/>
      <c r="K855" s="6"/>
      <c r="L855" s="66"/>
      <c r="M855" s="6"/>
      <c r="N855" s="6"/>
      <c r="O855" s="6"/>
      <c r="P855" s="67"/>
    </row>
    <row r="856" spans="1:16" ht="15.75" customHeight="1" x14ac:dyDescent="0.25">
      <c r="A856" s="1"/>
      <c r="B856" s="14"/>
      <c r="C856" s="6"/>
      <c r="D856" s="66"/>
      <c r="E856" s="6"/>
      <c r="F856" s="66"/>
      <c r="G856" s="6"/>
      <c r="H856" s="6"/>
      <c r="I856" s="6"/>
      <c r="J856" s="6"/>
      <c r="K856" s="6"/>
      <c r="L856" s="66"/>
      <c r="M856" s="6"/>
      <c r="N856" s="6"/>
      <c r="O856" s="6"/>
      <c r="P856" s="67"/>
    </row>
    <row r="857" spans="1:16" ht="15.75" customHeight="1" x14ac:dyDescent="0.25">
      <c r="A857" s="1"/>
      <c r="B857" s="14"/>
      <c r="C857" s="6"/>
      <c r="D857" s="66"/>
      <c r="E857" s="6"/>
      <c r="F857" s="66"/>
      <c r="G857" s="6"/>
      <c r="H857" s="6"/>
      <c r="I857" s="6"/>
      <c r="J857" s="6"/>
      <c r="K857" s="6"/>
      <c r="L857" s="66"/>
      <c r="M857" s="6"/>
      <c r="N857" s="6"/>
      <c r="O857" s="6"/>
      <c r="P857" s="67"/>
    </row>
    <row r="858" spans="1:16" ht="15.75" customHeight="1" x14ac:dyDescent="0.25">
      <c r="A858" s="1"/>
      <c r="B858" s="14"/>
      <c r="C858" s="6"/>
      <c r="D858" s="66"/>
      <c r="E858" s="6"/>
      <c r="F858" s="66"/>
      <c r="G858" s="6"/>
      <c r="H858" s="6"/>
      <c r="I858" s="6"/>
      <c r="J858" s="6"/>
      <c r="K858" s="6"/>
      <c r="L858" s="66"/>
      <c r="M858" s="6"/>
      <c r="N858" s="6"/>
      <c r="O858" s="6"/>
      <c r="P858" s="67"/>
    </row>
    <row r="859" spans="1:16" ht="15.75" customHeight="1" x14ac:dyDescent="0.25">
      <c r="A859" s="1"/>
      <c r="B859" s="14"/>
      <c r="C859" s="6"/>
      <c r="D859" s="66"/>
      <c r="E859" s="6"/>
      <c r="F859" s="66"/>
      <c r="G859" s="6"/>
      <c r="H859" s="6"/>
      <c r="I859" s="6"/>
      <c r="J859" s="6"/>
      <c r="K859" s="6"/>
      <c r="L859" s="66"/>
      <c r="M859" s="6"/>
      <c r="N859" s="6"/>
      <c r="O859" s="6"/>
      <c r="P859" s="67"/>
    </row>
    <row r="860" spans="1:16" ht="15.75" customHeight="1" x14ac:dyDescent="0.25">
      <c r="A860" s="1"/>
      <c r="B860" s="14"/>
      <c r="C860" s="6"/>
      <c r="D860" s="66"/>
      <c r="E860" s="6"/>
      <c r="F860" s="66"/>
      <c r="G860" s="6"/>
      <c r="H860" s="6"/>
      <c r="I860" s="6"/>
      <c r="J860" s="6"/>
      <c r="K860" s="6"/>
      <c r="L860" s="66"/>
      <c r="M860" s="6"/>
      <c r="N860" s="6"/>
      <c r="O860" s="6"/>
      <c r="P860" s="67"/>
    </row>
    <row r="861" spans="1:16" ht="15.75" customHeight="1" x14ac:dyDescent="0.25">
      <c r="A861" s="1"/>
      <c r="B861" s="14"/>
      <c r="C861" s="6"/>
      <c r="D861" s="66"/>
      <c r="E861" s="6"/>
      <c r="F861" s="66"/>
      <c r="G861" s="6"/>
      <c r="H861" s="6"/>
      <c r="I861" s="6"/>
      <c r="J861" s="6"/>
      <c r="K861" s="6"/>
      <c r="L861" s="66"/>
      <c r="M861" s="6"/>
      <c r="N861" s="6"/>
      <c r="O861" s="6"/>
      <c r="P861" s="67"/>
    </row>
    <row r="862" spans="1:16" ht="15.75" customHeight="1" x14ac:dyDescent="0.25">
      <c r="A862" s="1"/>
      <c r="B862" s="14"/>
      <c r="C862" s="6"/>
      <c r="D862" s="66"/>
      <c r="E862" s="6"/>
      <c r="F862" s="66"/>
      <c r="G862" s="6"/>
      <c r="H862" s="6"/>
      <c r="I862" s="6"/>
      <c r="J862" s="6"/>
      <c r="K862" s="6"/>
      <c r="L862" s="66"/>
      <c r="M862" s="6"/>
      <c r="N862" s="6"/>
      <c r="O862" s="6"/>
      <c r="P862" s="67"/>
    </row>
    <row r="863" spans="1:16" ht="15.75" customHeight="1" x14ac:dyDescent="0.25">
      <c r="A863" s="1"/>
      <c r="B863" s="14"/>
      <c r="C863" s="6"/>
      <c r="D863" s="66"/>
      <c r="E863" s="6"/>
      <c r="F863" s="66"/>
      <c r="G863" s="6"/>
      <c r="H863" s="6"/>
      <c r="I863" s="6"/>
      <c r="J863" s="6"/>
      <c r="K863" s="6"/>
      <c r="L863" s="66"/>
      <c r="M863" s="6"/>
      <c r="N863" s="6"/>
      <c r="O863" s="6"/>
      <c r="P863" s="67"/>
    </row>
    <row r="864" spans="1:16" ht="15.75" customHeight="1" x14ac:dyDescent="0.25">
      <c r="A864" s="1"/>
      <c r="B864" s="14"/>
      <c r="C864" s="6"/>
      <c r="D864" s="66"/>
      <c r="E864" s="6"/>
      <c r="F864" s="66"/>
      <c r="G864" s="6"/>
      <c r="H864" s="6"/>
      <c r="I864" s="6"/>
      <c r="J864" s="6"/>
      <c r="K864" s="6"/>
      <c r="L864" s="66"/>
      <c r="M864" s="6"/>
      <c r="N864" s="6"/>
      <c r="O864" s="6"/>
      <c r="P864" s="67"/>
    </row>
    <row r="865" spans="1:16" ht="15.75" customHeight="1" x14ac:dyDescent="0.25">
      <c r="A865" s="1"/>
      <c r="B865" s="14"/>
      <c r="C865" s="6"/>
      <c r="D865" s="66"/>
      <c r="E865" s="6"/>
      <c r="F865" s="66"/>
      <c r="G865" s="6"/>
      <c r="H865" s="6"/>
      <c r="I865" s="6"/>
      <c r="J865" s="6"/>
      <c r="K865" s="6"/>
      <c r="L865" s="66"/>
      <c r="M865" s="6"/>
      <c r="N865" s="6"/>
      <c r="O865" s="6"/>
      <c r="P865" s="67"/>
    </row>
    <row r="866" spans="1:16" ht="15.75" customHeight="1" x14ac:dyDescent="0.25">
      <c r="A866" s="1"/>
      <c r="B866" s="14"/>
      <c r="C866" s="6"/>
      <c r="D866" s="66"/>
      <c r="E866" s="6"/>
      <c r="F866" s="66"/>
      <c r="G866" s="6"/>
      <c r="H866" s="6"/>
      <c r="I866" s="6"/>
      <c r="J866" s="6"/>
      <c r="K866" s="6"/>
      <c r="L866" s="66"/>
      <c r="M866" s="6"/>
      <c r="N866" s="6"/>
      <c r="O866" s="6"/>
      <c r="P866" s="67"/>
    </row>
    <row r="867" spans="1:16" ht="15.75" customHeight="1" x14ac:dyDescent="0.25">
      <c r="A867" s="1"/>
      <c r="B867" s="14"/>
      <c r="C867" s="6"/>
      <c r="D867" s="66"/>
      <c r="E867" s="6"/>
      <c r="F867" s="66"/>
      <c r="G867" s="6"/>
      <c r="H867" s="6"/>
      <c r="I867" s="6"/>
      <c r="J867" s="6"/>
      <c r="K867" s="6"/>
      <c r="L867" s="66"/>
      <c r="M867" s="6"/>
      <c r="N867" s="6"/>
      <c r="O867" s="6"/>
      <c r="P867" s="67"/>
    </row>
    <row r="868" spans="1:16" ht="15.75" customHeight="1" x14ac:dyDescent="0.25">
      <c r="A868" s="1"/>
      <c r="B868" s="14"/>
      <c r="C868" s="6"/>
      <c r="D868" s="66"/>
      <c r="E868" s="6"/>
      <c r="F868" s="66"/>
      <c r="G868" s="6"/>
      <c r="H868" s="6"/>
      <c r="I868" s="6"/>
      <c r="J868" s="6"/>
      <c r="K868" s="6"/>
      <c r="L868" s="66"/>
      <c r="M868" s="6"/>
      <c r="N868" s="6"/>
      <c r="O868" s="6"/>
      <c r="P868" s="67"/>
    </row>
    <row r="869" spans="1:16" ht="15.75" customHeight="1" x14ac:dyDescent="0.25">
      <c r="A869" s="1"/>
      <c r="B869" s="14"/>
      <c r="C869" s="6"/>
      <c r="D869" s="66"/>
      <c r="E869" s="6"/>
      <c r="F869" s="66"/>
      <c r="G869" s="6"/>
      <c r="H869" s="6"/>
      <c r="I869" s="6"/>
      <c r="J869" s="6"/>
      <c r="K869" s="6"/>
      <c r="L869" s="66"/>
      <c r="M869" s="6"/>
      <c r="N869" s="6"/>
      <c r="O869" s="6"/>
      <c r="P869" s="67"/>
    </row>
    <row r="870" spans="1:16" ht="15.75" customHeight="1" x14ac:dyDescent="0.25">
      <c r="A870" s="1"/>
      <c r="B870" s="14"/>
      <c r="C870" s="6"/>
      <c r="D870" s="66"/>
      <c r="E870" s="6"/>
      <c r="F870" s="66"/>
      <c r="G870" s="6"/>
      <c r="H870" s="6"/>
      <c r="I870" s="6"/>
      <c r="J870" s="6"/>
      <c r="K870" s="6"/>
      <c r="L870" s="66"/>
      <c r="M870" s="6"/>
      <c r="N870" s="6"/>
      <c r="O870" s="6"/>
      <c r="P870" s="67"/>
    </row>
    <row r="871" spans="1:16" ht="15.75" customHeight="1" x14ac:dyDescent="0.25">
      <c r="A871" s="1"/>
      <c r="B871" s="14"/>
      <c r="C871" s="6"/>
      <c r="D871" s="66"/>
      <c r="E871" s="6"/>
      <c r="F871" s="66"/>
      <c r="G871" s="6"/>
      <c r="H871" s="6"/>
      <c r="I871" s="6"/>
      <c r="J871" s="6"/>
      <c r="K871" s="6"/>
      <c r="L871" s="66"/>
      <c r="M871" s="6"/>
      <c r="N871" s="6"/>
      <c r="O871" s="6"/>
      <c r="P871" s="67"/>
    </row>
    <row r="872" spans="1:16" ht="15.75" customHeight="1" x14ac:dyDescent="0.25">
      <c r="A872" s="1"/>
      <c r="B872" s="14"/>
      <c r="C872" s="6"/>
      <c r="D872" s="66"/>
      <c r="E872" s="6"/>
      <c r="F872" s="66"/>
      <c r="G872" s="6"/>
      <c r="H872" s="6"/>
      <c r="I872" s="6"/>
      <c r="J872" s="6"/>
      <c r="K872" s="6"/>
      <c r="L872" s="66"/>
      <c r="M872" s="6"/>
      <c r="N872" s="6"/>
      <c r="O872" s="6"/>
      <c r="P872" s="67"/>
    </row>
    <row r="873" spans="1:16" ht="15.75" customHeight="1" x14ac:dyDescent="0.25">
      <c r="A873" s="1"/>
      <c r="B873" s="14"/>
      <c r="C873" s="6"/>
      <c r="D873" s="66"/>
      <c r="E873" s="6"/>
      <c r="F873" s="66"/>
      <c r="G873" s="6"/>
      <c r="H873" s="6"/>
      <c r="I873" s="6"/>
      <c r="J873" s="6"/>
      <c r="K873" s="6"/>
      <c r="L873" s="66"/>
      <c r="M873" s="6"/>
      <c r="N873" s="6"/>
      <c r="O873" s="6"/>
      <c r="P873" s="67"/>
    </row>
    <row r="874" spans="1:16" ht="15.75" customHeight="1" x14ac:dyDescent="0.25">
      <c r="A874" s="1"/>
      <c r="B874" s="14"/>
      <c r="C874" s="6"/>
      <c r="D874" s="66"/>
      <c r="E874" s="6"/>
      <c r="F874" s="66"/>
      <c r="G874" s="6"/>
      <c r="H874" s="6"/>
      <c r="I874" s="6"/>
      <c r="J874" s="6"/>
      <c r="K874" s="6"/>
      <c r="L874" s="66"/>
      <c r="M874" s="6"/>
      <c r="N874" s="6"/>
      <c r="O874" s="6"/>
      <c r="P874" s="67"/>
    </row>
    <row r="875" spans="1:16" ht="15.75" customHeight="1" x14ac:dyDescent="0.25">
      <c r="A875" s="1"/>
      <c r="B875" s="14"/>
      <c r="C875" s="6"/>
      <c r="D875" s="66"/>
      <c r="E875" s="6"/>
      <c r="F875" s="66"/>
      <c r="G875" s="6"/>
      <c r="H875" s="6"/>
      <c r="I875" s="6"/>
      <c r="J875" s="6"/>
      <c r="K875" s="6"/>
      <c r="L875" s="66"/>
      <c r="M875" s="6"/>
      <c r="N875" s="6"/>
      <c r="O875" s="6"/>
      <c r="P875" s="67"/>
    </row>
    <row r="876" spans="1:16" ht="15.75" customHeight="1" x14ac:dyDescent="0.25">
      <c r="A876" s="1"/>
      <c r="B876" s="14"/>
      <c r="C876" s="6"/>
      <c r="D876" s="66"/>
      <c r="E876" s="6"/>
      <c r="F876" s="66"/>
      <c r="G876" s="6"/>
      <c r="H876" s="6"/>
      <c r="I876" s="6"/>
      <c r="J876" s="6"/>
      <c r="K876" s="6"/>
      <c r="L876" s="66"/>
      <c r="M876" s="6"/>
      <c r="N876" s="6"/>
      <c r="O876" s="6"/>
      <c r="P876" s="67"/>
    </row>
    <row r="877" spans="1:16" ht="15.75" customHeight="1" x14ac:dyDescent="0.25">
      <c r="A877" s="1"/>
      <c r="B877" s="14"/>
      <c r="C877" s="6"/>
      <c r="D877" s="66"/>
      <c r="E877" s="6"/>
      <c r="F877" s="66"/>
      <c r="G877" s="6"/>
      <c r="H877" s="6"/>
      <c r="I877" s="6"/>
      <c r="J877" s="6"/>
      <c r="K877" s="6"/>
      <c r="L877" s="66"/>
      <c r="M877" s="6"/>
      <c r="N877" s="6"/>
      <c r="O877" s="6"/>
      <c r="P877" s="67"/>
    </row>
    <row r="878" spans="1:16" ht="15.75" customHeight="1" x14ac:dyDescent="0.25">
      <c r="A878" s="1"/>
      <c r="B878" s="14"/>
      <c r="C878" s="6"/>
      <c r="D878" s="66"/>
      <c r="E878" s="6"/>
      <c r="F878" s="66"/>
      <c r="G878" s="6"/>
      <c r="H878" s="6"/>
      <c r="I878" s="6"/>
      <c r="J878" s="6"/>
      <c r="K878" s="6"/>
      <c r="L878" s="66"/>
      <c r="M878" s="6"/>
      <c r="N878" s="6"/>
      <c r="O878" s="6"/>
      <c r="P878" s="67"/>
    </row>
    <row r="879" spans="1:16" ht="15.75" customHeight="1" x14ac:dyDescent="0.25">
      <c r="A879" s="1"/>
      <c r="B879" s="14"/>
      <c r="C879" s="6"/>
      <c r="D879" s="66"/>
      <c r="E879" s="6"/>
      <c r="F879" s="66"/>
      <c r="G879" s="6"/>
      <c r="H879" s="6"/>
      <c r="I879" s="6"/>
      <c r="J879" s="6"/>
      <c r="K879" s="6"/>
      <c r="L879" s="66"/>
      <c r="M879" s="6"/>
      <c r="N879" s="6"/>
      <c r="O879" s="6"/>
      <c r="P879" s="67"/>
    </row>
    <row r="880" spans="1:16" ht="15.75" customHeight="1" x14ac:dyDescent="0.25">
      <c r="A880" s="1"/>
      <c r="B880" s="14"/>
      <c r="C880" s="6"/>
      <c r="D880" s="66"/>
      <c r="E880" s="6"/>
      <c r="F880" s="66"/>
      <c r="G880" s="6"/>
      <c r="H880" s="6"/>
      <c r="I880" s="6"/>
      <c r="J880" s="6"/>
      <c r="K880" s="6"/>
      <c r="L880" s="66"/>
      <c r="M880" s="6"/>
      <c r="N880" s="6"/>
      <c r="O880" s="6"/>
      <c r="P880" s="67"/>
    </row>
    <row r="881" spans="1:16" ht="15.75" customHeight="1" x14ac:dyDescent="0.25">
      <c r="A881" s="1"/>
      <c r="B881" s="14"/>
      <c r="C881" s="6"/>
      <c r="D881" s="66"/>
      <c r="E881" s="6"/>
      <c r="F881" s="66"/>
      <c r="G881" s="6"/>
      <c r="H881" s="6"/>
      <c r="I881" s="6"/>
      <c r="J881" s="6"/>
      <c r="K881" s="6"/>
      <c r="L881" s="66"/>
      <c r="M881" s="6"/>
      <c r="N881" s="6"/>
      <c r="O881" s="6"/>
      <c r="P881" s="67"/>
    </row>
    <row r="882" spans="1:16" ht="15.75" customHeight="1" x14ac:dyDescent="0.25">
      <c r="A882" s="1"/>
      <c r="B882" s="14"/>
      <c r="C882" s="6"/>
      <c r="D882" s="66"/>
      <c r="E882" s="6"/>
      <c r="F882" s="66"/>
      <c r="G882" s="6"/>
      <c r="H882" s="6"/>
      <c r="I882" s="6"/>
      <c r="J882" s="6"/>
      <c r="K882" s="6"/>
      <c r="L882" s="66"/>
      <c r="M882" s="6"/>
      <c r="N882" s="6"/>
      <c r="O882" s="6"/>
      <c r="P882" s="67"/>
    </row>
    <row r="883" spans="1:16" ht="15.75" customHeight="1" x14ac:dyDescent="0.25">
      <c r="A883" s="1"/>
      <c r="B883" s="14"/>
      <c r="C883" s="6"/>
      <c r="D883" s="66"/>
      <c r="E883" s="6"/>
      <c r="F883" s="66"/>
      <c r="G883" s="6"/>
      <c r="H883" s="6"/>
      <c r="I883" s="6"/>
      <c r="J883" s="6"/>
      <c r="K883" s="6"/>
      <c r="L883" s="66"/>
      <c r="M883" s="6"/>
      <c r="N883" s="6"/>
      <c r="O883" s="6"/>
      <c r="P883" s="67"/>
    </row>
    <row r="884" spans="1:16" ht="15.75" customHeight="1" x14ac:dyDescent="0.25">
      <c r="A884" s="1"/>
      <c r="B884" s="14"/>
      <c r="C884" s="6"/>
      <c r="D884" s="66"/>
      <c r="E884" s="6"/>
      <c r="F884" s="66"/>
      <c r="G884" s="6"/>
      <c r="H884" s="6"/>
      <c r="I884" s="6"/>
      <c r="J884" s="6"/>
      <c r="K884" s="6"/>
      <c r="L884" s="66"/>
      <c r="M884" s="6"/>
      <c r="N884" s="6"/>
      <c r="O884" s="6"/>
      <c r="P884" s="67"/>
    </row>
    <row r="885" spans="1:16" ht="15.75" customHeight="1" x14ac:dyDescent="0.25">
      <c r="A885" s="1"/>
      <c r="B885" s="14"/>
      <c r="C885" s="6"/>
      <c r="D885" s="66"/>
      <c r="E885" s="6"/>
      <c r="F885" s="66"/>
      <c r="G885" s="6"/>
      <c r="H885" s="6"/>
      <c r="I885" s="6"/>
      <c r="J885" s="6"/>
      <c r="K885" s="6"/>
      <c r="L885" s="66"/>
      <c r="M885" s="6"/>
      <c r="N885" s="6"/>
      <c r="O885" s="6"/>
      <c r="P885" s="67"/>
    </row>
    <row r="886" spans="1:16" ht="15.75" customHeight="1" x14ac:dyDescent="0.25">
      <c r="A886" s="1"/>
      <c r="B886" s="14"/>
      <c r="C886" s="6"/>
      <c r="D886" s="66"/>
      <c r="E886" s="6"/>
      <c r="F886" s="66"/>
      <c r="G886" s="6"/>
      <c r="H886" s="6"/>
      <c r="I886" s="6"/>
      <c r="J886" s="6"/>
      <c r="K886" s="6"/>
      <c r="L886" s="66"/>
      <c r="M886" s="6"/>
      <c r="N886" s="6"/>
      <c r="O886" s="6"/>
      <c r="P886" s="67"/>
    </row>
    <row r="887" spans="1:16" ht="15.75" customHeight="1" x14ac:dyDescent="0.25">
      <c r="A887" s="1"/>
      <c r="B887" s="14"/>
      <c r="C887" s="6"/>
      <c r="D887" s="66"/>
      <c r="E887" s="6"/>
      <c r="F887" s="66"/>
      <c r="G887" s="6"/>
      <c r="H887" s="6"/>
      <c r="I887" s="6"/>
      <c r="J887" s="6"/>
      <c r="K887" s="6"/>
      <c r="L887" s="66"/>
      <c r="M887" s="6"/>
      <c r="N887" s="6"/>
      <c r="O887" s="6"/>
      <c r="P887" s="67"/>
    </row>
    <row r="888" spans="1:16" ht="15.75" customHeight="1" x14ac:dyDescent="0.25">
      <c r="A888" s="1"/>
      <c r="B888" s="14"/>
      <c r="C888" s="6"/>
      <c r="D888" s="66"/>
      <c r="E888" s="6"/>
      <c r="F888" s="66"/>
      <c r="G888" s="6"/>
      <c r="H888" s="6"/>
      <c r="I888" s="6"/>
      <c r="J888" s="6"/>
      <c r="K888" s="6"/>
      <c r="L888" s="66"/>
      <c r="M888" s="6"/>
      <c r="N888" s="6"/>
      <c r="O888" s="6"/>
      <c r="P888" s="67"/>
    </row>
    <row r="889" spans="1:16" ht="15.75" customHeight="1" x14ac:dyDescent="0.25">
      <c r="A889" s="1"/>
      <c r="B889" s="14"/>
      <c r="C889" s="6"/>
      <c r="D889" s="66"/>
      <c r="E889" s="6"/>
      <c r="F889" s="66"/>
      <c r="G889" s="6"/>
      <c r="H889" s="6"/>
      <c r="I889" s="6"/>
      <c r="J889" s="6"/>
      <c r="K889" s="6"/>
      <c r="L889" s="66"/>
      <c r="M889" s="6"/>
      <c r="N889" s="6"/>
      <c r="O889" s="6"/>
      <c r="P889" s="67"/>
    </row>
    <row r="890" spans="1:16" ht="15.75" customHeight="1" x14ac:dyDescent="0.25">
      <c r="A890" s="1"/>
      <c r="B890" s="14"/>
      <c r="C890" s="6"/>
      <c r="D890" s="66"/>
      <c r="E890" s="6"/>
      <c r="F890" s="66"/>
      <c r="G890" s="6"/>
      <c r="H890" s="6"/>
      <c r="I890" s="6"/>
      <c r="J890" s="6"/>
      <c r="K890" s="6"/>
      <c r="L890" s="66"/>
      <c r="M890" s="6"/>
      <c r="N890" s="6"/>
      <c r="O890" s="6"/>
      <c r="P890" s="67"/>
    </row>
    <row r="891" spans="1:16" ht="15.75" customHeight="1" x14ac:dyDescent="0.25">
      <c r="A891" s="1"/>
      <c r="B891" s="14"/>
      <c r="C891" s="6"/>
      <c r="D891" s="66"/>
      <c r="E891" s="6"/>
      <c r="F891" s="66"/>
      <c r="G891" s="6"/>
      <c r="H891" s="6"/>
      <c r="I891" s="6"/>
      <c r="J891" s="6"/>
      <c r="K891" s="6"/>
      <c r="L891" s="66"/>
      <c r="M891" s="6"/>
      <c r="N891" s="6"/>
      <c r="O891" s="6"/>
      <c r="P891" s="67"/>
    </row>
    <row r="892" spans="1:16" ht="15.75" customHeight="1" x14ac:dyDescent="0.25">
      <c r="A892" s="1"/>
      <c r="B892" s="14"/>
      <c r="C892" s="6"/>
      <c r="D892" s="66"/>
      <c r="E892" s="6"/>
      <c r="F892" s="66"/>
      <c r="G892" s="6"/>
      <c r="H892" s="6"/>
      <c r="I892" s="6"/>
      <c r="J892" s="6"/>
      <c r="K892" s="6"/>
      <c r="L892" s="66"/>
      <c r="M892" s="6"/>
      <c r="N892" s="6"/>
      <c r="O892" s="6"/>
      <c r="P892" s="67"/>
    </row>
    <row r="893" spans="1:16" ht="15.75" customHeight="1" x14ac:dyDescent="0.25">
      <c r="A893" s="1"/>
      <c r="B893" s="14"/>
      <c r="C893" s="6"/>
      <c r="D893" s="66"/>
      <c r="E893" s="6"/>
      <c r="F893" s="66"/>
      <c r="G893" s="6"/>
      <c r="H893" s="6"/>
      <c r="I893" s="6"/>
      <c r="J893" s="6"/>
      <c r="K893" s="6"/>
      <c r="L893" s="66"/>
      <c r="M893" s="6"/>
      <c r="N893" s="6"/>
      <c r="O893" s="6"/>
      <c r="P893" s="67"/>
    </row>
    <row r="894" spans="1:16" ht="15.75" customHeight="1" x14ac:dyDescent="0.25">
      <c r="A894" s="1"/>
      <c r="B894" s="14"/>
      <c r="C894" s="6"/>
      <c r="D894" s="66"/>
      <c r="E894" s="6"/>
      <c r="F894" s="66"/>
      <c r="G894" s="6"/>
      <c r="H894" s="6"/>
      <c r="I894" s="6"/>
      <c r="J894" s="6"/>
      <c r="K894" s="6"/>
      <c r="L894" s="66"/>
      <c r="M894" s="6"/>
      <c r="N894" s="6"/>
      <c r="O894" s="6"/>
      <c r="P894" s="67"/>
    </row>
    <row r="895" spans="1:16" ht="15.75" customHeight="1" x14ac:dyDescent="0.25">
      <c r="A895" s="1"/>
      <c r="B895" s="14"/>
      <c r="C895" s="6"/>
      <c r="D895" s="66"/>
      <c r="E895" s="6"/>
      <c r="F895" s="66"/>
      <c r="G895" s="6"/>
      <c r="H895" s="6"/>
      <c r="I895" s="6"/>
      <c r="J895" s="6"/>
      <c r="K895" s="6"/>
      <c r="L895" s="66"/>
      <c r="M895" s="6"/>
      <c r="N895" s="6"/>
      <c r="O895" s="6"/>
      <c r="P895" s="67"/>
    </row>
    <row r="896" spans="1:16" ht="15.75" customHeight="1" x14ac:dyDescent="0.25">
      <c r="A896" s="1"/>
      <c r="B896" s="14"/>
      <c r="C896" s="6"/>
      <c r="D896" s="66"/>
      <c r="E896" s="6"/>
      <c r="F896" s="66"/>
      <c r="G896" s="6"/>
      <c r="H896" s="6"/>
      <c r="I896" s="6"/>
      <c r="J896" s="6"/>
      <c r="K896" s="6"/>
      <c r="L896" s="66"/>
      <c r="M896" s="6"/>
      <c r="N896" s="6"/>
      <c r="O896" s="6"/>
      <c r="P896" s="67"/>
    </row>
    <row r="897" spans="1:16" ht="15.75" customHeight="1" x14ac:dyDescent="0.25">
      <c r="A897" s="1"/>
      <c r="B897" s="14"/>
      <c r="C897" s="6"/>
      <c r="D897" s="66"/>
      <c r="E897" s="6"/>
      <c r="F897" s="66"/>
      <c r="G897" s="6"/>
      <c r="H897" s="6"/>
      <c r="I897" s="6"/>
      <c r="J897" s="6"/>
      <c r="K897" s="6"/>
      <c r="L897" s="66"/>
      <c r="M897" s="6"/>
      <c r="N897" s="6"/>
      <c r="O897" s="6"/>
      <c r="P897" s="67"/>
    </row>
    <row r="898" spans="1:16" ht="15.75" customHeight="1" x14ac:dyDescent="0.25">
      <c r="A898" s="1"/>
      <c r="B898" s="14"/>
      <c r="C898" s="6"/>
      <c r="D898" s="66"/>
      <c r="E898" s="6"/>
      <c r="F898" s="66"/>
      <c r="G898" s="6"/>
      <c r="H898" s="6"/>
      <c r="I898" s="6"/>
      <c r="J898" s="6"/>
      <c r="K898" s="6"/>
      <c r="L898" s="66"/>
      <c r="M898" s="6"/>
      <c r="N898" s="6"/>
      <c r="O898" s="6"/>
      <c r="P898" s="67"/>
    </row>
    <row r="899" spans="1:16" ht="15.75" customHeight="1" x14ac:dyDescent="0.25">
      <c r="A899" s="1"/>
      <c r="B899" s="14"/>
      <c r="C899" s="6"/>
      <c r="D899" s="66"/>
      <c r="E899" s="6"/>
      <c r="F899" s="66"/>
      <c r="G899" s="6"/>
      <c r="H899" s="6"/>
      <c r="I899" s="6"/>
      <c r="J899" s="6"/>
      <c r="K899" s="6"/>
      <c r="L899" s="66"/>
      <c r="M899" s="6"/>
      <c r="N899" s="6"/>
      <c r="O899" s="6"/>
      <c r="P899" s="67"/>
    </row>
    <row r="900" spans="1:16" ht="15.75" customHeight="1" x14ac:dyDescent="0.25">
      <c r="A900" s="1"/>
      <c r="B900" s="14"/>
      <c r="C900" s="6"/>
      <c r="D900" s="66"/>
      <c r="E900" s="6"/>
      <c r="F900" s="66"/>
      <c r="G900" s="6"/>
      <c r="H900" s="6"/>
      <c r="I900" s="6"/>
      <c r="J900" s="6"/>
      <c r="K900" s="6"/>
      <c r="L900" s="66"/>
      <c r="M900" s="6"/>
      <c r="N900" s="6"/>
      <c r="O900" s="6"/>
      <c r="P900" s="67"/>
    </row>
    <row r="901" spans="1:16" ht="15.75" customHeight="1" x14ac:dyDescent="0.25">
      <c r="A901" s="1"/>
      <c r="B901" s="14"/>
      <c r="C901" s="6"/>
      <c r="D901" s="66"/>
      <c r="E901" s="6"/>
      <c r="F901" s="66"/>
      <c r="G901" s="6"/>
      <c r="H901" s="6"/>
      <c r="I901" s="6"/>
      <c r="J901" s="6"/>
      <c r="K901" s="6"/>
      <c r="L901" s="66"/>
      <c r="M901" s="6"/>
      <c r="N901" s="6"/>
      <c r="O901" s="6"/>
      <c r="P901" s="67"/>
    </row>
    <row r="902" spans="1:16" ht="15.75" customHeight="1" x14ac:dyDescent="0.25">
      <c r="A902" s="1"/>
      <c r="B902" s="14"/>
      <c r="C902" s="6"/>
      <c r="D902" s="66"/>
      <c r="E902" s="6"/>
      <c r="F902" s="66"/>
      <c r="G902" s="6"/>
      <c r="H902" s="6"/>
      <c r="I902" s="6"/>
      <c r="J902" s="6"/>
      <c r="K902" s="6"/>
      <c r="L902" s="66"/>
      <c r="M902" s="6"/>
      <c r="N902" s="6"/>
      <c r="O902" s="6"/>
      <c r="P902" s="67"/>
    </row>
    <row r="903" spans="1:16" ht="15.75" customHeight="1" x14ac:dyDescent="0.25">
      <c r="A903" s="1"/>
      <c r="B903" s="14"/>
      <c r="C903" s="6"/>
      <c r="D903" s="66"/>
      <c r="E903" s="6"/>
      <c r="F903" s="66"/>
      <c r="G903" s="6"/>
      <c r="H903" s="6"/>
      <c r="I903" s="6"/>
      <c r="J903" s="6"/>
      <c r="K903" s="6"/>
      <c r="L903" s="66"/>
      <c r="M903" s="6"/>
      <c r="N903" s="6"/>
      <c r="O903" s="6"/>
      <c r="P903" s="67"/>
    </row>
    <row r="904" spans="1:16" ht="15.75" customHeight="1" x14ac:dyDescent="0.25">
      <c r="A904" s="1"/>
      <c r="B904" s="14"/>
      <c r="C904" s="6"/>
      <c r="D904" s="66"/>
      <c r="E904" s="6"/>
      <c r="F904" s="66"/>
      <c r="G904" s="6"/>
      <c r="H904" s="6"/>
      <c r="I904" s="6"/>
      <c r="J904" s="6"/>
      <c r="K904" s="6"/>
      <c r="L904" s="66"/>
      <c r="M904" s="6"/>
      <c r="N904" s="6"/>
      <c r="O904" s="6"/>
      <c r="P904" s="67"/>
    </row>
    <row r="905" spans="1:16" ht="15.75" customHeight="1" x14ac:dyDescent="0.25">
      <c r="A905" s="1"/>
      <c r="B905" s="14"/>
      <c r="C905" s="6"/>
      <c r="D905" s="66"/>
      <c r="E905" s="6"/>
      <c r="F905" s="66"/>
      <c r="G905" s="6"/>
      <c r="H905" s="6"/>
      <c r="I905" s="6"/>
      <c r="J905" s="6"/>
      <c r="K905" s="6"/>
      <c r="L905" s="66"/>
      <c r="M905" s="6"/>
      <c r="N905" s="6"/>
      <c r="O905" s="6"/>
      <c r="P905" s="67"/>
    </row>
    <row r="906" spans="1:16" ht="15.75" customHeight="1" x14ac:dyDescent="0.25">
      <c r="A906" s="1"/>
      <c r="B906" s="14"/>
      <c r="C906" s="6"/>
      <c r="D906" s="66"/>
      <c r="E906" s="6"/>
      <c r="F906" s="66"/>
      <c r="G906" s="6"/>
      <c r="H906" s="6"/>
      <c r="I906" s="6"/>
      <c r="J906" s="6"/>
      <c r="K906" s="6"/>
      <c r="L906" s="66"/>
      <c r="M906" s="6"/>
      <c r="N906" s="6"/>
      <c r="O906" s="6"/>
      <c r="P906" s="67"/>
    </row>
    <row r="907" spans="1:16" ht="15.75" customHeight="1" x14ac:dyDescent="0.25">
      <c r="A907" s="1"/>
      <c r="B907" s="14"/>
      <c r="C907" s="6"/>
      <c r="D907" s="66"/>
      <c r="E907" s="6"/>
      <c r="F907" s="66"/>
      <c r="G907" s="6"/>
      <c r="H907" s="6"/>
      <c r="I907" s="6"/>
      <c r="J907" s="6"/>
      <c r="K907" s="6"/>
      <c r="L907" s="66"/>
      <c r="M907" s="6"/>
      <c r="N907" s="6"/>
      <c r="O907" s="6"/>
      <c r="P907" s="67"/>
    </row>
    <row r="908" spans="1:16" ht="15.75" customHeight="1" x14ac:dyDescent="0.25">
      <c r="A908" s="1"/>
      <c r="B908" s="14"/>
      <c r="C908" s="6"/>
      <c r="D908" s="66"/>
      <c r="E908" s="6"/>
      <c r="F908" s="66"/>
      <c r="G908" s="6"/>
      <c r="H908" s="6"/>
      <c r="I908" s="6"/>
      <c r="J908" s="6"/>
      <c r="K908" s="6"/>
      <c r="L908" s="66"/>
      <c r="M908" s="6"/>
      <c r="N908" s="6"/>
      <c r="O908" s="6"/>
      <c r="P908" s="67"/>
    </row>
    <row r="909" spans="1:16" ht="15.75" customHeight="1" x14ac:dyDescent="0.25">
      <c r="A909" s="1"/>
      <c r="B909" s="14"/>
      <c r="C909" s="6"/>
      <c r="D909" s="66"/>
      <c r="E909" s="6"/>
      <c r="F909" s="66"/>
      <c r="G909" s="6"/>
      <c r="H909" s="6"/>
      <c r="I909" s="6"/>
      <c r="J909" s="6"/>
      <c r="K909" s="6"/>
      <c r="L909" s="66"/>
      <c r="M909" s="6"/>
      <c r="N909" s="6"/>
      <c r="O909" s="6"/>
      <c r="P909" s="67"/>
    </row>
    <row r="910" spans="1:16" ht="15.75" customHeight="1" x14ac:dyDescent="0.25">
      <c r="A910" s="1"/>
      <c r="B910" s="14"/>
      <c r="C910" s="6"/>
      <c r="D910" s="66"/>
      <c r="E910" s="6"/>
      <c r="F910" s="66"/>
      <c r="G910" s="6"/>
      <c r="H910" s="6"/>
      <c r="I910" s="6"/>
      <c r="J910" s="6"/>
      <c r="K910" s="6"/>
      <c r="L910" s="66"/>
      <c r="M910" s="6"/>
      <c r="N910" s="6"/>
      <c r="O910" s="6"/>
      <c r="P910" s="67"/>
    </row>
    <row r="911" spans="1:16" ht="15.75" customHeight="1" x14ac:dyDescent="0.25">
      <c r="A911" s="1"/>
      <c r="B911" s="14"/>
      <c r="C911" s="6"/>
      <c r="D911" s="66"/>
      <c r="E911" s="6"/>
      <c r="F911" s="66"/>
      <c r="G911" s="6"/>
      <c r="H911" s="6"/>
      <c r="I911" s="6"/>
      <c r="J911" s="6"/>
      <c r="K911" s="6"/>
      <c r="L911" s="66"/>
      <c r="M911" s="6"/>
      <c r="N911" s="6"/>
      <c r="O911" s="6"/>
      <c r="P911" s="67"/>
    </row>
    <row r="912" spans="1:16" ht="15.75" customHeight="1" x14ac:dyDescent="0.25">
      <c r="A912" s="1"/>
      <c r="B912" s="14"/>
      <c r="C912" s="6"/>
      <c r="D912" s="66"/>
      <c r="E912" s="6"/>
      <c r="F912" s="66"/>
      <c r="G912" s="6"/>
      <c r="H912" s="6"/>
      <c r="I912" s="6"/>
      <c r="J912" s="6"/>
      <c r="K912" s="6"/>
      <c r="L912" s="66"/>
      <c r="M912" s="6"/>
      <c r="N912" s="6"/>
      <c r="O912" s="6"/>
      <c r="P912" s="67"/>
    </row>
    <row r="913" spans="1:16" ht="15.75" customHeight="1" x14ac:dyDescent="0.25">
      <c r="A913" s="1"/>
      <c r="B913" s="14"/>
      <c r="C913" s="6"/>
      <c r="D913" s="66"/>
      <c r="E913" s="6"/>
      <c r="F913" s="66"/>
      <c r="G913" s="6"/>
      <c r="H913" s="6"/>
      <c r="I913" s="6"/>
      <c r="J913" s="6"/>
      <c r="K913" s="6"/>
      <c r="L913" s="66"/>
      <c r="M913" s="6"/>
      <c r="N913" s="6"/>
      <c r="O913" s="6"/>
      <c r="P913" s="67"/>
    </row>
    <row r="914" spans="1:16" ht="15.75" customHeight="1" x14ac:dyDescent="0.25">
      <c r="A914" s="1"/>
      <c r="B914" s="14"/>
      <c r="C914" s="6"/>
      <c r="D914" s="66"/>
      <c r="E914" s="6"/>
      <c r="F914" s="66"/>
      <c r="G914" s="6"/>
      <c r="H914" s="6"/>
      <c r="I914" s="6"/>
      <c r="J914" s="6"/>
      <c r="K914" s="6"/>
      <c r="L914" s="66"/>
      <c r="M914" s="6"/>
      <c r="N914" s="6"/>
      <c r="O914" s="6"/>
      <c r="P914" s="67"/>
    </row>
    <row r="915" spans="1:16" ht="15.75" customHeight="1" x14ac:dyDescent="0.25">
      <c r="A915" s="1"/>
      <c r="B915" s="14"/>
      <c r="C915" s="6"/>
      <c r="D915" s="66"/>
      <c r="E915" s="6"/>
      <c r="F915" s="66"/>
      <c r="G915" s="6"/>
      <c r="H915" s="6"/>
      <c r="I915" s="6"/>
      <c r="J915" s="6"/>
      <c r="K915" s="6"/>
      <c r="L915" s="66"/>
      <c r="M915" s="6"/>
      <c r="N915" s="6"/>
      <c r="O915" s="6"/>
      <c r="P915" s="67"/>
    </row>
    <row r="916" spans="1:16" ht="15.75" customHeight="1" x14ac:dyDescent="0.25">
      <c r="A916" s="1"/>
      <c r="B916" s="14"/>
      <c r="C916" s="6"/>
      <c r="D916" s="66"/>
      <c r="E916" s="6"/>
      <c r="F916" s="66"/>
      <c r="G916" s="6"/>
      <c r="H916" s="6"/>
      <c r="I916" s="6"/>
      <c r="J916" s="6"/>
      <c r="K916" s="6"/>
      <c r="L916" s="66"/>
      <c r="M916" s="6"/>
      <c r="N916" s="6"/>
      <c r="O916" s="6"/>
      <c r="P916" s="67"/>
    </row>
    <row r="917" spans="1:16" ht="15.75" customHeight="1" x14ac:dyDescent="0.25">
      <c r="A917" s="1"/>
      <c r="B917" s="14"/>
      <c r="C917" s="6"/>
      <c r="D917" s="66"/>
      <c r="E917" s="6"/>
      <c r="F917" s="66"/>
      <c r="G917" s="6"/>
      <c r="H917" s="6"/>
      <c r="I917" s="6"/>
      <c r="J917" s="6"/>
      <c r="K917" s="6"/>
      <c r="L917" s="66"/>
      <c r="M917" s="6"/>
      <c r="N917" s="6"/>
      <c r="O917" s="6"/>
      <c r="P917" s="67"/>
    </row>
    <row r="918" spans="1:16" ht="15.75" customHeight="1" x14ac:dyDescent="0.25">
      <c r="A918" s="1"/>
      <c r="B918" s="14"/>
      <c r="C918" s="6"/>
      <c r="D918" s="66"/>
      <c r="E918" s="6"/>
      <c r="F918" s="66"/>
      <c r="G918" s="6"/>
      <c r="H918" s="6"/>
      <c r="I918" s="6"/>
      <c r="J918" s="6"/>
      <c r="K918" s="6"/>
      <c r="L918" s="66"/>
      <c r="M918" s="6"/>
      <c r="N918" s="6"/>
      <c r="O918" s="6"/>
      <c r="P918" s="67"/>
    </row>
    <row r="919" spans="1:16" ht="15.75" customHeight="1" x14ac:dyDescent="0.25">
      <c r="A919" s="1"/>
      <c r="B919" s="14"/>
      <c r="C919" s="6"/>
      <c r="D919" s="66"/>
      <c r="E919" s="6"/>
      <c r="F919" s="66"/>
      <c r="G919" s="6"/>
      <c r="H919" s="6"/>
      <c r="I919" s="6"/>
      <c r="J919" s="6"/>
      <c r="K919" s="6"/>
      <c r="L919" s="66"/>
      <c r="M919" s="6"/>
      <c r="N919" s="6"/>
      <c r="O919" s="6"/>
      <c r="P919" s="67"/>
    </row>
    <row r="920" spans="1:16" ht="15.75" customHeight="1" x14ac:dyDescent="0.25">
      <c r="A920" s="1"/>
      <c r="B920" s="14"/>
      <c r="C920" s="6"/>
      <c r="D920" s="66"/>
      <c r="E920" s="6"/>
      <c r="F920" s="66"/>
      <c r="G920" s="6"/>
      <c r="H920" s="6"/>
      <c r="I920" s="6"/>
      <c r="J920" s="6"/>
      <c r="K920" s="6"/>
      <c r="L920" s="66"/>
      <c r="M920" s="6"/>
      <c r="N920" s="6"/>
      <c r="O920" s="6"/>
      <c r="P920" s="67"/>
    </row>
    <row r="921" spans="1:16" ht="15.75" customHeight="1" x14ac:dyDescent="0.25">
      <c r="A921" s="1"/>
      <c r="B921" s="14"/>
      <c r="C921" s="6"/>
      <c r="D921" s="66"/>
      <c r="E921" s="6"/>
      <c r="F921" s="66"/>
      <c r="G921" s="6"/>
      <c r="H921" s="6"/>
      <c r="I921" s="6"/>
      <c r="J921" s="6"/>
      <c r="K921" s="6"/>
      <c r="L921" s="66"/>
      <c r="M921" s="6"/>
      <c r="N921" s="6"/>
      <c r="O921" s="6"/>
      <c r="P921" s="67"/>
    </row>
    <row r="922" spans="1:16" ht="15.75" customHeight="1" x14ac:dyDescent="0.25">
      <c r="A922" s="1"/>
      <c r="B922" s="14"/>
      <c r="C922" s="6"/>
      <c r="D922" s="66"/>
      <c r="E922" s="6"/>
      <c r="F922" s="66"/>
      <c r="G922" s="6"/>
      <c r="H922" s="6"/>
      <c r="I922" s="6"/>
      <c r="J922" s="6"/>
      <c r="K922" s="6"/>
      <c r="L922" s="66"/>
      <c r="M922" s="6"/>
      <c r="N922" s="6"/>
      <c r="O922" s="6"/>
      <c r="P922" s="67"/>
    </row>
    <row r="923" spans="1:16" ht="15.75" customHeight="1" x14ac:dyDescent="0.25">
      <c r="A923" s="1"/>
      <c r="B923" s="14"/>
      <c r="C923" s="6"/>
      <c r="D923" s="66"/>
      <c r="E923" s="6"/>
      <c r="F923" s="66"/>
      <c r="G923" s="6"/>
      <c r="H923" s="6"/>
      <c r="I923" s="6"/>
      <c r="J923" s="6"/>
      <c r="K923" s="6"/>
      <c r="L923" s="66"/>
      <c r="M923" s="6"/>
      <c r="N923" s="6"/>
      <c r="O923" s="6"/>
      <c r="P923" s="67"/>
    </row>
    <row r="924" spans="1:16" ht="15.75" customHeight="1" x14ac:dyDescent="0.25">
      <c r="A924" s="1"/>
      <c r="B924" s="14"/>
      <c r="C924" s="6"/>
      <c r="D924" s="66"/>
      <c r="E924" s="6"/>
      <c r="F924" s="66"/>
      <c r="G924" s="6"/>
      <c r="H924" s="6"/>
      <c r="I924" s="6"/>
      <c r="J924" s="6"/>
      <c r="K924" s="6"/>
      <c r="L924" s="66"/>
      <c r="M924" s="6"/>
      <c r="N924" s="6"/>
      <c r="O924" s="6"/>
      <c r="P924" s="67"/>
    </row>
    <row r="925" spans="1:16" ht="15.75" customHeight="1" x14ac:dyDescent="0.25">
      <c r="A925" s="1"/>
      <c r="B925" s="14"/>
      <c r="C925" s="6"/>
      <c r="D925" s="66"/>
      <c r="E925" s="6"/>
      <c r="F925" s="66"/>
      <c r="G925" s="6"/>
      <c r="H925" s="6"/>
      <c r="I925" s="6"/>
      <c r="J925" s="6"/>
      <c r="K925" s="6"/>
      <c r="L925" s="66"/>
      <c r="M925" s="6"/>
      <c r="N925" s="6"/>
      <c r="O925" s="6"/>
      <c r="P925" s="67"/>
    </row>
    <row r="926" spans="1:16" ht="15.75" customHeight="1" x14ac:dyDescent="0.25">
      <c r="A926" s="1"/>
      <c r="B926" s="14"/>
      <c r="C926" s="6"/>
      <c r="D926" s="66"/>
      <c r="E926" s="6"/>
      <c r="F926" s="66"/>
      <c r="G926" s="6"/>
      <c r="H926" s="6"/>
      <c r="I926" s="6"/>
      <c r="J926" s="6"/>
      <c r="K926" s="6"/>
      <c r="L926" s="66"/>
      <c r="M926" s="6"/>
      <c r="N926" s="6"/>
      <c r="O926" s="6"/>
      <c r="P926" s="67"/>
    </row>
    <row r="927" spans="1:16" ht="15.75" customHeight="1" x14ac:dyDescent="0.25">
      <c r="A927" s="1"/>
      <c r="B927" s="14"/>
      <c r="C927" s="6"/>
      <c r="D927" s="66"/>
      <c r="E927" s="6"/>
      <c r="F927" s="66"/>
      <c r="G927" s="6"/>
      <c r="H927" s="6"/>
      <c r="I927" s="6"/>
      <c r="J927" s="6"/>
      <c r="K927" s="6"/>
      <c r="L927" s="66"/>
      <c r="M927" s="6"/>
      <c r="N927" s="6"/>
      <c r="O927" s="6"/>
      <c r="P927" s="67"/>
    </row>
    <row r="928" spans="1:16" ht="15.75" customHeight="1" x14ac:dyDescent="0.25">
      <c r="A928" s="1"/>
      <c r="B928" s="14"/>
      <c r="C928" s="6"/>
      <c r="D928" s="66"/>
      <c r="E928" s="6"/>
      <c r="F928" s="66"/>
      <c r="G928" s="6"/>
      <c r="H928" s="6"/>
      <c r="I928" s="6"/>
      <c r="J928" s="6"/>
      <c r="K928" s="6"/>
      <c r="L928" s="66"/>
      <c r="M928" s="6"/>
      <c r="N928" s="6"/>
      <c r="O928" s="6"/>
      <c r="P928" s="67"/>
    </row>
    <row r="929" spans="1:16" ht="15.75" customHeight="1" x14ac:dyDescent="0.25">
      <c r="A929" s="1"/>
      <c r="B929" s="14"/>
      <c r="C929" s="6"/>
      <c r="D929" s="66"/>
      <c r="E929" s="6"/>
      <c r="F929" s="66"/>
      <c r="G929" s="6"/>
      <c r="H929" s="6"/>
      <c r="I929" s="6"/>
      <c r="J929" s="6"/>
      <c r="K929" s="6"/>
      <c r="L929" s="66"/>
      <c r="M929" s="6"/>
      <c r="N929" s="6"/>
      <c r="O929" s="6"/>
      <c r="P929" s="67"/>
    </row>
    <row r="930" spans="1:16" ht="15.75" customHeight="1" x14ac:dyDescent="0.25">
      <c r="A930" s="1"/>
      <c r="B930" s="14"/>
      <c r="C930" s="6"/>
      <c r="D930" s="66"/>
      <c r="E930" s="6"/>
      <c r="F930" s="66"/>
      <c r="G930" s="6"/>
      <c r="H930" s="6"/>
      <c r="I930" s="6"/>
      <c r="J930" s="6"/>
      <c r="K930" s="6"/>
      <c r="L930" s="66"/>
      <c r="M930" s="6"/>
      <c r="N930" s="6"/>
      <c r="O930" s="6"/>
      <c r="P930" s="67"/>
    </row>
    <row r="931" spans="1:16" ht="15.75" customHeight="1" x14ac:dyDescent="0.25">
      <c r="A931" s="1"/>
      <c r="B931" s="14"/>
      <c r="C931" s="6"/>
      <c r="D931" s="66"/>
      <c r="E931" s="6"/>
      <c r="F931" s="66"/>
      <c r="G931" s="6"/>
      <c r="H931" s="6"/>
      <c r="I931" s="6"/>
      <c r="J931" s="6"/>
      <c r="K931" s="6"/>
      <c r="L931" s="66"/>
      <c r="M931" s="6"/>
      <c r="N931" s="6"/>
      <c r="O931" s="6"/>
      <c r="P931" s="67"/>
    </row>
    <row r="932" spans="1:16" ht="15.75" customHeight="1" x14ac:dyDescent="0.25">
      <c r="A932" s="1"/>
      <c r="B932" s="14"/>
      <c r="C932" s="6"/>
      <c r="D932" s="66"/>
      <c r="E932" s="6"/>
      <c r="F932" s="66"/>
      <c r="G932" s="6"/>
      <c r="H932" s="6"/>
      <c r="I932" s="6"/>
      <c r="J932" s="6"/>
      <c r="K932" s="6"/>
      <c r="L932" s="66"/>
      <c r="M932" s="6"/>
      <c r="N932" s="6"/>
      <c r="O932" s="6"/>
      <c r="P932" s="67"/>
    </row>
    <row r="933" spans="1:16" ht="15.75" customHeight="1" x14ac:dyDescent="0.25">
      <c r="A933" s="1"/>
      <c r="B933" s="14"/>
      <c r="C933" s="6"/>
      <c r="D933" s="66"/>
      <c r="E933" s="6"/>
      <c r="F933" s="66"/>
      <c r="G933" s="6"/>
      <c r="H933" s="6"/>
      <c r="I933" s="6"/>
      <c r="J933" s="6"/>
      <c r="K933" s="6"/>
      <c r="L933" s="66"/>
      <c r="M933" s="6"/>
      <c r="N933" s="6"/>
      <c r="O933" s="6"/>
      <c r="P933" s="67"/>
    </row>
    <row r="934" spans="1:16" ht="15.75" customHeight="1" x14ac:dyDescent="0.25">
      <c r="A934" s="1"/>
      <c r="B934" s="14"/>
      <c r="C934" s="6"/>
      <c r="D934" s="66"/>
      <c r="E934" s="6"/>
      <c r="F934" s="66"/>
      <c r="G934" s="6"/>
      <c r="H934" s="6"/>
      <c r="I934" s="6"/>
      <c r="J934" s="6"/>
      <c r="K934" s="6"/>
      <c r="L934" s="66"/>
      <c r="M934" s="6"/>
      <c r="N934" s="6"/>
      <c r="O934" s="6"/>
      <c r="P934" s="67"/>
    </row>
    <row r="935" spans="1:16" ht="15.75" customHeight="1" x14ac:dyDescent="0.25">
      <c r="A935" s="1"/>
      <c r="B935" s="14"/>
      <c r="C935" s="6"/>
      <c r="D935" s="66"/>
      <c r="E935" s="6"/>
      <c r="F935" s="66"/>
      <c r="G935" s="6"/>
      <c r="H935" s="6"/>
      <c r="I935" s="6"/>
      <c r="J935" s="6"/>
      <c r="K935" s="6"/>
      <c r="L935" s="66"/>
      <c r="M935" s="6"/>
      <c r="N935" s="6"/>
      <c r="O935" s="6"/>
      <c r="P935" s="67"/>
    </row>
    <row r="936" spans="1:16" ht="15.75" customHeight="1" x14ac:dyDescent="0.25">
      <c r="A936" s="1"/>
      <c r="B936" s="14"/>
      <c r="C936" s="6"/>
      <c r="D936" s="66"/>
      <c r="E936" s="6"/>
      <c r="F936" s="66"/>
      <c r="G936" s="6"/>
      <c r="H936" s="6"/>
      <c r="I936" s="6"/>
      <c r="J936" s="6"/>
      <c r="K936" s="6"/>
      <c r="L936" s="66"/>
      <c r="M936" s="6"/>
      <c r="N936" s="6"/>
      <c r="O936" s="6"/>
      <c r="P936" s="67"/>
    </row>
    <row r="937" spans="1:16" ht="15.75" customHeight="1" x14ac:dyDescent="0.25">
      <c r="A937" s="1"/>
      <c r="B937" s="14"/>
      <c r="C937" s="6"/>
      <c r="D937" s="66"/>
      <c r="E937" s="6"/>
      <c r="F937" s="66"/>
      <c r="G937" s="6"/>
      <c r="H937" s="6"/>
      <c r="I937" s="6"/>
      <c r="J937" s="6"/>
      <c r="K937" s="6"/>
      <c r="L937" s="66"/>
      <c r="M937" s="6"/>
      <c r="N937" s="6"/>
      <c r="O937" s="6"/>
      <c r="P937" s="67"/>
    </row>
    <row r="938" spans="1:16" ht="15.75" customHeight="1" x14ac:dyDescent="0.25">
      <c r="A938" s="1"/>
      <c r="B938" s="14"/>
      <c r="C938" s="6"/>
      <c r="D938" s="66"/>
      <c r="E938" s="6"/>
      <c r="F938" s="66"/>
      <c r="G938" s="6"/>
      <c r="H938" s="6"/>
      <c r="I938" s="6"/>
      <c r="J938" s="6"/>
      <c r="K938" s="6"/>
      <c r="L938" s="66"/>
      <c r="M938" s="6"/>
      <c r="N938" s="6"/>
      <c r="O938" s="6"/>
      <c r="P938" s="67"/>
    </row>
    <row r="939" spans="1:16" ht="15.75" customHeight="1" x14ac:dyDescent="0.25">
      <c r="A939" s="1"/>
      <c r="B939" s="14"/>
      <c r="C939" s="6"/>
      <c r="D939" s="66"/>
      <c r="E939" s="6"/>
      <c r="F939" s="66"/>
      <c r="G939" s="6"/>
      <c r="H939" s="6"/>
      <c r="I939" s="6"/>
      <c r="J939" s="6"/>
      <c r="K939" s="6"/>
      <c r="L939" s="66"/>
      <c r="M939" s="6"/>
      <c r="N939" s="6"/>
      <c r="O939" s="6"/>
      <c r="P939" s="67"/>
    </row>
    <row r="940" spans="1:16" ht="15.75" customHeight="1" x14ac:dyDescent="0.25">
      <c r="A940" s="1"/>
      <c r="B940" s="14"/>
      <c r="C940" s="6"/>
      <c r="D940" s="66"/>
      <c r="E940" s="6"/>
      <c r="F940" s="66"/>
      <c r="G940" s="6"/>
      <c r="H940" s="6"/>
      <c r="I940" s="6"/>
      <c r="J940" s="6"/>
      <c r="K940" s="6"/>
      <c r="L940" s="66"/>
      <c r="M940" s="6"/>
      <c r="N940" s="6"/>
      <c r="O940" s="6"/>
      <c r="P940" s="67"/>
    </row>
    <row r="941" spans="1:16" ht="15.75" customHeight="1" x14ac:dyDescent="0.25">
      <c r="A941" s="1"/>
      <c r="B941" s="14"/>
      <c r="C941" s="6"/>
      <c r="D941" s="66"/>
      <c r="E941" s="6"/>
      <c r="F941" s="66"/>
      <c r="G941" s="6"/>
      <c r="H941" s="6"/>
      <c r="I941" s="6"/>
      <c r="J941" s="6"/>
      <c r="K941" s="6"/>
      <c r="L941" s="66"/>
      <c r="M941" s="6"/>
      <c r="N941" s="6"/>
      <c r="O941" s="6"/>
      <c r="P941" s="67"/>
    </row>
    <row r="942" spans="1:16" ht="15.75" customHeight="1" x14ac:dyDescent="0.25">
      <c r="A942" s="1"/>
      <c r="B942" s="14"/>
      <c r="C942" s="6"/>
      <c r="D942" s="66"/>
      <c r="E942" s="6"/>
      <c r="F942" s="66"/>
      <c r="G942" s="6"/>
      <c r="H942" s="6"/>
      <c r="I942" s="6"/>
      <c r="J942" s="6"/>
      <c r="K942" s="6"/>
      <c r="L942" s="66"/>
      <c r="M942" s="6"/>
      <c r="N942" s="6"/>
      <c r="O942" s="6"/>
      <c r="P942" s="67"/>
    </row>
    <row r="943" spans="1:16" ht="15.75" customHeight="1" x14ac:dyDescent="0.25">
      <c r="A943" s="1"/>
      <c r="B943" s="14"/>
      <c r="C943" s="6"/>
      <c r="D943" s="66"/>
      <c r="E943" s="6"/>
      <c r="F943" s="66"/>
      <c r="G943" s="6"/>
      <c r="H943" s="6"/>
      <c r="I943" s="6"/>
      <c r="J943" s="6"/>
      <c r="K943" s="6"/>
      <c r="L943" s="66"/>
      <c r="M943" s="6"/>
      <c r="N943" s="6"/>
      <c r="O943" s="6"/>
      <c r="P943" s="67"/>
    </row>
    <row r="944" spans="1:16" ht="15.75" customHeight="1" x14ac:dyDescent="0.25">
      <c r="A944" s="1"/>
      <c r="B944" s="14"/>
      <c r="C944" s="6"/>
      <c r="D944" s="66"/>
      <c r="E944" s="6"/>
      <c r="F944" s="66"/>
      <c r="G944" s="6"/>
      <c r="H944" s="6"/>
      <c r="I944" s="6"/>
      <c r="J944" s="6"/>
      <c r="K944" s="6"/>
      <c r="L944" s="66"/>
      <c r="M944" s="6"/>
      <c r="N944" s="6"/>
      <c r="O944" s="6"/>
      <c r="P944" s="67"/>
    </row>
    <row r="945" spans="1:16" ht="15.75" customHeight="1" x14ac:dyDescent="0.25">
      <c r="A945" s="1"/>
      <c r="B945" s="14"/>
      <c r="C945" s="6"/>
      <c r="D945" s="66"/>
      <c r="E945" s="6"/>
      <c r="F945" s="66"/>
      <c r="G945" s="6"/>
      <c r="H945" s="6"/>
      <c r="I945" s="6"/>
      <c r="J945" s="6"/>
      <c r="K945" s="6"/>
      <c r="L945" s="66"/>
      <c r="M945" s="6"/>
      <c r="N945" s="6"/>
      <c r="O945" s="6"/>
      <c r="P945" s="67"/>
    </row>
    <row r="946" spans="1:16" ht="15.75" customHeight="1" x14ac:dyDescent="0.25">
      <c r="A946" s="1"/>
      <c r="B946" s="14"/>
      <c r="C946" s="6"/>
      <c r="D946" s="66"/>
      <c r="E946" s="6"/>
      <c r="F946" s="66"/>
      <c r="G946" s="6"/>
      <c r="H946" s="6"/>
      <c r="I946" s="6"/>
      <c r="J946" s="6"/>
      <c r="K946" s="6"/>
      <c r="L946" s="66"/>
      <c r="M946" s="6"/>
      <c r="N946" s="6"/>
      <c r="O946" s="6"/>
      <c r="P946" s="67"/>
    </row>
    <row r="947" spans="1:16" ht="15.75" customHeight="1" x14ac:dyDescent="0.25">
      <c r="A947" s="1"/>
      <c r="B947" s="14"/>
      <c r="C947" s="6"/>
      <c r="D947" s="66"/>
      <c r="E947" s="6"/>
      <c r="F947" s="66"/>
      <c r="G947" s="6"/>
      <c r="H947" s="6"/>
      <c r="I947" s="6"/>
      <c r="J947" s="6"/>
      <c r="K947" s="6"/>
      <c r="L947" s="66"/>
      <c r="M947" s="6"/>
      <c r="N947" s="6"/>
      <c r="O947" s="6"/>
      <c r="P947" s="67"/>
    </row>
    <row r="948" spans="1:16" ht="15.75" customHeight="1" x14ac:dyDescent="0.25">
      <c r="A948" s="1"/>
      <c r="B948" s="14"/>
      <c r="C948" s="6"/>
      <c r="D948" s="66"/>
      <c r="E948" s="6"/>
      <c r="F948" s="66"/>
      <c r="G948" s="6"/>
      <c r="H948" s="6"/>
      <c r="I948" s="6"/>
      <c r="J948" s="6"/>
      <c r="K948" s="6"/>
      <c r="L948" s="66"/>
      <c r="M948" s="6"/>
      <c r="N948" s="6"/>
      <c r="O948" s="6"/>
      <c r="P948" s="67"/>
    </row>
    <row r="949" spans="1:16" ht="15.75" customHeight="1" x14ac:dyDescent="0.25">
      <c r="A949" s="1"/>
      <c r="B949" s="14"/>
      <c r="C949" s="6"/>
      <c r="D949" s="66"/>
      <c r="E949" s="6"/>
      <c r="F949" s="66"/>
      <c r="G949" s="6"/>
      <c r="H949" s="6"/>
      <c r="I949" s="6"/>
      <c r="J949" s="6"/>
      <c r="K949" s="6"/>
      <c r="L949" s="66"/>
      <c r="M949" s="6"/>
      <c r="N949" s="6"/>
      <c r="O949" s="6"/>
      <c r="P949" s="67"/>
    </row>
    <row r="950" spans="1:16" ht="15.75" customHeight="1" x14ac:dyDescent="0.25">
      <c r="A950" s="1"/>
      <c r="B950" s="14"/>
      <c r="C950" s="6"/>
      <c r="D950" s="66"/>
      <c r="E950" s="6"/>
      <c r="F950" s="66"/>
      <c r="G950" s="6"/>
      <c r="H950" s="6"/>
      <c r="I950" s="6"/>
      <c r="J950" s="6"/>
      <c r="K950" s="6"/>
      <c r="L950" s="66"/>
      <c r="M950" s="6"/>
      <c r="N950" s="6"/>
      <c r="O950" s="6"/>
      <c r="P950" s="67"/>
    </row>
    <row r="951" spans="1:16" ht="15.75" customHeight="1" x14ac:dyDescent="0.25">
      <c r="A951" s="1"/>
      <c r="B951" s="14"/>
      <c r="C951" s="6"/>
      <c r="D951" s="66"/>
      <c r="E951" s="6"/>
      <c r="F951" s="66"/>
      <c r="G951" s="6"/>
      <c r="H951" s="6"/>
      <c r="I951" s="6"/>
      <c r="J951" s="6"/>
      <c r="K951" s="6"/>
      <c r="L951" s="66"/>
      <c r="M951" s="6"/>
      <c r="N951" s="6"/>
      <c r="O951" s="6"/>
      <c r="P951" s="67"/>
    </row>
    <row r="952" spans="1:16" ht="15.75" customHeight="1" x14ac:dyDescent="0.25">
      <c r="A952" s="1"/>
      <c r="B952" s="14"/>
      <c r="C952" s="6"/>
      <c r="D952" s="66"/>
      <c r="E952" s="6"/>
      <c r="F952" s="66"/>
      <c r="G952" s="6"/>
      <c r="H952" s="6"/>
      <c r="I952" s="6"/>
      <c r="J952" s="6"/>
      <c r="K952" s="6"/>
      <c r="L952" s="66"/>
      <c r="M952" s="6"/>
      <c r="N952" s="6"/>
      <c r="O952" s="6"/>
      <c r="P952" s="67"/>
    </row>
    <row r="953" spans="1:16" ht="15.75" customHeight="1" x14ac:dyDescent="0.25">
      <c r="A953" s="1"/>
      <c r="B953" s="14"/>
      <c r="C953" s="6"/>
      <c r="D953" s="66"/>
      <c r="E953" s="6"/>
      <c r="F953" s="66"/>
      <c r="G953" s="6"/>
      <c r="H953" s="6"/>
      <c r="I953" s="6"/>
      <c r="J953" s="6"/>
      <c r="K953" s="6"/>
      <c r="L953" s="66"/>
      <c r="M953" s="6"/>
      <c r="N953" s="6"/>
      <c r="O953" s="6"/>
      <c r="P953" s="67"/>
    </row>
    <row r="954" spans="1:16" ht="15.75" customHeight="1" x14ac:dyDescent="0.25">
      <c r="A954" s="1"/>
      <c r="B954" s="14"/>
      <c r="C954" s="6"/>
      <c r="D954" s="66"/>
      <c r="E954" s="6"/>
      <c r="F954" s="66"/>
      <c r="G954" s="6"/>
      <c r="H954" s="6"/>
      <c r="I954" s="6"/>
      <c r="J954" s="6"/>
      <c r="K954" s="6"/>
      <c r="L954" s="66"/>
      <c r="M954" s="6"/>
      <c r="N954" s="6"/>
      <c r="O954" s="6"/>
      <c r="P954" s="67"/>
    </row>
    <row r="955" spans="1:16" ht="15.75" customHeight="1" x14ac:dyDescent="0.25">
      <c r="A955" s="1"/>
      <c r="B955" s="14"/>
      <c r="C955" s="6"/>
      <c r="D955" s="66"/>
      <c r="E955" s="6"/>
      <c r="F955" s="66"/>
      <c r="G955" s="6"/>
      <c r="H955" s="6"/>
      <c r="I955" s="6"/>
      <c r="J955" s="6"/>
      <c r="K955" s="6"/>
      <c r="L955" s="66"/>
      <c r="M955" s="6"/>
      <c r="N955" s="6"/>
      <c r="O955" s="6"/>
      <c r="P955" s="67"/>
    </row>
    <row r="956" spans="1:16" ht="15.75" customHeight="1" x14ac:dyDescent="0.25">
      <c r="A956" s="1"/>
      <c r="B956" s="14"/>
      <c r="C956" s="6"/>
      <c r="D956" s="66"/>
      <c r="E956" s="6"/>
      <c r="F956" s="66"/>
      <c r="G956" s="6"/>
      <c r="H956" s="6"/>
      <c r="I956" s="6"/>
      <c r="J956" s="6"/>
      <c r="K956" s="6"/>
      <c r="L956" s="66"/>
      <c r="M956" s="6"/>
      <c r="N956" s="6"/>
      <c r="O956" s="6"/>
      <c r="P956" s="67"/>
    </row>
    <row r="957" spans="1:16" ht="15.75" customHeight="1" x14ac:dyDescent="0.25">
      <c r="A957" s="1"/>
      <c r="B957" s="14"/>
      <c r="C957" s="6"/>
      <c r="D957" s="66"/>
      <c r="E957" s="6"/>
      <c r="F957" s="66"/>
      <c r="G957" s="6"/>
      <c r="H957" s="6"/>
      <c r="I957" s="6"/>
      <c r="J957" s="6"/>
      <c r="K957" s="6"/>
      <c r="L957" s="66"/>
      <c r="M957" s="6"/>
      <c r="N957" s="6"/>
      <c r="O957" s="6"/>
      <c r="P957" s="67"/>
    </row>
    <row r="958" spans="1:16" ht="15.75" customHeight="1" x14ac:dyDescent="0.25">
      <c r="A958" s="1"/>
      <c r="B958" s="14"/>
      <c r="C958" s="6"/>
      <c r="D958" s="66"/>
      <c r="E958" s="6"/>
      <c r="F958" s="66"/>
      <c r="G958" s="6"/>
      <c r="H958" s="6"/>
      <c r="I958" s="6"/>
      <c r="J958" s="6"/>
      <c r="K958" s="6"/>
      <c r="L958" s="66"/>
      <c r="M958" s="6"/>
      <c r="N958" s="6"/>
      <c r="O958" s="6"/>
      <c r="P958" s="67"/>
    </row>
    <row r="959" spans="1:16" ht="15.75" customHeight="1" x14ac:dyDescent="0.25">
      <c r="A959" s="1"/>
      <c r="B959" s="14"/>
      <c r="C959" s="6"/>
      <c r="D959" s="66"/>
      <c r="E959" s="6"/>
      <c r="F959" s="66"/>
      <c r="G959" s="6"/>
      <c r="H959" s="6"/>
      <c r="I959" s="6"/>
      <c r="J959" s="6"/>
      <c r="K959" s="6"/>
      <c r="L959" s="66"/>
      <c r="M959" s="6"/>
      <c r="N959" s="6"/>
      <c r="O959" s="6"/>
      <c r="P959" s="67"/>
    </row>
    <row r="960" spans="1:16" ht="15.75" customHeight="1" x14ac:dyDescent="0.25">
      <c r="A960" s="1"/>
      <c r="B960" s="14"/>
      <c r="C960" s="6"/>
      <c r="D960" s="66"/>
      <c r="E960" s="6"/>
      <c r="F960" s="66"/>
      <c r="G960" s="6"/>
      <c r="H960" s="6"/>
      <c r="I960" s="6"/>
      <c r="J960" s="6"/>
      <c r="K960" s="6"/>
      <c r="L960" s="66"/>
      <c r="M960" s="6"/>
      <c r="N960" s="6"/>
      <c r="O960" s="6"/>
      <c r="P960" s="67"/>
    </row>
    <row r="961" spans="1:16" ht="15.75" customHeight="1" x14ac:dyDescent="0.25">
      <c r="A961" s="1"/>
      <c r="B961" s="14"/>
      <c r="C961" s="6"/>
      <c r="D961" s="66"/>
      <c r="E961" s="6"/>
      <c r="F961" s="66"/>
      <c r="G961" s="6"/>
      <c r="H961" s="6"/>
      <c r="I961" s="6"/>
      <c r="J961" s="6"/>
      <c r="K961" s="6"/>
      <c r="L961" s="66"/>
      <c r="M961" s="6"/>
      <c r="N961" s="6"/>
      <c r="O961" s="6"/>
      <c r="P961" s="67"/>
    </row>
    <row r="962" spans="1:16" ht="15.75" customHeight="1" x14ac:dyDescent="0.25">
      <c r="A962" s="1"/>
      <c r="B962" s="14"/>
      <c r="C962" s="6"/>
      <c r="D962" s="66"/>
      <c r="E962" s="6"/>
      <c r="F962" s="66"/>
      <c r="G962" s="6"/>
      <c r="H962" s="6"/>
      <c r="I962" s="6"/>
      <c r="J962" s="6"/>
      <c r="K962" s="6"/>
      <c r="L962" s="66"/>
      <c r="M962" s="6"/>
      <c r="N962" s="6"/>
      <c r="O962" s="6"/>
      <c r="P962" s="67"/>
    </row>
    <row r="963" spans="1:16" ht="15.75" customHeight="1" x14ac:dyDescent="0.25">
      <c r="A963" s="1"/>
      <c r="B963" s="14"/>
      <c r="C963" s="6"/>
      <c r="D963" s="66"/>
      <c r="E963" s="6"/>
      <c r="F963" s="66"/>
      <c r="G963" s="6"/>
      <c r="H963" s="6"/>
      <c r="I963" s="6"/>
      <c r="J963" s="6"/>
      <c r="K963" s="6"/>
      <c r="L963" s="66"/>
      <c r="M963" s="6"/>
      <c r="N963" s="6"/>
      <c r="O963" s="6"/>
      <c r="P963" s="67"/>
    </row>
    <row r="964" spans="1:16" ht="15.75" customHeight="1" x14ac:dyDescent="0.25">
      <c r="A964" s="1"/>
      <c r="B964" s="14"/>
      <c r="C964" s="6"/>
      <c r="D964" s="66"/>
      <c r="E964" s="6"/>
      <c r="F964" s="66"/>
      <c r="G964" s="6"/>
      <c r="H964" s="6"/>
      <c r="I964" s="6"/>
      <c r="J964" s="6"/>
      <c r="K964" s="6"/>
      <c r="L964" s="66"/>
      <c r="M964" s="6"/>
      <c r="N964" s="6"/>
      <c r="O964" s="6"/>
      <c r="P964" s="67"/>
    </row>
    <row r="965" spans="1:16" ht="15.75" customHeight="1" x14ac:dyDescent="0.25">
      <c r="A965" s="1"/>
      <c r="B965" s="14"/>
      <c r="C965" s="6"/>
      <c r="D965" s="66"/>
      <c r="E965" s="6"/>
      <c r="F965" s="66"/>
      <c r="G965" s="6"/>
      <c r="H965" s="6"/>
      <c r="I965" s="6"/>
      <c r="J965" s="6"/>
      <c r="K965" s="6"/>
      <c r="L965" s="66"/>
      <c r="M965" s="6"/>
      <c r="N965" s="6"/>
      <c r="O965" s="6"/>
      <c r="P965" s="67"/>
    </row>
    <row r="966" spans="1:16" ht="15.75" customHeight="1" x14ac:dyDescent="0.25">
      <c r="A966" s="1"/>
      <c r="B966" s="14"/>
      <c r="C966" s="6"/>
      <c r="D966" s="66"/>
      <c r="E966" s="6"/>
      <c r="F966" s="66"/>
      <c r="G966" s="6"/>
      <c r="H966" s="6"/>
      <c r="I966" s="6"/>
      <c r="J966" s="6"/>
      <c r="K966" s="6"/>
      <c r="L966" s="66"/>
      <c r="M966" s="6"/>
      <c r="N966" s="6"/>
      <c r="O966" s="6"/>
      <c r="P966" s="67"/>
    </row>
    <row r="967" spans="1:16" ht="15.75" customHeight="1" x14ac:dyDescent="0.25">
      <c r="A967" s="1"/>
      <c r="B967" s="14"/>
      <c r="C967" s="6"/>
      <c r="D967" s="66"/>
      <c r="E967" s="6"/>
      <c r="F967" s="66"/>
      <c r="G967" s="6"/>
      <c r="H967" s="6"/>
      <c r="I967" s="6"/>
      <c r="J967" s="6"/>
      <c r="K967" s="6"/>
      <c r="L967" s="66"/>
      <c r="M967" s="6"/>
      <c r="N967" s="6"/>
      <c r="O967" s="6"/>
      <c r="P967" s="67"/>
    </row>
    <row r="968" spans="1:16" ht="15.75" customHeight="1" x14ac:dyDescent="0.25">
      <c r="A968" s="1"/>
      <c r="B968" s="14"/>
      <c r="C968" s="6"/>
      <c r="D968" s="66"/>
      <c r="E968" s="6"/>
      <c r="F968" s="66"/>
      <c r="G968" s="6"/>
      <c r="H968" s="6"/>
      <c r="I968" s="6"/>
      <c r="J968" s="6"/>
      <c r="K968" s="6"/>
      <c r="L968" s="66"/>
      <c r="M968" s="6"/>
      <c r="N968" s="6"/>
      <c r="O968" s="6"/>
      <c r="P968" s="67"/>
    </row>
    <row r="969" spans="1:16" ht="15.75" customHeight="1" x14ac:dyDescent="0.25">
      <c r="A969" s="1"/>
      <c r="B969" s="14"/>
      <c r="C969" s="6"/>
      <c r="D969" s="66"/>
      <c r="E969" s="6"/>
      <c r="F969" s="66"/>
      <c r="G969" s="6"/>
      <c r="H969" s="6"/>
      <c r="I969" s="6"/>
      <c r="J969" s="6"/>
      <c r="K969" s="6"/>
      <c r="L969" s="66"/>
      <c r="M969" s="6"/>
      <c r="N969" s="6"/>
      <c r="O969" s="6"/>
      <c r="P969" s="67"/>
    </row>
    <row r="970" spans="1:16" ht="15.75" customHeight="1" x14ac:dyDescent="0.25">
      <c r="A970" s="1"/>
      <c r="B970" s="14"/>
      <c r="C970" s="6"/>
      <c r="D970" s="66"/>
      <c r="E970" s="6"/>
      <c r="F970" s="66"/>
      <c r="G970" s="6"/>
      <c r="H970" s="6"/>
      <c r="I970" s="6"/>
      <c r="J970" s="6"/>
      <c r="K970" s="6"/>
      <c r="L970" s="66"/>
      <c r="M970" s="6"/>
      <c r="N970" s="6"/>
      <c r="O970" s="6"/>
      <c r="P970" s="67"/>
    </row>
    <row r="971" spans="1:16" ht="15.75" customHeight="1" x14ac:dyDescent="0.25">
      <c r="A971" s="1"/>
      <c r="B971" s="14"/>
      <c r="C971" s="6"/>
      <c r="D971" s="66"/>
      <c r="E971" s="6"/>
      <c r="F971" s="66"/>
      <c r="G971" s="6"/>
      <c r="H971" s="6"/>
      <c r="I971" s="6"/>
      <c r="J971" s="6"/>
      <c r="K971" s="6"/>
      <c r="L971" s="66"/>
      <c r="M971" s="6"/>
      <c r="N971" s="6"/>
      <c r="O971" s="6"/>
      <c r="P971" s="67"/>
    </row>
    <row r="972" spans="1:16" ht="15.75" customHeight="1" x14ac:dyDescent="0.25">
      <c r="A972" s="1"/>
      <c r="B972" s="14"/>
      <c r="C972" s="6"/>
      <c r="D972" s="66"/>
      <c r="E972" s="6"/>
      <c r="F972" s="66"/>
      <c r="G972" s="6"/>
      <c r="H972" s="6"/>
      <c r="I972" s="6"/>
      <c r="J972" s="6"/>
      <c r="K972" s="6"/>
      <c r="L972" s="66"/>
      <c r="M972" s="6"/>
      <c r="N972" s="6"/>
      <c r="O972" s="6"/>
      <c r="P972" s="67"/>
    </row>
    <row r="973" spans="1:16" ht="15.75" customHeight="1" x14ac:dyDescent="0.25">
      <c r="A973" s="1"/>
      <c r="B973" s="14"/>
      <c r="C973" s="6"/>
      <c r="D973" s="66"/>
      <c r="E973" s="6"/>
      <c r="F973" s="66"/>
      <c r="G973" s="6"/>
      <c r="H973" s="6"/>
      <c r="I973" s="6"/>
      <c r="J973" s="6"/>
      <c r="K973" s="6"/>
      <c r="L973" s="66"/>
      <c r="M973" s="6"/>
      <c r="N973" s="6"/>
      <c r="O973" s="6"/>
      <c r="P973" s="67"/>
    </row>
    <row r="974" spans="1:16" ht="15.75" customHeight="1" x14ac:dyDescent="0.25">
      <c r="A974" s="1"/>
      <c r="B974" s="14"/>
      <c r="C974" s="6"/>
      <c r="D974" s="66"/>
      <c r="E974" s="6"/>
      <c r="F974" s="66"/>
      <c r="G974" s="6"/>
      <c r="H974" s="6"/>
      <c r="I974" s="6"/>
      <c r="J974" s="6"/>
      <c r="K974" s="6"/>
      <c r="L974" s="66"/>
      <c r="M974" s="6"/>
      <c r="N974" s="6"/>
      <c r="O974" s="6"/>
      <c r="P974" s="67"/>
    </row>
    <row r="975" spans="1:16" ht="15.75" customHeight="1" x14ac:dyDescent="0.25">
      <c r="A975" s="1"/>
      <c r="B975" s="14"/>
      <c r="C975" s="6"/>
      <c r="D975" s="66"/>
      <c r="E975" s="6"/>
      <c r="F975" s="66"/>
      <c r="G975" s="6"/>
      <c r="H975" s="6"/>
      <c r="I975" s="6"/>
      <c r="J975" s="6"/>
      <c r="K975" s="6"/>
      <c r="L975" s="66"/>
      <c r="M975" s="6"/>
      <c r="N975" s="6"/>
      <c r="O975" s="6"/>
      <c r="P975" s="67"/>
    </row>
    <row r="976" spans="1:16" ht="15.75" customHeight="1" x14ac:dyDescent="0.25">
      <c r="A976" s="1"/>
      <c r="B976" s="14"/>
      <c r="C976" s="6"/>
      <c r="D976" s="66"/>
      <c r="E976" s="6"/>
      <c r="F976" s="66"/>
      <c r="G976" s="6"/>
      <c r="H976" s="6"/>
      <c r="I976" s="6"/>
      <c r="J976" s="6"/>
      <c r="K976" s="6"/>
      <c r="L976" s="66"/>
      <c r="M976" s="6"/>
      <c r="N976" s="6"/>
      <c r="O976" s="6"/>
      <c r="P976" s="67"/>
    </row>
    <row r="977" spans="1:16" ht="15.75" customHeight="1" x14ac:dyDescent="0.25">
      <c r="A977" s="1"/>
      <c r="B977" s="14"/>
      <c r="C977" s="6"/>
      <c r="D977" s="66"/>
      <c r="E977" s="6"/>
      <c r="F977" s="66"/>
      <c r="G977" s="6"/>
      <c r="H977" s="6"/>
      <c r="I977" s="6"/>
      <c r="J977" s="6"/>
      <c r="K977" s="6"/>
      <c r="L977" s="66"/>
      <c r="M977" s="6"/>
      <c r="N977" s="6"/>
      <c r="O977" s="6"/>
      <c r="P977" s="67"/>
    </row>
    <row r="978" spans="1:16" ht="15.75" customHeight="1" x14ac:dyDescent="0.25">
      <c r="A978" s="1"/>
      <c r="B978" s="14"/>
      <c r="C978" s="6"/>
      <c r="D978" s="66"/>
      <c r="E978" s="6"/>
      <c r="F978" s="66"/>
      <c r="G978" s="6"/>
      <c r="H978" s="6"/>
      <c r="I978" s="6"/>
      <c r="J978" s="6"/>
      <c r="K978" s="6"/>
      <c r="L978" s="66"/>
      <c r="M978" s="6"/>
      <c r="N978" s="6"/>
      <c r="O978" s="6"/>
      <c r="P978" s="67"/>
    </row>
    <row r="979" spans="1:16" ht="15.75" customHeight="1" x14ac:dyDescent="0.25">
      <c r="A979" s="1"/>
      <c r="B979" s="14"/>
      <c r="C979" s="6"/>
      <c r="D979" s="66"/>
      <c r="E979" s="6"/>
      <c r="F979" s="66"/>
      <c r="G979" s="6"/>
      <c r="H979" s="6"/>
      <c r="I979" s="6"/>
      <c r="J979" s="6"/>
      <c r="K979" s="6"/>
      <c r="L979" s="66"/>
      <c r="M979" s="6"/>
      <c r="N979" s="6"/>
      <c r="O979" s="6"/>
      <c r="P979" s="67"/>
    </row>
    <row r="980" spans="1:16" ht="15.75" customHeight="1" x14ac:dyDescent="0.25">
      <c r="A980" s="1"/>
      <c r="B980" s="14"/>
      <c r="C980" s="6"/>
      <c r="D980" s="66"/>
      <c r="E980" s="6"/>
      <c r="F980" s="66"/>
      <c r="G980" s="6"/>
      <c r="H980" s="6"/>
      <c r="I980" s="6"/>
      <c r="J980" s="6"/>
      <c r="K980" s="6"/>
      <c r="L980" s="66"/>
      <c r="M980" s="6"/>
      <c r="N980" s="6"/>
      <c r="O980" s="6"/>
      <c r="P980" s="67"/>
    </row>
    <row r="981" spans="1:16" ht="15.75" customHeight="1" x14ac:dyDescent="0.25">
      <c r="A981" s="1"/>
      <c r="B981" s="14"/>
      <c r="C981" s="6"/>
      <c r="D981" s="66"/>
      <c r="E981" s="6"/>
      <c r="F981" s="66"/>
      <c r="G981" s="6"/>
      <c r="H981" s="6"/>
      <c r="I981" s="6"/>
      <c r="J981" s="6"/>
      <c r="K981" s="6"/>
      <c r="L981" s="66"/>
      <c r="M981" s="6"/>
      <c r="N981" s="6"/>
      <c r="O981" s="6"/>
      <c r="P981" s="67"/>
    </row>
    <row r="982" spans="1:16" ht="15.75" customHeight="1" x14ac:dyDescent="0.25">
      <c r="A982" s="1"/>
      <c r="B982" s="14"/>
      <c r="C982" s="6"/>
      <c r="D982" s="66"/>
      <c r="E982" s="6"/>
      <c r="F982" s="66"/>
      <c r="G982" s="6"/>
      <c r="H982" s="6"/>
      <c r="I982" s="6"/>
      <c r="J982" s="6"/>
      <c r="K982" s="6"/>
      <c r="L982" s="66"/>
      <c r="M982" s="6"/>
      <c r="N982" s="6"/>
      <c r="O982" s="6"/>
      <c r="P982" s="67"/>
    </row>
    <row r="983" spans="1:16" ht="15.75" customHeight="1" x14ac:dyDescent="0.25">
      <c r="A983" s="1"/>
      <c r="B983" s="14"/>
      <c r="C983" s="6"/>
      <c r="D983" s="66"/>
      <c r="E983" s="6"/>
      <c r="F983" s="66"/>
      <c r="G983" s="6"/>
      <c r="H983" s="6"/>
      <c r="I983" s="6"/>
      <c r="J983" s="6"/>
      <c r="K983" s="6"/>
      <c r="L983" s="66"/>
      <c r="M983" s="6"/>
      <c r="N983" s="6"/>
      <c r="O983" s="6"/>
      <c r="P983" s="67"/>
    </row>
    <row r="984" spans="1:16" ht="15.75" customHeight="1" x14ac:dyDescent="0.25">
      <c r="A984" s="1"/>
      <c r="B984" s="14"/>
      <c r="C984" s="6"/>
      <c r="D984" s="66"/>
      <c r="E984" s="6"/>
      <c r="F984" s="66"/>
      <c r="G984" s="6"/>
      <c r="H984" s="6"/>
      <c r="I984" s="6"/>
      <c r="J984" s="6"/>
      <c r="K984" s="6"/>
      <c r="L984" s="66"/>
      <c r="M984" s="6"/>
      <c r="N984" s="6"/>
      <c r="O984" s="6"/>
      <c r="P984" s="67"/>
    </row>
    <row r="985" spans="1:16" ht="15.75" customHeight="1" x14ac:dyDescent="0.25">
      <c r="A985" s="1"/>
      <c r="B985" s="14"/>
      <c r="C985" s="6"/>
      <c r="D985" s="66"/>
      <c r="E985" s="6"/>
      <c r="F985" s="66"/>
      <c r="G985" s="6"/>
      <c r="H985" s="6"/>
      <c r="I985" s="6"/>
      <c r="J985" s="6"/>
      <c r="K985" s="6"/>
      <c r="L985" s="66"/>
      <c r="M985" s="6"/>
      <c r="N985" s="6"/>
      <c r="O985" s="6"/>
      <c r="P985" s="67"/>
    </row>
    <row r="986" spans="1:16" ht="15.75" customHeight="1" x14ac:dyDescent="0.25">
      <c r="A986" s="1"/>
      <c r="B986" s="14"/>
      <c r="C986" s="6"/>
      <c r="D986" s="66"/>
      <c r="E986" s="6"/>
      <c r="F986" s="66"/>
      <c r="G986" s="6"/>
      <c r="H986" s="6"/>
      <c r="I986" s="6"/>
      <c r="J986" s="6"/>
      <c r="K986" s="6"/>
      <c r="L986" s="66"/>
      <c r="M986" s="6"/>
      <c r="N986" s="6"/>
      <c r="O986" s="6"/>
      <c r="P986" s="67"/>
    </row>
    <row r="987" spans="1:16" ht="15.75" customHeight="1" x14ac:dyDescent="0.25">
      <c r="A987" s="1"/>
      <c r="B987" s="14"/>
      <c r="C987" s="6"/>
      <c r="D987" s="66"/>
      <c r="E987" s="6"/>
      <c r="F987" s="66"/>
      <c r="G987" s="6"/>
      <c r="H987" s="6"/>
      <c r="I987" s="6"/>
      <c r="J987" s="6"/>
      <c r="K987" s="6"/>
      <c r="L987" s="66"/>
      <c r="M987" s="6"/>
      <c r="N987" s="6"/>
      <c r="O987" s="6"/>
      <c r="P987" s="67"/>
    </row>
    <row r="988" spans="1:16" ht="15.75" customHeight="1" x14ac:dyDescent="0.25">
      <c r="A988" s="1"/>
      <c r="B988" s="14"/>
      <c r="C988" s="6"/>
      <c r="D988" s="66"/>
      <c r="E988" s="6"/>
      <c r="F988" s="66"/>
      <c r="G988" s="6"/>
      <c r="H988" s="6"/>
      <c r="I988" s="6"/>
      <c r="J988" s="6"/>
      <c r="K988" s="6"/>
      <c r="L988" s="66"/>
      <c r="M988" s="6"/>
      <c r="N988" s="6"/>
      <c r="O988" s="6"/>
      <c r="P988" s="67"/>
    </row>
    <row r="989" spans="1:16" ht="15.75" customHeight="1" x14ac:dyDescent="0.25">
      <c r="A989" s="1"/>
      <c r="B989" s="14"/>
      <c r="C989" s="6"/>
      <c r="D989" s="66"/>
      <c r="E989" s="6"/>
      <c r="F989" s="66"/>
      <c r="G989" s="6"/>
      <c r="H989" s="6"/>
      <c r="I989" s="6"/>
      <c r="J989" s="6"/>
      <c r="K989" s="6"/>
      <c r="L989" s="66"/>
      <c r="M989" s="6"/>
      <c r="N989" s="6"/>
      <c r="O989" s="6"/>
      <c r="P989" s="67"/>
    </row>
    <row r="990" spans="1:16" ht="15.75" customHeight="1" x14ac:dyDescent="0.25">
      <c r="A990" s="1"/>
      <c r="B990" s="14"/>
      <c r="C990" s="6"/>
      <c r="D990" s="66"/>
      <c r="E990" s="6"/>
      <c r="F990" s="66"/>
      <c r="G990" s="6"/>
      <c r="H990" s="6"/>
      <c r="I990" s="6"/>
      <c r="J990" s="6"/>
      <c r="K990" s="6"/>
      <c r="L990" s="66"/>
      <c r="M990" s="6"/>
      <c r="N990" s="6"/>
      <c r="O990" s="6"/>
      <c r="P990" s="67"/>
    </row>
    <row r="991" spans="1:16" ht="15.75" customHeight="1" x14ac:dyDescent="0.25">
      <c r="A991" s="1"/>
      <c r="B991" s="14"/>
      <c r="C991" s="6"/>
      <c r="D991" s="66"/>
      <c r="E991" s="6"/>
      <c r="F991" s="66"/>
      <c r="G991" s="6"/>
      <c r="H991" s="6"/>
      <c r="I991" s="6"/>
      <c r="J991" s="6"/>
      <c r="K991" s="6"/>
      <c r="L991" s="66"/>
      <c r="M991" s="6"/>
      <c r="N991" s="6"/>
      <c r="O991" s="6"/>
      <c r="P991" s="67"/>
    </row>
    <row r="992" spans="1:16" ht="15.75" customHeight="1" x14ac:dyDescent="0.25">
      <c r="A992" s="1"/>
      <c r="B992" s="14"/>
      <c r="C992" s="6"/>
      <c r="D992" s="66"/>
      <c r="E992" s="6"/>
      <c r="F992" s="66"/>
      <c r="G992" s="6"/>
      <c r="H992" s="6"/>
      <c r="I992" s="6"/>
      <c r="J992" s="6"/>
      <c r="K992" s="6"/>
      <c r="L992" s="66"/>
      <c r="M992" s="6"/>
      <c r="N992" s="6"/>
      <c r="O992" s="6"/>
      <c r="P992" s="67"/>
    </row>
    <row r="993" spans="1:16" ht="15.75" customHeight="1" x14ac:dyDescent="0.25">
      <c r="A993" s="1"/>
      <c r="B993" s="14"/>
      <c r="C993" s="6"/>
      <c r="D993" s="66"/>
      <c r="E993" s="6"/>
      <c r="F993" s="66"/>
      <c r="G993" s="6"/>
      <c r="H993" s="6"/>
      <c r="I993" s="6"/>
      <c r="J993" s="6"/>
      <c r="K993" s="6"/>
      <c r="L993" s="66"/>
      <c r="M993" s="6"/>
      <c r="N993" s="6"/>
      <c r="O993" s="6"/>
      <c r="P993" s="67"/>
    </row>
    <row r="994" spans="1:16" ht="15.75" customHeight="1" x14ac:dyDescent="0.25">
      <c r="A994" s="1"/>
      <c r="B994" s="14"/>
      <c r="C994" s="6"/>
      <c r="D994" s="66"/>
      <c r="E994" s="6"/>
      <c r="F994" s="66"/>
      <c r="G994" s="6"/>
      <c r="H994" s="6"/>
      <c r="I994" s="6"/>
      <c r="J994" s="6"/>
      <c r="K994" s="6"/>
      <c r="L994" s="66"/>
      <c r="M994" s="6"/>
      <c r="N994" s="6"/>
      <c r="O994" s="6"/>
      <c r="P994" s="67"/>
    </row>
    <row r="995" spans="1:16" ht="15.75" customHeight="1" x14ac:dyDescent="0.25">
      <c r="A995" s="1"/>
      <c r="B995" s="14"/>
      <c r="C995" s="6"/>
      <c r="D995" s="66"/>
      <c r="E995" s="6"/>
      <c r="F995" s="66"/>
      <c r="G995" s="6"/>
      <c r="H995" s="6"/>
      <c r="I995" s="6"/>
      <c r="J995" s="6"/>
      <c r="K995" s="6"/>
      <c r="L995" s="66"/>
      <c r="M995" s="6"/>
      <c r="N995" s="6"/>
      <c r="O995" s="6"/>
      <c r="P995" s="67"/>
    </row>
    <row r="996" spans="1:16" ht="15.75" customHeight="1" x14ac:dyDescent="0.25">
      <c r="A996" s="1"/>
      <c r="B996" s="14"/>
      <c r="C996" s="6"/>
      <c r="D996" s="66"/>
      <c r="E996" s="6"/>
      <c r="F996" s="66"/>
      <c r="G996" s="6"/>
      <c r="H996" s="6"/>
      <c r="I996" s="6"/>
      <c r="J996" s="6"/>
      <c r="K996" s="6"/>
      <c r="L996" s="66"/>
      <c r="M996" s="6"/>
      <c r="N996" s="6"/>
      <c r="O996" s="6"/>
      <c r="P996" s="67"/>
    </row>
    <row r="997" spans="1:16" ht="15.75" customHeight="1" x14ac:dyDescent="0.25">
      <c r="A997" s="1"/>
      <c r="B997" s="14"/>
      <c r="C997" s="6"/>
      <c r="D997" s="66"/>
      <c r="E997" s="6"/>
      <c r="F997" s="66"/>
      <c r="G997" s="6"/>
      <c r="H997" s="6"/>
      <c r="I997" s="6"/>
      <c r="J997" s="6"/>
      <c r="K997" s="6"/>
      <c r="L997" s="66"/>
      <c r="M997" s="6"/>
      <c r="N997" s="6"/>
      <c r="O997" s="6"/>
      <c r="P997" s="67"/>
    </row>
    <row r="998" spans="1:16" ht="15.75" customHeight="1" x14ac:dyDescent="0.25">
      <c r="A998" s="1"/>
      <c r="B998" s="14"/>
      <c r="C998" s="6"/>
      <c r="D998" s="66"/>
      <c r="E998" s="6"/>
      <c r="F998" s="66"/>
      <c r="G998" s="6"/>
      <c r="H998" s="6"/>
      <c r="I998" s="6"/>
      <c r="J998" s="6"/>
      <c r="K998" s="6"/>
      <c r="L998" s="66"/>
      <c r="M998" s="6"/>
      <c r="N998" s="6"/>
      <c r="O998" s="6"/>
      <c r="P998" s="67"/>
    </row>
    <row r="999" spans="1:16" ht="15.75" customHeight="1" x14ac:dyDescent="0.25">
      <c r="A999" s="1"/>
      <c r="B999" s="14"/>
      <c r="C999" s="6"/>
      <c r="D999" s="66"/>
      <c r="E999" s="6"/>
      <c r="F999" s="66"/>
      <c r="G999" s="6"/>
      <c r="H999" s="6"/>
      <c r="I999" s="6"/>
      <c r="J999" s="6"/>
      <c r="K999" s="6"/>
      <c r="L999" s="66"/>
      <c r="M999" s="6"/>
      <c r="N999" s="6"/>
      <c r="O999" s="6"/>
      <c r="P999" s="67"/>
    </row>
    <row r="1000" spans="1:16" ht="15.75" customHeight="1" x14ac:dyDescent="0.25">
      <c r="A1000" s="1"/>
      <c r="B1000" s="14"/>
      <c r="C1000" s="6"/>
      <c r="D1000" s="66"/>
      <c r="E1000" s="6"/>
      <c r="F1000" s="66"/>
      <c r="G1000" s="6"/>
      <c r="H1000" s="6"/>
      <c r="I1000" s="6"/>
      <c r="J1000" s="6"/>
      <c r="K1000" s="6"/>
      <c r="L1000" s="66"/>
      <c r="M1000" s="6"/>
      <c r="N1000" s="6"/>
      <c r="O1000" s="6"/>
      <c r="P1000" s="67"/>
    </row>
    <row r="1001" spans="1:16" ht="15.75" customHeight="1" x14ac:dyDescent="0.25">
      <c r="A1001" s="1"/>
      <c r="B1001" s="14"/>
      <c r="C1001" s="6"/>
      <c r="D1001" s="66"/>
      <c r="E1001" s="6"/>
      <c r="F1001" s="66"/>
      <c r="G1001" s="6"/>
      <c r="H1001" s="6"/>
      <c r="I1001" s="6"/>
      <c r="J1001" s="6"/>
      <c r="K1001" s="6"/>
      <c r="L1001" s="66"/>
      <c r="M1001" s="6"/>
      <c r="N1001" s="6"/>
      <c r="O1001" s="6"/>
      <c r="P1001" s="67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A6ED-1C65-43D8-A7C2-3285712E6A8F}">
  <dimension ref="A1:W66"/>
  <sheetViews>
    <sheetView showGridLines="0" tabSelected="1" view="pageBreakPreview" topLeftCell="A18" zoomScaleNormal="100" zoomScaleSheetLayoutView="100" workbookViewId="0">
      <selection activeCell="G52" sqref="G52"/>
    </sheetView>
  </sheetViews>
  <sheetFormatPr defaultColWidth="20.7109375" defaultRowHeight="15" x14ac:dyDescent="0.2"/>
  <cols>
    <col min="1" max="1" width="3.140625" style="178" customWidth="1"/>
    <col min="2" max="2" width="20.7109375" style="178" customWidth="1"/>
    <col min="3" max="3" width="15" style="178" customWidth="1"/>
    <col min="4" max="4" width="20.7109375" style="178" customWidth="1"/>
    <col min="5" max="5" width="27.5703125" style="178" customWidth="1"/>
    <col min="6" max="6" width="20.7109375" style="178" customWidth="1"/>
    <col min="7" max="7" width="26.140625" style="178" customWidth="1"/>
    <col min="8" max="8" width="20.7109375" style="178" customWidth="1"/>
    <col min="9" max="9" width="24" style="178" customWidth="1"/>
    <col min="10" max="11" width="20.7109375" style="178" customWidth="1"/>
    <col min="12" max="16384" width="20.7109375" style="178"/>
  </cols>
  <sheetData>
    <row r="1" spans="2:22" s="173" customFormat="1" ht="40.9" customHeight="1" x14ac:dyDescent="0.25">
      <c r="B1" s="169" t="s">
        <v>148</v>
      </c>
      <c r="C1" s="170"/>
      <c r="D1" s="171"/>
      <c r="E1" s="171"/>
      <c r="F1" s="171"/>
      <c r="G1" s="172"/>
      <c r="V1" s="173">
        <v>60000</v>
      </c>
    </row>
    <row r="2" spans="2:22" s="177" customFormat="1" ht="3.6" customHeight="1" x14ac:dyDescent="0.25">
      <c r="B2" s="174"/>
      <c r="C2" s="175"/>
      <c r="D2" s="174"/>
      <c r="E2" s="174"/>
      <c r="F2" s="176"/>
      <c r="G2" s="176"/>
      <c r="H2" s="176"/>
      <c r="I2" s="176"/>
      <c r="J2" s="176"/>
    </row>
    <row r="3" spans="2:22" x14ac:dyDescent="0.2">
      <c r="D3" s="255"/>
    </row>
    <row r="4" spans="2:22" x14ac:dyDescent="0.2">
      <c r="D4" s="255"/>
    </row>
    <row r="22" spans="1:23" x14ac:dyDescent="0.2">
      <c r="B22" s="173"/>
      <c r="C22" s="173"/>
      <c r="D22" s="173"/>
      <c r="E22" s="179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</row>
    <row r="23" spans="1:23" x14ac:dyDescent="0.2"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</row>
    <row r="24" spans="1:23" ht="15.75" customHeight="1" thickBot="1" x14ac:dyDescent="0.25">
      <c r="B24" s="180" t="s">
        <v>149</v>
      </c>
      <c r="C24" s="180"/>
      <c r="D24" s="180"/>
      <c r="E24" s="180"/>
      <c r="F24" s="180"/>
      <c r="G24" s="180"/>
      <c r="H24" s="180"/>
      <c r="I24" s="180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</row>
    <row r="25" spans="1:23" x14ac:dyDescent="0.2">
      <c r="B25" s="181"/>
      <c r="C25" s="181"/>
      <c r="D25" s="182" t="s">
        <v>241</v>
      </c>
      <c r="E25" s="182" t="s">
        <v>150</v>
      </c>
      <c r="F25" s="182" t="s">
        <v>242</v>
      </c>
      <c r="G25" s="182" t="s">
        <v>151</v>
      </c>
      <c r="H25" s="182" t="s">
        <v>152</v>
      </c>
      <c r="I25" s="182" t="s">
        <v>153</v>
      </c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</row>
    <row r="26" spans="1:23" hidden="1" x14ac:dyDescent="0.2">
      <c r="B26" s="189">
        <v>44409</v>
      </c>
      <c r="C26" s="189"/>
      <c r="D26" s="190">
        <v>0</v>
      </c>
      <c r="E26" s="191">
        <v>0</v>
      </c>
      <c r="F26" s="190">
        <v>0</v>
      </c>
      <c r="G26" s="192">
        <v>0</v>
      </c>
      <c r="H26" s="193">
        <v>0</v>
      </c>
      <c r="I26" s="192">
        <v>0</v>
      </c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</row>
    <row r="27" spans="1:23" hidden="1" x14ac:dyDescent="0.2">
      <c r="B27" s="183">
        <v>44440</v>
      </c>
      <c r="C27" s="183"/>
      <c r="D27" s="184">
        <v>0</v>
      </c>
      <c r="E27" s="185">
        <v>0</v>
      </c>
      <c r="F27" s="184">
        <v>0</v>
      </c>
      <c r="G27" s="186">
        <v>0</v>
      </c>
      <c r="H27" s="187">
        <v>0</v>
      </c>
      <c r="I27" s="186">
        <v>0</v>
      </c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</row>
    <row r="28" spans="1:23" hidden="1" x14ac:dyDescent="0.2">
      <c r="B28" s="189">
        <v>44470</v>
      </c>
      <c r="C28" s="189"/>
      <c r="D28" s="190">
        <v>0</v>
      </c>
      <c r="E28" s="191">
        <v>0</v>
      </c>
      <c r="F28" s="190">
        <v>0</v>
      </c>
      <c r="G28" s="192">
        <v>0</v>
      </c>
      <c r="H28" s="193">
        <v>0</v>
      </c>
      <c r="I28" s="194">
        <v>0</v>
      </c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</row>
    <row r="29" spans="1:23" hidden="1" x14ac:dyDescent="0.2">
      <c r="B29" s="183">
        <v>44501</v>
      </c>
      <c r="C29" s="183"/>
      <c r="D29" s="184">
        <v>0</v>
      </c>
      <c r="E29" s="185">
        <v>0</v>
      </c>
      <c r="F29" s="184">
        <v>0</v>
      </c>
      <c r="G29" s="186">
        <v>0</v>
      </c>
      <c r="H29" s="187">
        <v>0</v>
      </c>
      <c r="I29" s="188">
        <v>0</v>
      </c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</row>
    <row r="30" spans="1:23" hidden="1" x14ac:dyDescent="0.2">
      <c r="B30" s="189">
        <v>44531</v>
      </c>
      <c r="C30" s="189"/>
      <c r="D30" s="190">
        <v>0</v>
      </c>
      <c r="E30" s="191">
        <v>0</v>
      </c>
      <c r="F30" s="190">
        <v>0</v>
      </c>
      <c r="G30" s="192">
        <v>0</v>
      </c>
      <c r="H30" s="193">
        <v>0</v>
      </c>
      <c r="I30" s="191">
        <v>0</v>
      </c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</row>
    <row r="31" spans="1:23" hidden="1" x14ac:dyDescent="0.2">
      <c r="A31" s="195"/>
      <c r="B31" s="183">
        <v>44592</v>
      </c>
      <c r="C31" s="183"/>
      <c r="D31" s="196">
        <v>0</v>
      </c>
      <c r="E31" s="188">
        <v>0</v>
      </c>
      <c r="F31" s="184">
        <v>0</v>
      </c>
      <c r="G31" s="186">
        <v>0</v>
      </c>
      <c r="H31" s="197">
        <v>0</v>
      </c>
      <c r="I31" s="188">
        <v>0</v>
      </c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</row>
    <row r="32" spans="1:23" hidden="1" x14ac:dyDescent="0.2">
      <c r="B32" s="189">
        <v>44593</v>
      </c>
      <c r="C32" s="189"/>
      <c r="D32" s="190">
        <v>0</v>
      </c>
      <c r="E32" s="191">
        <v>0</v>
      </c>
      <c r="F32" s="190">
        <v>0</v>
      </c>
      <c r="G32" s="192">
        <v>0</v>
      </c>
      <c r="H32" s="193">
        <v>0</v>
      </c>
      <c r="I32" s="194">
        <v>0</v>
      </c>
      <c r="J32" s="198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</row>
    <row r="33" spans="2:23" hidden="1" x14ac:dyDescent="0.2">
      <c r="B33" s="183">
        <v>44621</v>
      </c>
      <c r="C33" s="183"/>
      <c r="D33" s="184">
        <v>0</v>
      </c>
      <c r="E33" s="185">
        <v>0</v>
      </c>
      <c r="F33" s="184">
        <v>0</v>
      </c>
      <c r="G33" s="186">
        <v>0</v>
      </c>
      <c r="H33" s="187">
        <v>0</v>
      </c>
      <c r="I33" s="188">
        <v>0</v>
      </c>
      <c r="J33" s="198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</row>
    <row r="34" spans="2:23" hidden="1" x14ac:dyDescent="0.2">
      <c r="B34" s="189">
        <v>44652</v>
      </c>
      <c r="C34" s="189"/>
      <c r="D34" s="190">
        <v>0</v>
      </c>
      <c r="E34" s="191">
        <v>0</v>
      </c>
      <c r="F34" s="190">
        <v>0</v>
      </c>
      <c r="G34" s="192">
        <v>0</v>
      </c>
      <c r="H34" s="193">
        <v>0</v>
      </c>
      <c r="I34" s="194">
        <v>0</v>
      </c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</row>
    <row r="35" spans="2:23" hidden="1" x14ac:dyDescent="0.2">
      <c r="B35" s="183">
        <v>44682</v>
      </c>
      <c r="C35" s="183"/>
      <c r="D35" s="184">
        <v>0</v>
      </c>
      <c r="E35" s="185">
        <v>0</v>
      </c>
      <c r="F35" s="184">
        <v>0</v>
      </c>
      <c r="G35" s="186">
        <v>0</v>
      </c>
      <c r="H35" s="187">
        <v>0</v>
      </c>
      <c r="I35" s="188">
        <v>0</v>
      </c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</row>
    <row r="36" spans="2:23" hidden="1" x14ac:dyDescent="0.2">
      <c r="B36" s="189">
        <v>44713</v>
      </c>
      <c r="C36" s="189"/>
      <c r="D36" s="190">
        <v>0</v>
      </c>
      <c r="E36" s="191">
        <v>0</v>
      </c>
      <c r="F36" s="190">
        <v>0</v>
      </c>
      <c r="G36" s="192">
        <v>0</v>
      </c>
      <c r="H36" s="193">
        <v>0</v>
      </c>
      <c r="I36" s="194">
        <v>0</v>
      </c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</row>
    <row r="37" spans="2:23" hidden="1" x14ac:dyDescent="0.2">
      <c r="B37" s="183">
        <v>44743</v>
      </c>
      <c r="C37" s="183"/>
      <c r="D37" s="184">
        <v>0</v>
      </c>
      <c r="E37" s="185">
        <v>0</v>
      </c>
      <c r="F37" s="184">
        <v>0</v>
      </c>
      <c r="G37" s="186">
        <v>0</v>
      </c>
      <c r="H37" s="187">
        <v>0</v>
      </c>
      <c r="I37" s="188">
        <v>0</v>
      </c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</row>
    <row r="38" spans="2:23" hidden="1" x14ac:dyDescent="0.2">
      <c r="B38" s="189">
        <v>44774</v>
      </c>
      <c r="C38" s="189"/>
      <c r="D38" s="190">
        <v>0</v>
      </c>
      <c r="E38" s="191">
        <v>0</v>
      </c>
      <c r="F38" s="190">
        <v>0</v>
      </c>
      <c r="G38" s="192">
        <v>0</v>
      </c>
      <c r="H38" s="193">
        <v>0</v>
      </c>
      <c r="I38" s="194">
        <v>0</v>
      </c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</row>
    <row r="39" spans="2:23" hidden="1" x14ac:dyDescent="0.2">
      <c r="B39" s="183">
        <v>44805</v>
      </c>
      <c r="C39" s="183"/>
      <c r="D39" s="184">
        <v>0</v>
      </c>
      <c r="E39" s="185">
        <v>0</v>
      </c>
      <c r="F39" s="184">
        <v>0</v>
      </c>
      <c r="G39" s="186">
        <v>0</v>
      </c>
      <c r="H39" s="187">
        <v>0</v>
      </c>
      <c r="I39" s="188">
        <v>0</v>
      </c>
      <c r="J39" s="198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</row>
    <row r="40" spans="2:23" hidden="1" x14ac:dyDescent="0.2">
      <c r="B40" s="189">
        <v>44835</v>
      </c>
      <c r="C40" s="189"/>
      <c r="D40" s="190">
        <v>0</v>
      </c>
      <c r="E40" s="191">
        <v>0</v>
      </c>
      <c r="F40" s="190">
        <v>0</v>
      </c>
      <c r="G40" s="192">
        <v>0</v>
      </c>
      <c r="H40" s="193">
        <v>0</v>
      </c>
      <c r="I40" s="194">
        <v>0</v>
      </c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</row>
    <row r="41" spans="2:23" hidden="1" x14ac:dyDescent="0.2">
      <c r="B41" s="183">
        <v>44866</v>
      </c>
      <c r="C41" s="183"/>
      <c r="D41" s="184">
        <v>0</v>
      </c>
      <c r="E41" s="185">
        <v>0</v>
      </c>
      <c r="F41" s="184">
        <v>0</v>
      </c>
      <c r="G41" s="186">
        <v>0</v>
      </c>
      <c r="H41" s="187">
        <v>0</v>
      </c>
      <c r="I41" s="188">
        <v>0</v>
      </c>
      <c r="J41" s="198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</row>
    <row r="42" spans="2:23" x14ac:dyDescent="0.2">
      <c r="B42" s="189">
        <v>44896</v>
      </c>
      <c r="C42" s="189"/>
      <c r="D42" s="190">
        <v>0</v>
      </c>
      <c r="E42" s="191">
        <v>0</v>
      </c>
      <c r="F42" s="190">
        <v>2</v>
      </c>
      <c r="G42" s="192">
        <v>204000</v>
      </c>
      <c r="H42" s="193">
        <v>29</v>
      </c>
      <c r="I42" s="194">
        <v>5596313.3700000001</v>
      </c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</row>
    <row r="43" spans="2:23" x14ac:dyDescent="0.2">
      <c r="B43" s="183">
        <v>44927</v>
      </c>
      <c r="C43" s="183"/>
      <c r="D43" s="184">
        <v>2</v>
      </c>
      <c r="E43" s="185">
        <v>342066.76</v>
      </c>
      <c r="F43" s="184">
        <v>1</v>
      </c>
      <c r="G43" s="186">
        <v>175478.68</v>
      </c>
      <c r="H43" s="187">
        <v>28</v>
      </c>
      <c r="I43" s="188">
        <v>5429725.29</v>
      </c>
      <c r="J43" s="198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</row>
    <row r="44" spans="2:23" x14ac:dyDescent="0.2">
      <c r="B44" s="189">
        <v>44958</v>
      </c>
      <c r="C44" s="189"/>
      <c r="D44" s="190">
        <v>0</v>
      </c>
      <c r="E44" s="191">
        <v>0</v>
      </c>
      <c r="F44" s="190">
        <v>1</v>
      </c>
      <c r="G44" s="192">
        <v>140709.57999999999</v>
      </c>
      <c r="H44" s="193">
        <v>29</v>
      </c>
      <c r="I44" s="194">
        <v>5570434.8699999992</v>
      </c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</row>
    <row r="45" spans="2:23" x14ac:dyDescent="0.2">
      <c r="B45" s="183">
        <v>44986</v>
      </c>
      <c r="C45" s="183"/>
      <c r="D45" s="184">
        <v>0</v>
      </c>
      <c r="E45" s="185">
        <v>0</v>
      </c>
      <c r="F45" s="184">
        <v>0</v>
      </c>
      <c r="G45" s="186">
        <v>0</v>
      </c>
      <c r="H45" s="187">
        <v>29</v>
      </c>
      <c r="I45" s="188">
        <v>5570434.8699999992</v>
      </c>
      <c r="J45" s="198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</row>
    <row r="46" spans="2:23" x14ac:dyDescent="0.2">
      <c r="B46" s="189">
        <v>45017</v>
      </c>
      <c r="C46" s="189"/>
      <c r="D46" s="190">
        <v>0</v>
      </c>
      <c r="E46" s="191">
        <v>0</v>
      </c>
      <c r="F46" s="190">
        <v>0</v>
      </c>
      <c r="G46" s="192">
        <v>0</v>
      </c>
      <c r="H46" s="193">
        <v>30</v>
      </c>
      <c r="I46" s="194">
        <v>5688477.54</v>
      </c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</row>
    <row r="47" spans="2:23" x14ac:dyDescent="0.2">
      <c r="B47" s="183">
        <v>45047</v>
      </c>
      <c r="C47" s="183"/>
      <c r="D47" s="184">
        <v>0</v>
      </c>
      <c r="E47" s="185">
        <v>0</v>
      </c>
      <c r="F47" s="184">
        <v>0</v>
      </c>
      <c r="G47" s="186">
        <v>0</v>
      </c>
      <c r="H47" s="187">
        <v>30</v>
      </c>
      <c r="I47" s="188">
        <v>5688477.54</v>
      </c>
      <c r="J47" s="198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</row>
    <row r="48" spans="2:23" x14ac:dyDescent="0.2">
      <c r="B48" s="189">
        <v>45078</v>
      </c>
      <c r="C48" s="189"/>
      <c r="D48" s="190">
        <v>0</v>
      </c>
      <c r="E48" s="191">
        <v>0</v>
      </c>
      <c r="F48" s="190">
        <v>2</v>
      </c>
      <c r="G48" s="192">
        <v>277661.39</v>
      </c>
      <c r="H48" s="193">
        <v>32</v>
      </c>
      <c r="I48" s="194">
        <v>5998757.8099999996</v>
      </c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</row>
    <row r="49" spans="2:23" x14ac:dyDescent="0.2">
      <c r="B49" s="183">
        <v>45108</v>
      </c>
      <c r="C49" s="183"/>
      <c r="D49" s="184">
        <v>0</v>
      </c>
      <c r="E49" s="185">
        <v>0</v>
      </c>
      <c r="F49" s="184">
        <v>1</v>
      </c>
      <c r="G49" s="186">
        <v>246387.89</v>
      </c>
      <c r="H49" s="187">
        <v>33</v>
      </c>
      <c r="I49" s="188">
        <v>6245145.7000000002</v>
      </c>
      <c r="J49" s="198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</row>
    <row r="50" spans="2:23" x14ac:dyDescent="0.2">
      <c r="B50" s="189">
        <v>45139</v>
      </c>
      <c r="C50" s="189"/>
      <c r="D50" s="190">
        <v>0</v>
      </c>
      <c r="E50" s="191">
        <v>0</v>
      </c>
      <c r="F50" s="190">
        <v>1</v>
      </c>
      <c r="G50" s="192">
        <v>100000</v>
      </c>
      <c r="H50" s="193">
        <v>34</v>
      </c>
      <c r="I50" s="194">
        <v>6345145.7000000002</v>
      </c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</row>
    <row r="51" spans="2:23" x14ac:dyDescent="0.2">
      <c r="B51" s="183">
        <v>45170</v>
      </c>
      <c r="C51" s="183"/>
      <c r="D51" s="184">
        <v>0</v>
      </c>
      <c r="E51" s="185">
        <v>0</v>
      </c>
      <c r="F51" s="184">
        <v>1</v>
      </c>
      <c r="G51" s="186">
        <v>180522.73</v>
      </c>
      <c r="H51" s="187">
        <v>35</v>
      </c>
      <c r="I51" s="188">
        <v>6487736.4699999997</v>
      </c>
      <c r="J51" s="198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</row>
    <row r="52" spans="2:23" x14ac:dyDescent="0.2">
      <c r="B52" s="256" t="s">
        <v>45</v>
      </c>
      <c r="C52" s="257"/>
      <c r="D52" s="258">
        <f>+SUM(D26:D51)</f>
        <v>2</v>
      </c>
      <c r="E52" s="259">
        <f>+SUM(E26:E51)</f>
        <v>342066.76</v>
      </c>
      <c r="F52" s="258">
        <f>+SUM(F26:F51)</f>
        <v>9</v>
      </c>
      <c r="G52" s="260">
        <f>SUM(G42:G51)</f>
        <v>1324760.27</v>
      </c>
      <c r="H52" s="261">
        <f>H51</f>
        <v>35</v>
      </c>
      <c r="I52" s="262">
        <f>I51</f>
        <v>6487736.4699999997</v>
      </c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</row>
    <row r="54" spans="2:23" x14ac:dyDescent="0.2">
      <c r="I54" s="199"/>
    </row>
    <row r="55" spans="2:23" x14ac:dyDescent="0.2">
      <c r="I55" s="199"/>
    </row>
    <row r="56" spans="2:23" x14ac:dyDescent="0.2">
      <c r="E56" s="199"/>
    </row>
    <row r="57" spans="2:23" x14ac:dyDescent="0.2">
      <c r="E57" s="199"/>
    </row>
    <row r="58" spans="2:23" x14ac:dyDescent="0.2">
      <c r="E58" s="199"/>
    </row>
    <row r="59" spans="2:23" x14ac:dyDescent="0.2">
      <c r="E59" s="199"/>
    </row>
    <row r="60" spans="2:23" x14ac:dyDescent="0.2">
      <c r="E60" s="199"/>
    </row>
    <row r="61" spans="2:23" x14ac:dyDescent="0.2">
      <c r="E61" s="199"/>
    </row>
    <row r="62" spans="2:23" x14ac:dyDescent="0.2">
      <c r="E62" s="199"/>
    </row>
    <row r="63" spans="2:23" x14ac:dyDescent="0.2">
      <c r="E63" s="199"/>
    </row>
    <row r="64" spans="2:23" x14ac:dyDescent="0.2">
      <c r="E64" s="199"/>
    </row>
    <row r="66" spans="5:5" x14ac:dyDescent="0.2">
      <c r="E66" s="199"/>
    </row>
  </sheetData>
  <pageMargins left="0.511811024" right="0.511811024" top="0.78740157499999996" bottom="0.78740157499999996" header="0.31496062000000002" footer="0.31496062000000002"/>
  <pageSetup scale="4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workbookViewId="0">
      <selection activeCell="L3" sqref="L3"/>
    </sheetView>
  </sheetViews>
  <sheetFormatPr defaultRowHeight="15" x14ac:dyDescent="0.25"/>
  <cols>
    <col min="2" max="3" width="11.5703125" customWidth="1"/>
    <col min="4" max="4" width="16" bestFit="1" customWidth="1"/>
    <col min="5" max="5" width="14" bestFit="1" customWidth="1"/>
    <col min="6" max="6" width="13.5703125" bestFit="1" customWidth="1"/>
    <col min="7" max="7" width="15.7109375" bestFit="1" customWidth="1"/>
    <col min="8" max="8" width="19" customWidth="1"/>
    <col min="9" max="9" width="13.85546875" customWidth="1"/>
    <col min="10" max="10" width="23.7109375" style="134" customWidth="1"/>
    <col min="11" max="11" width="22.7109375" customWidth="1"/>
    <col min="12" max="12" width="38.85546875" bestFit="1" customWidth="1"/>
  </cols>
  <sheetData>
    <row r="2" spans="2:12" x14ac:dyDescent="0.25">
      <c r="B2" s="154" t="s">
        <v>109</v>
      </c>
      <c r="C2" s="154" t="s">
        <v>138</v>
      </c>
      <c r="D2" s="154" t="s">
        <v>220</v>
      </c>
      <c r="E2" s="154" t="s">
        <v>142</v>
      </c>
      <c r="F2" s="154" t="s">
        <v>133</v>
      </c>
      <c r="G2" s="154" t="s">
        <v>135</v>
      </c>
      <c r="H2" s="154" t="s">
        <v>143</v>
      </c>
      <c r="I2" s="154" t="s">
        <v>144</v>
      </c>
      <c r="J2" s="231" t="s">
        <v>204</v>
      </c>
      <c r="K2" s="154" t="s">
        <v>205</v>
      </c>
      <c r="L2" s="154" t="s">
        <v>206</v>
      </c>
    </row>
    <row r="3" spans="2:12" x14ac:dyDescent="0.25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5">
        <f>SUMIFS(Recebíveis!P:P,Recebíveis!A:A,'Base Contratos'!B3)</f>
        <v>0</v>
      </c>
      <c r="F3">
        <f>_xlfn.MAXIFS(Recebíveis!R:R,Recebíveis!A:A,'Base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5">
        <f>_xlfn.XLOOKUP(B3,'Relação de Contratos'!A:A,'Relação de Contratos'!G:G)</f>
        <v>0</v>
      </c>
      <c r="I3" s="150" t="str">
        <f>IFERROR(E3/H3,"")</f>
        <v/>
      </c>
      <c r="J3" s="134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25">
      <c r="E4" s="135"/>
      <c r="H4" s="135"/>
      <c r="I4" s="150"/>
    </row>
    <row r="5" spans="2:12" x14ac:dyDescent="0.25">
      <c r="E5" s="135"/>
      <c r="H5" s="135"/>
      <c r="I5" s="150"/>
    </row>
    <row r="6" spans="2:12" x14ac:dyDescent="0.25">
      <c r="E6" s="135"/>
      <c r="H6" s="135"/>
      <c r="I6" s="150"/>
    </row>
    <row r="7" spans="2:12" x14ac:dyDescent="0.25">
      <c r="E7" s="135"/>
      <c r="H7" s="135"/>
      <c r="I7" s="150"/>
    </row>
    <row r="8" spans="2:12" x14ac:dyDescent="0.25">
      <c r="E8" s="135"/>
      <c r="H8" s="135"/>
      <c r="I8" s="150"/>
    </row>
    <row r="9" spans="2:12" x14ac:dyDescent="0.25">
      <c r="E9" s="135"/>
      <c r="H9" s="135"/>
      <c r="I9" s="150"/>
    </row>
    <row r="10" spans="2:12" x14ac:dyDescent="0.25">
      <c r="E10" s="135"/>
      <c r="H10" s="135"/>
      <c r="I10" s="150"/>
    </row>
    <row r="11" spans="2:12" x14ac:dyDescent="0.25">
      <c r="E11" s="135"/>
      <c r="H11" s="135"/>
      <c r="I11" s="150"/>
    </row>
    <row r="12" spans="2:12" x14ac:dyDescent="0.25">
      <c r="E12" s="135"/>
      <c r="H12" s="135"/>
      <c r="I12" s="150"/>
    </row>
    <row r="13" spans="2:12" x14ac:dyDescent="0.25">
      <c r="E13" s="135"/>
      <c r="H13" s="135"/>
      <c r="I13" s="150"/>
    </row>
    <row r="14" spans="2:12" x14ac:dyDescent="0.25">
      <c r="E14" s="135"/>
      <c r="H14" s="135"/>
      <c r="I14" s="150"/>
    </row>
    <row r="15" spans="2:12" x14ac:dyDescent="0.25">
      <c r="E15" s="135"/>
      <c r="H15" s="135"/>
      <c r="I15" s="150"/>
    </row>
    <row r="16" spans="2:12" x14ac:dyDescent="0.25">
      <c r="E16" s="135"/>
      <c r="H16" s="135"/>
      <c r="I16" s="150"/>
    </row>
    <row r="17" spans="5:9" x14ac:dyDescent="0.25">
      <c r="E17" s="135"/>
      <c r="H17" s="135"/>
      <c r="I17" s="150"/>
    </row>
    <row r="18" spans="5:9" x14ac:dyDescent="0.25">
      <c r="E18" s="135"/>
      <c r="H18" s="135"/>
      <c r="I18" s="150"/>
    </row>
    <row r="19" spans="5:9" x14ac:dyDescent="0.25">
      <c r="E19" s="135"/>
      <c r="H19" s="135"/>
      <c r="I19" s="150"/>
    </row>
    <row r="20" spans="5:9" x14ac:dyDescent="0.25">
      <c r="E20" s="135"/>
      <c r="H20" s="135"/>
      <c r="I20" s="150"/>
    </row>
    <row r="21" spans="5:9" x14ac:dyDescent="0.25">
      <c r="E21" s="135"/>
      <c r="H21" s="135"/>
      <c r="I21" s="150"/>
    </row>
    <row r="22" spans="5:9" x14ac:dyDescent="0.25">
      <c r="E22" s="135"/>
      <c r="H22" s="135"/>
      <c r="I22" s="150"/>
    </row>
    <row r="23" spans="5:9" x14ac:dyDescent="0.25">
      <c r="E23" s="135"/>
      <c r="H23" s="135"/>
      <c r="I23" s="150"/>
    </row>
    <row r="24" spans="5:9" x14ac:dyDescent="0.25">
      <c r="E24" s="135"/>
      <c r="H24" s="135"/>
      <c r="I24" s="150"/>
    </row>
    <row r="25" spans="5:9" x14ac:dyDescent="0.25">
      <c r="E25" s="135"/>
      <c r="H25" s="135"/>
      <c r="I25" s="150"/>
    </row>
    <row r="26" spans="5:9" x14ac:dyDescent="0.25">
      <c r="E26" s="135"/>
      <c r="H26" s="135"/>
      <c r="I26" s="150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O1" workbookViewId="0">
      <selection activeCell="Z2" sqref="Z2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34" bestFit="1" customWidth="1"/>
    <col min="5" max="5" width="12.7109375" style="134" bestFit="1" customWidth="1"/>
    <col min="6" max="6" width="11.28515625" style="134" bestFit="1" customWidth="1"/>
    <col min="7" max="7" width="15.28515625" style="135" bestFit="1" customWidth="1"/>
    <col min="8" max="8" width="15.5703125" style="135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35" bestFit="1" customWidth="1"/>
    <col min="19" max="19" width="20.140625" style="135" bestFit="1" customWidth="1"/>
    <col min="20" max="20" width="19.5703125" style="135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  <col min="26" max="26" width="29.7109375" bestFit="1" customWidth="1"/>
  </cols>
  <sheetData>
    <row r="1" spans="1:26" x14ac:dyDescent="0.25">
      <c r="A1" s="145" t="s">
        <v>91</v>
      </c>
      <c r="B1" s="145" t="s">
        <v>92</v>
      </c>
      <c r="C1" s="145" t="s">
        <v>93</v>
      </c>
      <c r="D1" s="146" t="s">
        <v>94</v>
      </c>
      <c r="E1" s="146" t="s">
        <v>95</v>
      </c>
      <c r="F1" s="146" t="s">
        <v>96</v>
      </c>
      <c r="G1" s="147" t="s">
        <v>97</v>
      </c>
      <c r="H1" s="147" t="s">
        <v>98</v>
      </c>
      <c r="I1" s="145" t="s">
        <v>99</v>
      </c>
      <c r="J1" s="145" t="s">
        <v>100</v>
      </c>
      <c r="K1" s="145" t="s">
        <v>101</v>
      </c>
      <c r="L1" s="145" t="s">
        <v>102</v>
      </c>
      <c r="M1" s="145" t="s">
        <v>103</v>
      </c>
      <c r="N1" s="145" t="s">
        <v>104</v>
      </c>
      <c r="O1" s="145" t="s">
        <v>105</v>
      </c>
      <c r="P1" s="145" t="s">
        <v>106</v>
      </c>
      <c r="Q1" s="145" t="s">
        <v>107</v>
      </c>
      <c r="R1" s="147" t="s">
        <v>108</v>
      </c>
      <c r="S1" s="155" t="s">
        <v>147</v>
      </c>
      <c r="T1" s="155" t="s">
        <v>145</v>
      </c>
      <c r="U1" s="136" t="s">
        <v>131</v>
      </c>
      <c r="V1" s="136" t="s">
        <v>132</v>
      </c>
      <c r="W1" s="136" t="s">
        <v>133</v>
      </c>
      <c r="X1" s="136" t="s">
        <v>134</v>
      </c>
      <c r="Y1" s="136" t="s">
        <v>135</v>
      </c>
      <c r="Z1" s="136" t="s">
        <v>207</v>
      </c>
    </row>
    <row r="2" spans="1:26" x14ac:dyDescent="0.25">
      <c r="R2"/>
      <c r="S2" s="134">
        <f>DATE(YEAR(U2),MONTH(U2),1)</f>
        <v>1</v>
      </c>
      <c r="T2" s="134">
        <f>DATE(YEAR(V2),MONTH(V2),1)</f>
        <v>1</v>
      </c>
      <c r="U2" s="134">
        <f>D2</f>
        <v>0</v>
      </c>
      <c r="V2" s="134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25">
      <c r="R3"/>
      <c r="S3" s="134"/>
      <c r="T3" s="134"/>
      <c r="U3" s="134"/>
      <c r="V3" s="134"/>
    </row>
    <row r="4" spans="1:26" x14ac:dyDescent="0.25">
      <c r="R4"/>
      <c r="S4" s="134"/>
      <c r="T4" s="134"/>
      <c r="U4" s="134"/>
      <c r="V4" s="134"/>
    </row>
    <row r="5" spans="1:26" x14ac:dyDescent="0.25">
      <c r="R5"/>
      <c r="S5" s="134"/>
      <c r="T5" s="134"/>
      <c r="U5" s="134"/>
      <c r="V5" s="134"/>
    </row>
    <row r="6" spans="1:26" x14ac:dyDescent="0.25">
      <c r="R6"/>
      <c r="S6" s="134"/>
      <c r="T6" s="134"/>
      <c r="U6" s="134"/>
      <c r="V6" s="134"/>
    </row>
    <row r="7" spans="1:26" x14ac:dyDescent="0.25">
      <c r="R7"/>
      <c r="S7" s="134"/>
      <c r="T7" s="134"/>
      <c r="U7" s="134"/>
      <c r="V7" s="134"/>
    </row>
    <row r="8" spans="1:26" x14ac:dyDescent="0.25">
      <c r="R8"/>
      <c r="S8" s="134"/>
      <c r="T8" s="134"/>
      <c r="U8" s="134"/>
      <c r="V8" s="134"/>
    </row>
    <row r="9" spans="1:26" x14ac:dyDescent="0.25">
      <c r="R9"/>
      <c r="S9" s="134"/>
      <c r="T9" s="134"/>
      <c r="U9" s="134"/>
      <c r="V9" s="134"/>
    </row>
    <row r="10" spans="1:26" x14ac:dyDescent="0.25">
      <c r="R10"/>
      <c r="S10" s="134"/>
      <c r="T10" s="134"/>
      <c r="U10" s="134"/>
      <c r="V10" s="134"/>
    </row>
    <row r="11" spans="1:26" x14ac:dyDescent="0.25">
      <c r="R11"/>
      <c r="S11" s="134"/>
      <c r="T11" s="134"/>
      <c r="U11" s="134"/>
      <c r="V11" s="134"/>
    </row>
    <row r="12" spans="1:26" x14ac:dyDescent="0.25">
      <c r="R12"/>
      <c r="S12" s="134"/>
      <c r="T12" s="134"/>
      <c r="U12" s="134"/>
      <c r="V12" s="134"/>
    </row>
    <row r="13" spans="1:26" x14ac:dyDescent="0.25">
      <c r="R13"/>
      <c r="S13" s="134"/>
      <c r="T13" s="134"/>
      <c r="U13" s="134"/>
      <c r="V13" s="134"/>
    </row>
    <row r="14" spans="1:26" x14ac:dyDescent="0.25">
      <c r="R14"/>
      <c r="S14" s="134"/>
      <c r="T14" s="134"/>
      <c r="U14" s="134"/>
      <c r="V14" s="134"/>
    </row>
    <row r="15" spans="1:26" x14ac:dyDescent="0.25">
      <c r="R15"/>
      <c r="S15" s="134"/>
      <c r="T15" s="134"/>
      <c r="U15" s="134"/>
      <c r="V15" s="134"/>
    </row>
    <row r="16" spans="1:26" x14ac:dyDescent="0.25">
      <c r="R16"/>
      <c r="S16" s="134"/>
      <c r="T16" s="134"/>
      <c r="U16" s="134"/>
      <c r="V16" s="134"/>
    </row>
    <row r="17" spans="18:22" x14ac:dyDescent="0.25">
      <c r="R17"/>
      <c r="S17" s="134"/>
      <c r="T17" s="134"/>
      <c r="U17" s="134"/>
      <c r="V17" s="134"/>
    </row>
    <row r="18" spans="18:22" x14ac:dyDescent="0.25">
      <c r="R18"/>
      <c r="S18" s="134"/>
      <c r="T18" s="134"/>
      <c r="U18" s="134"/>
      <c r="V18" s="134"/>
    </row>
    <row r="19" spans="18:22" x14ac:dyDescent="0.25">
      <c r="R19"/>
      <c r="S19" s="134"/>
      <c r="T19" s="134"/>
      <c r="U19" s="134"/>
      <c r="V19" s="134"/>
    </row>
    <row r="20" spans="18:22" x14ac:dyDescent="0.25">
      <c r="R20"/>
      <c r="S20" s="134"/>
      <c r="T20" s="134"/>
      <c r="U20" s="134"/>
      <c r="V20" s="134"/>
    </row>
    <row r="21" spans="18:22" x14ac:dyDescent="0.25">
      <c r="S21" s="134"/>
      <c r="T21" s="134"/>
      <c r="U21" s="134"/>
      <c r="V21" s="134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T17592"/>
  <sheetViews>
    <sheetView workbookViewId="0">
      <selection activeCell="J29" sqref="J29"/>
    </sheetView>
  </sheetViews>
  <sheetFormatPr defaultColWidth="9.140625" defaultRowHeight="15" x14ac:dyDescent="0.25"/>
  <cols>
    <col min="1" max="1" width="12" customWidth="1"/>
    <col min="2" max="2" width="37.28515625" bestFit="1" customWidth="1"/>
    <col min="3" max="3" width="9" bestFit="1" customWidth="1"/>
    <col min="4" max="4" width="9.42578125" bestFit="1" customWidth="1"/>
    <col min="5" max="5" width="13.5703125" customWidth="1"/>
    <col min="6" max="6" width="8.85546875" bestFit="1" customWidth="1"/>
    <col min="7" max="7" width="11.85546875" bestFit="1" customWidth="1"/>
    <col min="8" max="9" width="10.7109375" style="134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7" width="17.28515625" customWidth="1"/>
    <col min="18" max="18" width="14.28515625" bestFit="1" customWidth="1"/>
    <col min="19" max="19" width="14.5703125" bestFit="1" customWidth="1"/>
    <col min="20" max="20" width="29.7109375" bestFit="1" customWidth="1"/>
  </cols>
  <sheetData>
    <row r="1" spans="1:20" x14ac:dyDescent="0.25">
      <c r="A1" s="134"/>
      <c r="K1" s="152" t="s">
        <v>140</v>
      </c>
      <c r="L1" s="151">
        <v>0.105</v>
      </c>
      <c r="M1" s="156"/>
    </row>
    <row r="2" spans="1:20" x14ac:dyDescent="0.25">
      <c r="K2" s="152" t="s">
        <v>139</v>
      </c>
      <c r="L2" s="151">
        <f>(1+L1)^(1/12)-1</f>
        <v>8.355155683635207E-3</v>
      </c>
      <c r="M2" s="156"/>
      <c r="O2" s="150"/>
    </row>
    <row r="3" spans="1:20" x14ac:dyDescent="0.25">
      <c r="K3" s="152" t="s">
        <v>141</v>
      </c>
      <c r="L3" s="153">
        <f>DATE(YEAR(A1),MONTH(A1),DAY(A1))</f>
        <v>0</v>
      </c>
      <c r="M3" s="157"/>
      <c r="O3" s="150"/>
    </row>
    <row r="4" spans="1:20" x14ac:dyDescent="0.25">
      <c r="L4" s="150"/>
      <c r="M4" s="150"/>
      <c r="O4" s="150"/>
    </row>
    <row r="5" spans="1:20" x14ac:dyDescent="0.25">
      <c r="L5" s="150"/>
      <c r="M5" s="150"/>
      <c r="O5" s="150"/>
    </row>
    <row r="6" spans="1:20" x14ac:dyDescent="0.25">
      <c r="A6" s="145" t="s">
        <v>109</v>
      </c>
      <c r="B6" s="145" t="s">
        <v>110</v>
      </c>
      <c r="C6" s="145" t="s">
        <v>111</v>
      </c>
      <c r="D6" s="145" t="s">
        <v>112</v>
      </c>
      <c r="E6" s="145" t="s">
        <v>106</v>
      </c>
      <c r="F6" s="145" t="s">
        <v>113</v>
      </c>
      <c r="G6" s="145" t="s">
        <v>94</v>
      </c>
      <c r="H6" s="146" t="s">
        <v>114</v>
      </c>
      <c r="I6" s="146" t="s">
        <v>115</v>
      </c>
      <c r="J6" s="145" t="s">
        <v>116</v>
      </c>
      <c r="K6" s="145" t="s">
        <v>117</v>
      </c>
      <c r="L6" s="148" t="s">
        <v>8</v>
      </c>
      <c r="M6" s="158" t="s">
        <v>146</v>
      </c>
      <c r="N6" s="136" t="s">
        <v>136</v>
      </c>
      <c r="O6" s="136" t="s">
        <v>137</v>
      </c>
      <c r="P6" s="136" t="s">
        <v>245</v>
      </c>
      <c r="Q6" s="136" t="s">
        <v>244</v>
      </c>
      <c r="R6" s="136" t="s">
        <v>133</v>
      </c>
      <c r="S6" s="136" t="s">
        <v>135</v>
      </c>
      <c r="T6" s="136" t="s">
        <v>207</v>
      </c>
    </row>
    <row r="7" spans="1:20" x14ac:dyDescent="0.25">
      <c r="E7" s="265"/>
      <c r="G7" s="134"/>
      <c r="I7" s="138"/>
      <c r="L7" s="137"/>
      <c r="M7" s="159">
        <f>DATE(YEAR(G7),MONTH(G7),1)</f>
        <v>1</v>
      </c>
      <c r="N7" s="149" t="str">
        <f>IF(G7&gt;$L$3,"Futuro","Atraso")</f>
        <v>Atraso</v>
      </c>
      <c r="O7">
        <f>12*(YEAR(G7)-YEAR($L$3))+(MONTH(G7)-MONTH($L$3))</f>
        <v>0</v>
      </c>
      <c r="P7" s="135">
        <f>IF(N7="Atraso",L7,L7/(1+$L$2)^O7)</f>
        <v>0</v>
      </c>
      <c r="Q7" s="135">
        <f>IF(N7="Atraso",L7,L7/(1+E7)^O7)</f>
        <v>0</v>
      </c>
      <c r="R7">
        <f>IF(N7="Atraso",$L$3-G7,0)</f>
        <v>0</v>
      </c>
      <c r="S7" t="str">
        <f>IF(R7&lt;=15,"Até 15",IF(R7&lt;=30,"Entre 15 e 30",IF(R7&lt;=60,"Entre 30 e 60",IF(R7&lt;=90,"Entre 60 e 90",IF(R7&lt;=120,"Entre 90 e 120",IF(R7&lt;=150,"Entre 120 e 150",IF(R7&lt;=180,"Entre 150 e 180","Superior a 180")))))))</f>
        <v>Até 15</v>
      </c>
      <c r="T7" t="str">
        <f>IF(N7="Atraso",IF(R7&lt;=30,INFORME_MENSAL!$A$12,IF(R7&lt;=60,INFORME_MENSAL!$A$13,IF(R7&lt;=90,INFORME_MENSAL!$A$14,IF(R7&lt;=120,INFORME_MENSAL!$A$15,IF(R7&lt;=150,INFORME_MENSAL!$A$16,IF(R7&lt;=180,INFORME_MENSAL!$A$17,IF(R7&lt;=360,INFORME_MENSAL!$A$18,IF(R7&gt;360,INFORME_MENSAL!$A$19)))))))),"")</f>
        <v>Vencidos e Não Pagos até 30 dias</v>
      </c>
    </row>
    <row r="8" spans="1:20" x14ac:dyDescent="0.25">
      <c r="E8" s="265"/>
      <c r="G8" s="134"/>
      <c r="I8" s="138"/>
      <c r="L8" s="137"/>
      <c r="M8" s="159"/>
      <c r="N8" s="149"/>
      <c r="P8" s="135"/>
      <c r="Q8" s="135"/>
    </row>
    <row r="9" spans="1:20" x14ac:dyDescent="0.25">
      <c r="E9" s="265"/>
      <c r="G9" s="134"/>
      <c r="I9" s="138"/>
      <c r="L9" s="137"/>
      <c r="M9" s="159"/>
      <c r="N9" s="149"/>
      <c r="P9" s="135"/>
      <c r="Q9" s="135"/>
    </row>
    <row r="10" spans="1:20" x14ac:dyDescent="0.25">
      <c r="E10" s="265"/>
      <c r="G10" s="134"/>
      <c r="I10" s="138"/>
      <c r="L10" s="137"/>
      <c r="M10" s="159"/>
      <c r="N10" s="149"/>
      <c r="P10" s="135"/>
      <c r="Q10" s="135"/>
    </row>
    <row r="11" spans="1:20" x14ac:dyDescent="0.25">
      <c r="E11" s="265"/>
      <c r="G11" s="134"/>
      <c r="I11" s="138"/>
      <c r="L11" s="137"/>
      <c r="M11" s="159"/>
      <c r="N11" s="149"/>
      <c r="P11" s="135"/>
      <c r="Q11" s="135"/>
    </row>
    <row r="12" spans="1:20" x14ac:dyDescent="0.25">
      <c r="E12" s="265"/>
      <c r="G12" s="134"/>
      <c r="I12" s="138"/>
      <c r="L12" s="137"/>
      <c r="M12" s="159"/>
      <c r="N12" s="149"/>
      <c r="P12" s="135"/>
      <c r="Q12" s="135"/>
    </row>
    <row r="13" spans="1:20" x14ac:dyDescent="0.25">
      <c r="E13" s="265"/>
      <c r="G13" s="134"/>
      <c r="I13" s="138"/>
      <c r="L13" s="137"/>
      <c r="M13" s="159"/>
      <c r="N13" s="149"/>
      <c r="P13" s="135"/>
      <c r="Q13" s="135"/>
    </row>
    <row r="14" spans="1:20" x14ac:dyDescent="0.25">
      <c r="E14" s="265"/>
      <c r="G14" s="134"/>
      <c r="I14" s="138"/>
      <c r="L14" s="137"/>
      <c r="M14" s="159"/>
      <c r="N14" s="149"/>
      <c r="P14" s="135"/>
      <c r="Q14" s="135"/>
    </row>
    <row r="15" spans="1:20" x14ac:dyDescent="0.25">
      <c r="E15" s="265"/>
      <c r="G15" s="134"/>
      <c r="I15" s="138"/>
      <c r="L15" s="137"/>
      <c r="M15" s="159"/>
      <c r="N15" s="149"/>
      <c r="P15" s="135"/>
      <c r="Q15" s="135"/>
    </row>
    <row r="16" spans="1:20" x14ac:dyDescent="0.25">
      <c r="E16" s="265"/>
      <c r="G16" s="134"/>
      <c r="I16" s="138"/>
      <c r="L16" s="137"/>
      <c r="M16" s="159"/>
      <c r="N16" s="149"/>
      <c r="P16" s="135"/>
      <c r="Q16" s="135"/>
    </row>
    <row r="17" spans="5:17" x14ac:dyDescent="0.25">
      <c r="E17" s="265"/>
      <c r="G17" s="134"/>
      <c r="I17" s="138"/>
      <c r="L17" s="137"/>
      <c r="M17" s="159"/>
      <c r="N17" s="149"/>
      <c r="P17" s="135"/>
      <c r="Q17" s="135"/>
    </row>
    <row r="18" spans="5:17" x14ac:dyDescent="0.25">
      <c r="E18" s="265"/>
      <c r="G18" s="134"/>
      <c r="I18" s="138"/>
      <c r="L18" s="137"/>
      <c r="M18" s="159"/>
      <c r="N18" s="149"/>
      <c r="P18" s="135"/>
      <c r="Q18" s="135"/>
    </row>
    <row r="19" spans="5:17" x14ac:dyDescent="0.25">
      <c r="E19" s="265"/>
      <c r="G19" s="134"/>
      <c r="I19" s="138"/>
      <c r="L19" s="137"/>
      <c r="M19" s="159"/>
      <c r="N19" s="149"/>
      <c r="P19" s="135"/>
      <c r="Q19" s="135"/>
    </row>
    <row r="20" spans="5:17" x14ac:dyDescent="0.25">
      <c r="E20" s="265"/>
      <c r="G20" s="134"/>
      <c r="I20" s="138"/>
      <c r="L20" s="137"/>
      <c r="M20" s="159"/>
      <c r="N20" s="149"/>
      <c r="P20" s="135"/>
      <c r="Q20" s="135"/>
    </row>
    <row r="21" spans="5:17" x14ac:dyDescent="0.25">
      <c r="E21" s="265"/>
      <c r="G21" s="134"/>
      <c r="I21" s="138"/>
      <c r="L21" s="137"/>
      <c r="M21" s="159"/>
      <c r="N21" s="149"/>
      <c r="P21" s="135"/>
      <c r="Q21" s="135"/>
    </row>
    <row r="22" spans="5:17" x14ac:dyDescent="0.25">
      <c r="E22" s="265"/>
      <c r="G22" s="134"/>
      <c r="I22" s="138"/>
      <c r="L22" s="137"/>
      <c r="M22" s="159"/>
      <c r="N22" s="149"/>
      <c r="P22" s="135"/>
      <c r="Q22" s="135"/>
    </row>
    <row r="23" spans="5:17" x14ac:dyDescent="0.25">
      <c r="E23" s="265"/>
      <c r="G23" s="134"/>
      <c r="I23" s="138"/>
      <c r="L23" s="137"/>
      <c r="M23" s="159"/>
      <c r="N23" s="149"/>
      <c r="P23" s="135"/>
      <c r="Q23" s="135"/>
    </row>
    <row r="24" spans="5:17" x14ac:dyDescent="0.25">
      <c r="E24" s="265"/>
      <c r="G24" s="134"/>
      <c r="I24" s="138"/>
      <c r="L24" s="137"/>
      <c r="M24" s="159"/>
      <c r="N24" s="149"/>
      <c r="P24" s="135"/>
      <c r="Q24" s="135"/>
    </row>
    <row r="25" spans="5:17" x14ac:dyDescent="0.25">
      <c r="E25" s="265"/>
      <c r="G25" s="134"/>
      <c r="I25" s="138"/>
      <c r="L25" s="137"/>
      <c r="M25" s="159"/>
      <c r="N25" s="149"/>
      <c r="P25" s="135"/>
      <c r="Q25" s="135"/>
    </row>
    <row r="26" spans="5:17" x14ac:dyDescent="0.25">
      <c r="E26" s="265"/>
      <c r="G26" s="134"/>
      <c r="I26" s="138"/>
      <c r="L26" s="137"/>
      <c r="M26" s="159"/>
      <c r="N26" s="149"/>
      <c r="P26" s="135"/>
      <c r="Q26" s="135"/>
    </row>
    <row r="27" spans="5:17" x14ac:dyDescent="0.25">
      <c r="E27" s="265"/>
      <c r="G27" s="134"/>
      <c r="I27" s="138"/>
      <c r="L27" s="137"/>
      <c r="M27" s="159"/>
      <c r="N27" s="149"/>
      <c r="P27" s="135"/>
      <c r="Q27" s="135"/>
    </row>
    <row r="28" spans="5:17" x14ac:dyDescent="0.25">
      <c r="E28" s="265"/>
      <c r="G28" s="134"/>
      <c r="I28" s="138"/>
      <c r="L28" s="137"/>
      <c r="M28" s="159"/>
      <c r="N28" s="149"/>
      <c r="P28" s="135"/>
      <c r="Q28" s="135"/>
    </row>
    <row r="29" spans="5:17" x14ac:dyDescent="0.25">
      <c r="E29" s="265"/>
      <c r="G29" s="134"/>
      <c r="I29" s="138"/>
      <c r="L29" s="137"/>
      <c r="M29" s="159"/>
      <c r="N29" s="149"/>
      <c r="P29" s="135"/>
      <c r="Q29" s="135"/>
    </row>
    <row r="30" spans="5:17" x14ac:dyDescent="0.25">
      <c r="E30" s="265"/>
      <c r="G30" s="134"/>
      <c r="I30" s="138"/>
      <c r="L30" s="137"/>
      <c r="M30" s="159"/>
      <c r="N30" s="149"/>
      <c r="P30" s="135"/>
      <c r="Q30" s="135"/>
    </row>
    <row r="31" spans="5:17" x14ac:dyDescent="0.25">
      <c r="E31" s="265"/>
      <c r="G31" s="134"/>
      <c r="I31" s="138"/>
      <c r="L31" s="137"/>
      <c r="M31" s="159"/>
      <c r="N31" s="149"/>
      <c r="P31" s="135"/>
      <c r="Q31" s="135"/>
    </row>
    <row r="32" spans="5:17" x14ac:dyDescent="0.25">
      <c r="E32" s="265"/>
      <c r="G32" s="134"/>
      <c r="I32" s="138"/>
      <c r="L32" s="137"/>
      <c r="M32" s="159"/>
      <c r="N32" s="149"/>
      <c r="P32" s="135"/>
      <c r="Q32" s="135"/>
    </row>
    <row r="33" spans="5:17" x14ac:dyDescent="0.25">
      <c r="E33" s="265"/>
      <c r="G33" s="134"/>
      <c r="I33" s="138"/>
      <c r="L33" s="137"/>
      <c r="M33" s="159"/>
      <c r="N33" s="149"/>
      <c r="P33" s="135"/>
      <c r="Q33" s="135"/>
    </row>
    <row r="34" spans="5:17" x14ac:dyDescent="0.25">
      <c r="E34" s="265"/>
      <c r="G34" s="134"/>
      <c r="I34" s="138"/>
      <c r="L34" s="137"/>
      <c r="M34" s="159"/>
      <c r="N34" s="149"/>
      <c r="P34" s="135"/>
      <c r="Q34" s="135"/>
    </row>
    <row r="35" spans="5:17" x14ac:dyDescent="0.25">
      <c r="E35" s="265"/>
      <c r="G35" s="134"/>
      <c r="I35" s="138"/>
      <c r="L35" s="137"/>
      <c r="M35" s="159"/>
      <c r="N35" s="149"/>
      <c r="P35" s="135"/>
      <c r="Q35" s="135"/>
    </row>
    <row r="36" spans="5:17" x14ac:dyDescent="0.25">
      <c r="E36" s="265"/>
      <c r="G36" s="134"/>
      <c r="I36" s="138"/>
      <c r="L36" s="137"/>
      <c r="M36" s="159"/>
      <c r="N36" s="149"/>
      <c r="P36" s="135"/>
      <c r="Q36" s="135"/>
    </row>
    <row r="37" spans="5:17" x14ac:dyDescent="0.25">
      <c r="E37" s="265"/>
      <c r="G37" s="134"/>
      <c r="I37" s="138"/>
      <c r="L37" s="137"/>
      <c r="M37" s="159"/>
      <c r="N37" s="149"/>
      <c r="P37" s="135"/>
      <c r="Q37" s="135"/>
    </row>
    <row r="38" spans="5:17" x14ac:dyDescent="0.25">
      <c r="E38" s="265"/>
      <c r="G38" s="134"/>
      <c r="I38" s="138"/>
      <c r="L38" s="137"/>
      <c r="M38" s="159"/>
      <c r="N38" s="149"/>
      <c r="P38" s="135"/>
      <c r="Q38" s="135"/>
    </row>
    <row r="39" spans="5:17" x14ac:dyDescent="0.25">
      <c r="E39" s="265"/>
      <c r="G39" s="134"/>
      <c r="I39" s="138"/>
      <c r="L39" s="137"/>
      <c r="M39" s="159"/>
      <c r="N39" s="149"/>
      <c r="P39" s="135"/>
      <c r="Q39" s="135"/>
    </row>
    <row r="40" spans="5:17" x14ac:dyDescent="0.25">
      <c r="E40" s="265"/>
      <c r="G40" s="134"/>
      <c r="I40" s="138"/>
      <c r="L40" s="137"/>
      <c r="M40" s="159"/>
      <c r="N40" s="149"/>
      <c r="P40" s="135"/>
      <c r="Q40" s="135"/>
    </row>
    <row r="41" spans="5:17" x14ac:dyDescent="0.25">
      <c r="E41" s="265"/>
      <c r="G41" s="134"/>
      <c r="I41" s="138"/>
      <c r="L41" s="137"/>
      <c r="M41" s="159"/>
      <c r="N41" s="149"/>
      <c r="P41" s="135"/>
      <c r="Q41" s="135"/>
    </row>
    <row r="42" spans="5:17" x14ac:dyDescent="0.25">
      <c r="E42" s="265"/>
      <c r="G42" s="134"/>
      <c r="I42" s="138"/>
      <c r="L42" s="137"/>
      <c r="M42" s="159"/>
      <c r="N42" s="149"/>
      <c r="P42" s="135"/>
      <c r="Q42" s="135"/>
    </row>
    <row r="43" spans="5:17" x14ac:dyDescent="0.25">
      <c r="E43" s="265"/>
      <c r="G43" s="134"/>
      <c r="I43" s="138"/>
      <c r="L43" s="137"/>
      <c r="M43" s="159"/>
      <c r="N43" s="149"/>
      <c r="P43" s="135"/>
      <c r="Q43" s="135"/>
    </row>
    <row r="44" spans="5:17" x14ac:dyDescent="0.25">
      <c r="E44" s="265"/>
      <c r="G44" s="134"/>
      <c r="I44" s="138"/>
      <c r="L44" s="137"/>
      <c r="M44" s="159"/>
      <c r="N44" s="149"/>
      <c r="P44" s="135"/>
      <c r="Q44" s="135"/>
    </row>
    <row r="45" spans="5:17" x14ac:dyDescent="0.25">
      <c r="E45" s="265"/>
      <c r="G45" s="134"/>
      <c r="I45" s="138"/>
      <c r="L45" s="137"/>
      <c r="M45" s="159"/>
      <c r="N45" s="149"/>
      <c r="P45" s="135"/>
      <c r="Q45" s="135"/>
    </row>
    <row r="46" spans="5:17" x14ac:dyDescent="0.25">
      <c r="E46" s="265"/>
      <c r="G46" s="134"/>
      <c r="I46" s="138"/>
      <c r="L46" s="137"/>
      <c r="M46" s="159"/>
      <c r="N46" s="149"/>
      <c r="P46" s="135"/>
      <c r="Q46" s="135"/>
    </row>
    <row r="47" spans="5:17" x14ac:dyDescent="0.25">
      <c r="E47" s="265"/>
      <c r="G47" s="134"/>
      <c r="I47" s="138"/>
      <c r="L47" s="137"/>
      <c r="M47" s="159"/>
      <c r="N47" s="149"/>
      <c r="P47" s="135"/>
      <c r="Q47" s="135"/>
    </row>
    <row r="48" spans="5:17" x14ac:dyDescent="0.25">
      <c r="E48" s="265"/>
      <c r="G48" s="134"/>
      <c r="I48" s="138"/>
      <c r="L48" s="137"/>
      <c r="M48" s="159"/>
      <c r="N48" s="149"/>
      <c r="P48" s="135"/>
      <c r="Q48" s="135"/>
    </row>
    <row r="49" spans="5:17" x14ac:dyDescent="0.25">
      <c r="E49" s="265"/>
      <c r="G49" s="134"/>
      <c r="I49" s="138"/>
      <c r="L49" s="137"/>
      <c r="M49" s="159"/>
      <c r="N49" s="149"/>
      <c r="P49" s="135"/>
      <c r="Q49" s="135"/>
    </row>
    <row r="50" spans="5:17" x14ac:dyDescent="0.25">
      <c r="E50" s="265"/>
      <c r="G50" s="134"/>
      <c r="I50" s="138"/>
      <c r="L50" s="137"/>
      <c r="M50" s="159"/>
      <c r="N50" s="149"/>
      <c r="P50" s="135"/>
      <c r="Q50" s="135"/>
    </row>
    <row r="51" spans="5:17" x14ac:dyDescent="0.25">
      <c r="E51" s="265"/>
      <c r="G51" s="134"/>
      <c r="I51" s="138"/>
      <c r="L51" s="137"/>
      <c r="M51" s="159"/>
      <c r="N51" s="149"/>
      <c r="P51" s="135"/>
      <c r="Q51" s="135"/>
    </row>
    <row r="52" spans="5:17" x14ac:dyDescent="0.25">
      <c r="E52" s="265"/>
      <c r="G52" s="134"/>
      <c r="I52" s="138"/>
      <c r="L52" s="137"/>
      <c r="M52" s="159"/>
      <c r="N52" s="149"/>
      <c r="P52" s="135"/>
      <c r="Q52" s="135"/>
    </row>
    <row r="53" spans="5:17" x14ac:dyDescent="0.25">
      <c r="E53" s="265"/>
      <c r="G53" s="134"/>
      <c r="I53" s="138"/>
      <c r="L53" s="137"/>
      <c r="M53" s="159"/>
      <c r="N53" s="149"/>
      <c r="P53" s="135"/>
      <c r="Q53" s="135"/>
    </row>
    <row r="54" spans="5:17" x14ac:dyDescent="0.25">
      <c r="E54" s="265"/>
      <c r="G54" s="134"/>
      <c r="I54" s="138"/>
      <c r="L54" s="137"/>
      <c r="M54" s="159"/>
      <c r="N54" s="149"/>
      <c r="P54" s="135"/>
      <c r="Q54" s="135"/>
    </row>
    <row r="55" spans="5:17" x14ac:dyDescent="0.25">
      <c r="E55" s="265"/>
      <c r="G55" s="134"/>
      <c r="I55" s="138"/>
      <c r="M55" s="159"/>
      <c r="N55" s="149"/>
      <c r="P55" s="135"/>
      <c r="Q55" s="135"/>
    </row>
    <row r="56" spans="5:17" x14ac:dyDescent="0.25">
      <c r="E56" s="265"/>
      <c r="G56" s="134"/>
      <c r="I56" s="138"/>
      <c r="M56" s="159"/>
      <c r="N56" s="149"/>
      <c r="P56" s="135"/>
      <c r="Q56" s="135"/>
    </row>
    <row r="57" spans="5:17" x14ac:dyDescent="0.25">
      <c r="E57" s="265"/>
      <c r="G57" s="134"/>
      <c r="I57" s="138"/>
      <c r="M57" s="159"/>
      <c r="N57" s="149"/>
      <c r="P57" s="135"/>
      <c r="Q57" s="135"/>
    </row>
    <row r="58" spans="5:17" x14ac:dyDescent="0.25">
      <c r="E58" s="265"/>
      <c r="G58" s="134"/>
      <c r="I58" s="138"/>
      <c r="M58" s="159"/>
      <c r="N58" s="149"/>
      <c r="P58" s="135"/>
      <c r="Q58" s="135"/>
    </row>
    <row r="59" spans="5:17" x14ac:dyDescent="0.25">
      <c r="E59" s="265"/>
      <c r="G59" s="134"/>
      <c r="I59" s="138"/>
      <c r="M59" s="159"/>
      <c r="N59" s="149"/>
      <c r="P59" s="135"/>
      <c r="Q59" s="135"/>
    </row>
    <row r="60" spans="5:17" x14ac:dyDescent="0.25">
      <c r="E60" s="265"/>
      <c r="G60" s="134"/>
      <c r="I60" s="138"/>
      <c r="M60" s="159"/>
      <c r="N60" s="149"/>
      <c r="P60" s="135"/>
      <c r="Q60" s="135"/>
    </row>
    <row r="61" spans="5:17" x14ac:dyDescent="0.25">
      <c r="E61" s="265"/>
      <c r="G61" s="134"/>
      <c r="I61" s="138"/>
      <c r="M61" s="159"/>
      <c r="N61" s="149"/>
      <c r="P61" s="135"/>
      <c r="Q61" s="135"/>
    </row>
    <row r="62" spans="5:17" x14ac:dyDescent="0.25">
      <c r="E62" s="265"/>
      <c r="G62" s="134"/>
      <c r="I62" s="138"/>
      <c r="M62" s="159"/>
      <c r="N62" s="149"/>
      <c r="P62" s="135"/>
      <c r="Q62" s="135"/>
    </row>
    <row r="63" spans="5:17" x14ac:dyDescent="0.25">
      <c r="E63" s="265"/>
      <c r="G63" s="134"/>
      <c r="I63" s="138"/>
      <c r="M63" s="159"/>
      <c r="N63" s="149"/>
      <c r="P63" s="135"/>
      <c r="Q63" s="135"/>
    </row>
    <row r="64" spans="5:17" x14ac:dyDescent="0.25">
      <c r="E64" s="265"/>
      <c r="G64" s="134"/>
      <c r="I64" s="138"/>
      <c r="M64" s="159"/>
      <c r="N64" s="149"/>
      <c r="P64" s="135"/>
      <c r="Q64" s="135"/>
    </row>
    <row r="65" spans="5:17" x14ac:dyDescent="0.25">
      <c r="E65" s="265"/>
      <c r="G65" s="134"/>
      <c r="I65" s="138"/>
      <c r="M65" s="159"/>
      <c r="N65" s="149"/>
      <c r="P65" s="135"/>
      <c r="Q65" s="135"/>
    </row>
    <row r="66" spans="5:17" x14ac:dyDescent="0.25">
      <c r="E66" s="265"/>
      <c r="G66" s="134"/>
      <c r="I66" s="138"/>
      <c r="M66" s="159"/>
      <c r="N66" s="149"/>
      <c r="P66" s="135"/>
      <c r="Q66" s="135"/>
    </row>
    <row r="67" spans="5:17" x14ac:dyDescent="0.25">
      <c r="E67" s="265"/>
      <c r="G67" s="134"/>
      <c r="I67" s="138"/>
      <c r="M67" s="159"/>
      <c r="N67" s="149"/>
      <c r="P67" s="135"/>
      <c r="Q67" s="135"/>
    </row>
    <row r="68" spans="5:17" x14ac:dyDescent="0.25">
      <c r="E68" s="265"/>
      <c r="G68" s="134"/>
      <c r="I68" s="138"/>
      <c r="M68" s="159"/>
      <c r="N68" s="149"/>
      <c r="P68" s="135"/>
      <c r="Q68" s="135"/>
    </row>
    <row r="69" spans="5:17" x14ac:dyDescent="0.25">
      <c r="E69" s="265"/>
      <c r="G69" s="134"/>
      <c r="I69" s="138"/>
      <c r="M69" s="159"/>
      <c r="N69" s="149"/>
      <c r="P69" s="135"/>
      <c r="Q69" s="135"/>
    </row>
    <row r="70" spans="5:17" x14ac:dyDescent="0.25">
      <c r="E70" s="265"/>
      <c r="G70" s="134"/>
      <c r="I70" s="138"/>
      <c r="M70" s="159"/>
      <c r="N70" s="149"/>
      <c r="P70" s="135"/>
      <c r="Q70" s="135"/>
    </row>
    <row r="71" spans="5:17" x14ac:dyDescent="0.25">
      <c r="E71" s="265"/>
      <c r="G71" s="134"/>
      <c r="I71" s="138"/>
      <c r="M71" s="159"/>
      <c r="N71" s="149"/>
      <c r="P71" s="135"/>
      <c r="Q71" s="135"/>
    </row>
    <row r="72" spans="5:17" x14ac:dyDescent="0.25">
      <c r="E72" s="265"/>
      <c r="G72" s="134"/>
      <c r="I72" s="138"/>
      <c r="M72" s="159"/>
      <c r="N72" s="149"/>
      <c r="P72" s="135"/>
      <c r="Q72" s="135"/>
    </row>
    <row r="73" spans="5:17" x14ac:dyDescent="0.25">
      <c r="E73" s="265"/>
      <c r="G73" s="134"/>
      <c r="I73" s="138"/>
      <c r="M73" s="159"/>
      <c r="N73" s="149"/>
      <c r="P73" s="135"/>
      <c r="Q73" s="135"/>
    </row>
    <row r="74" spans="5:17" x14ac:dyDescent="0.25">
      <c r="E74" s="265"/>
      <c r="G74" s="134"/>
      <c r="I74" s="138"/>
      <c r="M74" s="159"/>
      <c r="N74" s="149"/>
      <c r="P74" s="135"/>
      <c r="Q74" s="135"/>
    </row>
    <row r="75" spans="5:17" x14ac:dyDescent="0.25">
      <c r="E75" s="265"/>
      <c r="G75" s="134"/>
      <c r="I75" s="138"/>
      <c r="M75" s="159"/>
      <c r="N75" s="149"/>
      <c r="P75" s="135"/>
      <c r="Q75" s="135"/>
    </row>
    <row r="76" spans="5:17" x14ac:dyDescent="0.25">
      <c r="E76" s="265"/>
      <c r="G76" s="134"/>
      <c r="I76" s="138"/>
      <c r="M76" s="159"/>
      <c r="N76" s="149"/>
      <c r="P76" s="135"/>
      <c r="Q76" s="135"/>
    </row>
    <row r="77" spans="5:17" x14ac:dyDescent="0.25">
      <c r="E77" s="265"/>
      <c r="G77" s="134"/>
      <c r="I77" s="138"/>
      <c r="M77" s="159"/>
      <c r="N77" s="149"/>
      <c r="P77" s="135"/>
      <c r="Q77" s="135"/>
    </row>
    <row r="78" spans="5:17" x14ac:dyDescent="0.25">
      <c r="E78" s="265"/>
      <c r="G78" s="134"/>
      <c r="I78" s="138"/>
      <c r="M78" s="159"/>
      <c r="N78" s="149"/>
      <c r="P78" s="135"/>
      <c r="Q78" s="135"/>
    </row>
    <row r="79" spans="5:17" x14ac:dyDescent="0.25">
      <c r="E79" s="265"/>
      <c r="G79" s="134"/>
      <c r="I79" s="138"/>
      <c r="M79" s="159"/>
      <c r="N79" s="149"/>
      <c r="P79" s="135"/>
      <c r="Q79" s="135"/>
    </row>
    <row r="80" spans="5:17" x14ac:dyDescent="0.25">
      <c r="E80" s="265"/>
      <c r="G80" s="134"/>
      <c r="I80" s="138"/>
      <c r="M80" s="159"/>
      <c r="N80" s="149"/>
      <c r="P80" s="135"/>
      <c r="Q80" s="135"/>
    </row>
    <row r="81" spans="5:17" x14ac:dyDescent="0.25">
      <c r="E81" s="265"/>
      <c r="G81" s="134"/>
      <c r="I81" s="138"/>
      <c r="M81" s="159"/>
      <c r="N81" s="149"/>
      <c r="P81" s="135"/>
      <c r="Q81" s="135"/>
    </row>
    <row r="82" spans="5:17" x14ac:dyDescent="0.25">
      <c r="E82" s="265"/>
      <c r="G82" s="134"/>
      <c r="I82" s="138"/>
      <c r="M82" s="159"/>
      <c r="N82" s="149"/>
      <c r="P82" s="135"/>
      <c r="Q82" s="135"/>
    </row>
    <row r="83" spans="5:17" x14ac:dyDescent="0.25">
      <c r="E83" s="265"/>
      <c r="G83" s="134"/>
      <c r="I83" s="138"/>
      <c r="M83" s="159"/>
      <c r="N83" s="149"/>
      <c r="P83" s="135"/>
      <c r="Q83" s="135"/>
    </row>
    <row r="84" spans="5:17" x14ac:dyDescent="0.25">
      <c r="E84" s="265"/>
      <c r="G84" s="134"/>
      <c r="I84" s="138"/>
      <c r="M84" s="159"/>
      <c r="N84" s="149"/>
      <c r="P84" s="135"/>
      <c r="Q84" s="135"/>
    </row>
    <row r="85" spans="5:17" x14ac:dyDescent="0.25">
      <c r="E85" s="265"/>
      <c r="G85" s="134"/>
      <c r="I85" s="138"/>
      <c r="M85" s="159"/>
      <c r="N85" s="149"/>
      <c r="P85" s="135"/>
      <c r="Q85" s="135"/>
    </row>
    <row r="86" spans="5:17" x14ac:dyDescent="0.25">
      <c r="E86" s="265"/>
      <c r="G86" s="134"/>
      <c r="I86" s="138"/>
      <c r="M86" s="159"/>
      <c r="N86" s="149"/>
      <c r="P86" s="135"/>
      <c r="Q86" s="135"/>
    </row>
    <row r="87" spans="5:17" x14ac:dyDescent="0.25">
      <c r="E87" s="265"/>
      <c r="G87" s="134"/>
      <c r="I87" s="138"/>
      <c r="M87" s="159"/>
      <c r="N87" s="149"/>
      <c r="P87" s="135"/>
      <c r="Q87" s="135"/>
    </row>
    <row r="88" spans="5:17" x14ac:dyDescent="0.25">
      <c r="E88" s="265"/>
      <c r="G88" s="134"/>
      <c r="I88" s="138"/>
      <c r="M88" s="159"/>
      <c r="N88" s="149"/>
      <c r="P88" s="135"/>
      <c r="Q88" s="135"/>
    </row>
    <row r="89" spans="5:17" x14ac:dyDescent="0.25">
      <c r="E89" s="265"/>
      <c r="G89" s="134"/>
      <c r="I89" s="138"/>
      <c r="M89" s="159"/>
      <c r="N89" s="149"/>
      <c r="P89" s="135"/>
      <c r="Q89" s="135"/>
    </row>
    <row r="90" spans="5:17" x14ac:dyDescent="0.25">
      <c r="E90" s="265"/>
      <c r="G90" s="134"/>
      <c r="I90" s="138"/>
      <c r="M90" s="159"/>
      <c r="N90" s="149"/>
      <c r="P90" s="135"/>
      <c r="Q90" s="135"/>
    </row>
    <row r="91" spans="5:17" x14ac:dyDescent="0.25">
      <c r="E91" s="265"/>
      <c r="G91" s="134"/>
      <c r="I91" s="138"/>
      <c r="M91" s="159"/>
      <c r="N91" s="149"/>
      <c r="P91" s="135"/>
      <c r="Q91" s="135"/>
    </row>
    <row r="92" spans="5:17" x14ac:dyDescent="0.25">
      <c r="E92" s="265"/>
      <c r="G92" s="134"/>
      <c r="I92" s="138"/>
      <c r="M92" s="159"/>
      <c r="N92" s="149"/>
      <c r="P92" s="135"/>
      <c r="Q92" s="135"/>
    </row>
    <row r="93" spans="5:17" x14ac:dyDescent="0.25">
      <c r="E93" s="265"/>
      <c r="G93" s="134"/>
      <c r="I93" s="138"/>
      <c r="M93" s="159"/>
      <c r="N93" s="149"/>
      <c r="P93" s="135"/>
      <c r="Q93" s="135"/>
    </row>
    <row r="94" spans="5:17" x14ac:dyDescent="0.25">
      <c r="E94" s="265"/>
      <c r="G94" s="134"/>
      <c r="I94" s="138"/>
      <c r="M94" s="159"/>
      <c r="N94" s="149"/>
      <c r="P94" s="135"/>
      <c r="Q94" s="135"/>
    </row>
    <row r="95" spans="5:17" x14ac:dyDescent="0.25">
      <c r="E95" s="265"/>
      <c r="G95" s="134"/>
      <c r="I95" s="138"/>
      <c r="M95" s="159"/>
      <c r="N95" s="149"/>
      <c r="P95" s="135"/>
      <c r="Q95" s="135"/>
    </row>
    <row r="96" spans="5:17" x14ac:dyDescent="0.25">
      <c r="E96" s="265"/>
      <c r="G96" s="134"/>
      <c r="I96" s="138"/>
      <c r="M96" s="159"/>
      <c r="N96" s="149"/>
      <c r="P96" s="135"/>
      <c r="Q96" s="135"/>
    </row>
    <row r="97" spans="5:17" x14ac:dyDescent="0.25">
      <c r="E97" s="265"/>
      <c r="G97" s="134"/>
      <c r="I97" s="138"/>
      <c r="M97" s="159"/>
      <c r="N97" s="149"/>
      <c r="P97" s="135"/>
      <c r="Q97" s="135"/>
    </row>
    <row r="98" spans="5:17" x14ac:dyDescent="0.25">
      <c r="E98" s="265"/>
      <c r="G98" s="134"/>
      <c r="I98" s="138"/>
      <c r="M98" s="159"/>
      <c r="N98" s="149"/>
      <c r="P98" s="135"/>
      <c r="Q98" s="135"/>
    </row>
    <row r="99" spans="5:17" x14ac:dyDescent="0.25">
      <c r="E99" s="265"/>
      <c r="G99" s="134"/>
      <c r="I99" s="138"/>
      <c r="M99" s="159"/>
      <c r="N99" s="149"/>
      <c r="P99" s="135"/>
      <c r="Q99" s="135"/>
    </row>
    <row r="100" spans="5:17" x14ac:dyDescent="0.25">
      <c r="E100" s="265"/>
      <c r="G100" s="134"/>
      <c r="I100" s="138"/>
      <c r="M100" s="159"/>
      <c r="N100" s="149"/>
      <c r="P100" s="135"/>
      <c r="Q100" s="135"/>
    </row>
    <row r="101" spans="5:17" x14ac:dyDescent="0.25">
      <c r="E101" s="265"/>
      <c r="G101" s="134"/>
      <c r="I101" s="138"/>
      <c r="M101" s="159"/>
      <c r="N101" s="149"/>
      <c r="P101" s="135"/>
      <c r="Q101" s="135"/>
    </row>
    <row r="102" spans="5:17" x14ac:dyDescent="0.25">
      <c r="E102" s="265"/>
      <c r="G102" s="134"/>
      <c r="I102" s="138"/>
      <c r="M102" s="159"/>
      <c r="N102" s="149"/>
      <c r="P102" s="135"/>
      <c r="Q102" s="135"/>
    </row>
    <row r="103" spans="5:17" x14ac:dyDescent="0.25">
      <c r="E103" s="265"/>
      <c r="G103" s="134"/>
      <c r="I103" s="138"/>
      <c r="M103" s="159"/>
      <c r="N103" s="149"/>
      <c r="P103" s="135"/>
      <c r="Q103" s="135"/>
    </row>
    <row r="104" spans="5:17" x14ac:dyDescent="0.25">
      <c r="E104" s="265"/>
      <c r="G104" s="134"/>
      <c r="I104" s="138"/>
      <c r="M104" s="159"/>
      <c r="N104" s="149"/>
      <c r="P104" s="135"/>
      <c r="Q104" s="135"/>
    </row>
    <row r="105" spans="5:17" x14ac:dyDescent="0.25">
      <c r="E105" s="265"/>
      <c r="G105" s="134"/>
      <c r="I105" s="138"/>
      <c r="M105" s="159"/>
      <c r="N105" s="149"/>
      <c r="P105" s="135"/>
      <c r="Q105" s="135"/>
    </row>
    <row r="106" spans="5:17" x14ac:dyDescent="0.25">
      <c r="E106" s="265"/>
      <c r="G106" s="134"/>
      <c r="I106" s="138"/>
      <c r="M106" s="159"/>
      <c r="N106" s="149"/>
      <c r="P106" s="135"/>
      <c r="Q106" s="135"/>
    </row>
    <row r="107" spans="5:17" x14ac:dyDescent="0.25">
      <c r="E107" s="265"/>
      <c r="G107" s="134"/>
      <c r="I107" s="138"/>
      <c r="M107" s="159"/>
      <c r="N107" s="149"/>
      <c r="P107" s="135"/>
      <c r="Q107" s="135"/>
    </row>
    <row r="108" spans="5:17" x14ac:dyDescent="0.25">
      <c r="E108" s="265"/>
      <c r="G108" s="134"/>
      <c r="I108" s="138"/>
      <c r="M108" s="159"/>
      <c r="N108" s="149"/>
      <c r="P108" s="135"/>
      <c r="Q108" s="135"/>
    </row>
    <row r="109" spans="5:17" x14ac:dyDescent="0.25">
      <c r="E109" s="265"/>
      <c r="G109" s="134"/>
      <c r="I109" s="138"/>
      <c r="M109" s="159"/>
      <c r="N109" s="149"/>
      <c r="P109" s="135"/>
      <c r="Q109" s="135"/>
    </row>
    <row r="110" spans="5:17" x14ac:dyDescent="0.25">
      <c r="E110" s="265"/>
      <c r="G110" s="134"/>
      <c r="I110" s="138"/>
      <c r="M110" s="159"/>
      <c r="N110" s="149"/>
      <c r="P110" s="135"/>
      <c r="Q110" s="135"/>
    </row>
    <row r="111" spans="5:17" x14ac:dyDescent="0.25">
      <c r="E111" s="265"/>
      <c r="G111" s="134"/>
      <c r="I111" s="138"/>
      <c r="M111" s="159"/>
      <c r="N111" s="149"/>
      <c r="P111" s="135"/>
      <c r="Q111" s="135"/>
    </row>
    <row r="112" spans="5:17" x14ac:dyDescent="0.25">
      <c r="E112" s="265"/>
      <c r="G112" s="134"/>
      <c r="I112" s="138"/>
      <c r="M112" s="159"/>
      <c r="N112" s="149"/>
      <c r="P112" s="135"/>
      <c r="Q112" s="135"/>
    </row>
    <row r="113" spans="5:17" x14ac:dyDescent="0.25">
      <c r="E113" s="265"/>
      <c r="G113" s="134"/>
      <c r="I113" s="138"/>
      <c r="M113" s="159"/>
      <c r="N113" s="149"/>
      <c r="P113" s="135"/>
      <c r="Q113" s="135"/>
    </row>
    <row r="114" spans="5:17" x14ac:dyDescent="0.25">
      <c r="E114" s="265"/>
      <c r="G114" s="134"/>
      <c r="I114" s="138"/>
      <c r="M114" s="159"/>
      <c r="N114" s="149"/>
      <c r="P114" s="135"/>
      <c r="Q114" s="135"/>
    </row>
    <row r="115" spans="5:17" x14ac:dyDescent="0.25">
      <c r="E115" s="265"/>
      <c r="G115" s="134"/>
      <c r="I115" s="138"/>
      <c r="M115" s="159"/>
      <c r="N115" s="149"/>
      <c r="P115" s="135"/>
      <c r="Q115" s="135"/>
    </row>
    <row r="116" spans="5:17" x14ac:dyDescent="0.25">
      <c r="E116" s="265"/>
      <c r="G116" s="134"/>
      <c r="I116" s="138"/>
      <c r="M116" s="159"/>
      <c r="N116" s="149"/>
      <c r="P116" s="135"/>
      <c r="Q116" s="135"/>
    </row>
    <row r="117" spans="5:17" x14ac:dyDescent="0.25">
      <c r="E117" s="265"/>
      <c r="G117" s="134"/>
      <c r="I117" s="138"/>
      <c r="M117" s="159"/>
      <c r="N117" s="149"/>
      <c r="P117" s="135"/>
      <c r="Q117" s="135"/>
    </row>
    <row r="118" spans="5:17" x14ac:dyDescent="0.25">
      <c r="E118" s="265"/>
      <c r="G118" s="134"/>
      <c r="I118" s="138"/>
      <c r="M118" s="159"/>
      <c r="N118" s="149"/>
      <c r="P118" s="135"/>
      <c r="Q118" s="135"/>
    </row>
    <row r="119" spans="5:17" x14ac:dyDescent="0.25">
      <c r="E119" s="265"/>
      <c r="G119" s="134"/>
      <c r="I119" s="138"/>
      <c r="M119" s="159"/>
      <c r="N119" s="149"/>
      <c r="P119" s="135"/>
      <c r="Q119" s="135"/>
    </row>
    <row r="120" spans="5:17" x14ac:dyDescent="0.25">
      <c r="E120" s="265"/>
      <c r="G120" s="134"/>
      <c r="I120" s="138"/>
      <c r="M120" s="159"/>
      <c r="N120" s="149"/>
      <c r="P120" s="135"/>
      <c r="Q120" s="135"/>
    </row>
    <row r="121" spans="5:17" x14ac:dyDescent="0.25">
      <c r="E121" s="265"/>
      <c r="G121" s="134"/>
      <c r="I121" s="138"/>
      <c r="M121" s="159"/>
      <c r="N121" s="149"/>
      <c r="P121" s="135"/>
      <c r="Q121" s="135"/>
    </row>
    <row r="122" spans="5:17" x14ac:dyDescent="0.25">
      <c r="E122" s="265"/>
      <c r="G122" s="134"/>
      <c r="I122" s="138"/>
      <c r="M122" s="159"/>
      <c r="N122" s="149"/>
      <c r="P122" s="135"/>
      <c r="Q122" s="135"/>
    </row>
    <row r="123" spans="5:17" x14ac:dyDescent="0.25">
      <c r="E123" s="265"/>
      <c r="G123" s="134"/>
      <c r="I123" s="138"/>
      <c r="M123" s="159"/>
      <c r="N123" s="149"/>
      <c r="P123" s="135"/>
      <c r="Q123" s="135"/>
    </row>
    <row r="124" spans="5:17" x14ac:dyDescent="0.25">
      <c r="E124" s="265"/>
      <c r="G124" s="134"/>
      <c r="I124" s="138"/>
      <c r="M124" s="159"/>
      <c r="N124" s="149"/>
      <c r="P124" s="135"/>
      <c r="Q124" s="135"/>
    </row>
    <row r="125" spans="5:17" x14ac:dyDescent="0.25">
      <c r="E125" s="265"/>
      <c r="G125" s="134"/>
      <c r="I125" s="138"/>
      <c r="M125" s="159"/>
      <c r="N125" s="149"/>
      <c r="P125" s="135"/>
      <c r="Q125" s="135"/>
    </row>
    <row r="126" spans="5:17" x14ac:dyDescent="0.25">
      <c r="E126" s="265"/>
      <c r="G126" s="134"/>
      <c r="I126" s="138"/>
      <c r="M126" s="159"/>
      <c r="N126" s="149"/>
      <c r="P126" s="135"/>
      <c r="Q126" s="135"/>
    </row>
    <row r="127" spans="5:17" x14ac:dyDescent="0.25">
      <c r="E127" s="265"/>
      <c r="G127" s="134"/>
      <c r="I127" s="138"/>
      <c r="M127" s="159"/>
      <c r="N127" s="149"/>
      <c r="P127" s="135"/>
      <c r="Q127" s="135"/>
    </row>
    <row r="128" spans="5:17" x14ac:dyDescent="0.25">
      <c r="E128" s="265"/>
      <c r="G128" s="134"/>
      <c r="I128" s="138"/>
      <c r="M128" s="159"/>
      <c r="N128" s="149"/>
      <c r="P128" s="135"/>
      <c r="Q128" s="135"/>
    </row>
    <row r="129" spans="5:17" x14ac:dyDescent="0.25">
      <c r="E129" s="265"/>
      <c r="G129" s="134"/>
      <c r="I129" s="138"/>
      <c r="M129" s="159"/>
      <c r="N129" s="149"/>
      <c r="P129" s="135"/>
      <c r="Q129" s="135"/>
    </row>
    <row r="130" spans="5:17" x14ac:dyDescent="0.25">
      <c r="E130" s="265"/>
      <c r="G130" s="134"/>
      <c r="I130" s="138"/>
      <c r="M130" s="159"/>
      <c r="N130" s="149"/>
      <c r="P130" s="135"/>
      <c r="Q130" s="135"/>
    </row>
    <row r="131" spans="5:17" x14ac:dyDescent="0.25">
      <c r="E131" s="265"/>
      <c r="G131" s="134"/>
      <c r="I131" s="138"/>
      <c r="M131" s="159"/>
      <c r="N131" s="149"/>
      <c r="P131" s="135"/>
      <c r="Q131" s="135"/>
    </row>
    <row r="132" spans="5:17" x14ac:dyDescent="0.25">
      <c r="E132" s="265"/>
      <c r="G132" s="134"/>
      <c r="I132" s="138"/>
      <c r="M132" s="159"/>
      <c r="N132" s="149"/>
      <c r="P132" s="135"/>
      <c r="Q132" s="135"/>
    </row>
    <row r="133" spans="5:17" x14ac:dyDescent="0.25">
      <c r="E133" s="265"/>
      <c r="G133" s="134"/>
      <c r="I133" s="138"/>
      <c r="M133" s="159"/>
      <c r="N133" s="149"/>
      <c r="P133" s="135"/>
      <c r="Q133" s="135"/>
    </row>
    <row r="134" spans="5:17" x14ac:dyDescent="0.25">
      <c r="E134" s="265"/>
      <c r="G134" s="134"/>
      <c r="I134" s="138"/>
      <c r="M134" s="159"/>
      <c r="N134" s="149"/>
      <c r="P134" s="135"/>
      <c r="Q134" s="135"/>
    </row>
    <row r="135" spans="5:17" x14ac:dyDescent="0.25">
      <c r="E135" s="265"/>
      <c r="G135" s="134"/>
      <c r="I135" s="138"/>
      <c r="M135" s="159"/>
      <c r="N135" s="149"/>
      <c r="P135" s="135"/>
      <c r="Q135" s="135"/>
    </row>
    <row r="136" spans="5:17" x14ac:dyDescent="0.25">
      <c r="E136" s="265"/>
      <c r="G136" s="134"/>
      <c r="I136" s="138"/>
      <c r="M136" s="159"/>
      <c r="N136" s="149"/>
      <c r="P136" s="135"/>
      <c r="Q136" s="135"/>
    </row>
    <row r="137" spans="5:17" x14ac:dyDescent="0.25">
      <c r="E137" s="265"/>
      <c r="G137" s="134"/>
      <c r="I137" s="138"/>
      <c r="M137" s="159"/>
      <c r="N137" s="149"/>
      <c r="P137" s="135"/>
      <c r="Q137" s="135"/>
    </row>
    <row r="138" spans="5:17" x14ac:dyDescent="0.25">
      <c r="E138" s="265"/>
      <c r="G138" s="134"/>
      <c r="I138" s="138"/>
      <c r="M138" s="159"/>
      <c r="N138" s="149"/>
      <c r="P138" s="135"/>
      <c r="Q138" s="135"/>
    </row>
    <row r="139" spans="5:17" x14ac:dyDescent="0.25">
      <c r="E139" s="265"/>
      <c r="G139" s="134"/>
      <c r="I139" s="138"/>
      <c r="M139" s="159"/>
      <c r="N139" s="149"/>
      <c r="P139" s="135"/>
      <c r="Q139" s="135"/>
    </row>
    <row r="140" spans="5:17" x14ac:dyDescent="0.25">
      <c r="E140" s="265"/>
      <c r="G140" s="134"/>
      <c r="I140" s="138"/>
      <c r="M140" s="159"/>
      <c r="N140" s="149"/>
      <c r="P140" s="135"/>
      <c r="Q140" s="135"/>
    </row>
    <row r="141" spans="5:17" x14ac:dyDescent="0.25">
      <c r="E141" s="265"/>
      <c r="G141" s="134"/>
      <c r="I141" s="138"/>
      <c r="M141" s="159"/>
      <c r="N141" s="149"/>
      <c r="P141" s="135"/>
      <c r="Q141" s="135"/>
    </row>
    <row r="142" spans="5:17" x14ac:dyDescent="0.25">
      <c r="E142" s="265"/>
      <c r="G142" s="134"/>
      <c r="I142" s="138"/>
      <c r="M142" s="159"/>
      <c r="N142" s="149"/>
      <c r="P142" s="135"/>
      <c r="Q142" s="135"/>
    </row>
    <row r="143" spans="5:17" x14ac:dyDescent="0.25">
      <c r="E143" s="265"/>
      <c r="G143" s="134"/>
      <c r="I143" s="138"/>
      <c r="M143" s="159"/>
      <c r="N143" s="149"/>
      <c r="P143" s="135"/>
      <c r="Q143" s="135"/>
    </row>
    <row r="144" spans="5:17" x14ac:dyDescent="0.25">
      <c r="E144" s="265"/>
      <c r="G144" s="134"/>
      <c r="I144" s="138"/>
      <c r="M144" s="159"/>
      <c r="N144" s="149"/>
      <c r="P144" s="135"/>
      <c r="Q144" s="135"/>
    </row>
    <row r="145" spans="5:17" x14ac:dyDescent="0.25">
      <c r="E145" s="265"/>
      <c r="G145" s="134"/>
      <c r="I145" s="138"/>
      <c r="M145" s="159"/>
      <c r="N145" s="149"/>
      <c r="P145" s="135"/>
      <c r="Q145" s="135"/>
    </row>
    <row r="146" spans="5:17" x14ac:dyDescent="0.25">
      <c r="E146" s="265"/>
      <c r="G146" s="134"/>
      <c r="I146" s="138"/>
      <c r="M146" s="159"/>
      <c r="N146" s="149"/>
      <c r="P146" s="135"/>
      <c r="Q146" s="135"/>
    </row>
    <row r="147" spans="5:17" x14ac:dyDescent="0.25">
      <c r="E147" s="265"/>
      <c r="G147" s="134"/>
      <c r="I147" s="138"/>
      <c r="M147" s="159"/>
      <c r="N147" s="149"/>
      <c r="P147" s="135"/>
      <c r="Q147" s="135"/>
    </row>
    <row r="148" spans="5:17" x14ac:dyDescent="0.25">
      <c r="E148" s="265"/>
      <c r="G148" s="134"/>
      <c r="I148" s="138"/>
      <c r="M148" s="159"/>
      <c r="N148" s="149"/>
      <c r="P148" s="135"/>
      <c r="Q148" s="135"/>
    </row>
    <row r="149" spans="5:17" x14ac:dyDescent="0.25">
      <c r="E149" s="265"/>
      <c r="G149" s="134"/>
      <c r="I149" s="138"/>
      <c r="M149" s="159"/>
      <c r="N149" s="149"/>
      <c r="P149" s="135"/>
      <c r="Q149" s="135"/>
    </row>
    <row r="150" spans="5:17" x14ac:dyDescent="0.25">
      <c r="E150" s="265"/>
      <c r="G150" s="134"/>
      <c r="I150" s="138"/>
      <c r="M150" s="159"/>
      <c r="N150" s="149"/>
      <c r="P150" s="135"/>
      <c r="Q150" s="135"/>
    </row>
    <row r="151" spans="5:17" x14ac:dyDescent="0.25">
      <c r="E151" s="265"/>
      <c r="G151" s="134"/>
      <c r="I151" s="138"/>
      <c r="M151" s="159"/>
      <c r="N151" s="149"/>
      <c r="P151" s="135"/>
      <c r="Q151" s="135"/>
    </row>
    <row r="152" spans="5:17" x14ac:dyDescent="0.25">
      <c r="E152" s="265"/>
      <c r="G152" s="134"/>
      <c r="I152" s="138"/>
      <c r="M152" s="159"/>
      <c r="N152" s="149"/>
      <c r="P152" s="135"/>
      <c r="Q152" s="135"/>
    </row>
    <row r="153" spans="5:17" x14ac:dyDescent="0.25">
      <c r="E153" s="265"/>
      <c r="G153" s="134"/>
      <c r="I153" s="138"/>
      <c r="M153" s="159"/>
      <c r="N153" s="149"/>
      <c r="P153" s="135"/>
      <c r="Q153" s="135"/>
    </row>
    <row r="154" spans="5:17" x14ac:dyDescent="0.25">
      <c r="E154" s="265"/>
      <c r="G154" s="134"/>
      <c r="I154" s="138"/>
      <c r="M154" s="159"/>
      <c r="N154" s="149"/>
      <c r="P154" s="135"/>
      <c r="Q154" s="135"/>
    </row>
    <row r="155" spans="5:17" x14ac:dyDescent="0.25">
      <c r="E155" s="265"/>
      <c r="G155" s="134"/>
      <c r="I155" s="138"/>
      <c r="M155" s="159"/>
      <c r="N155" s="149"/>
      <c r="P155" s="135"/>
      <c r="Q155" s="135"/>
    </row>
    <row r="156" spans="5:17" x14ac:dyDescent="0.25">
      <c r="E156" s="265"/>
      <c r="G156" s="134"/>
      <c r="I156" s="138"/>
      <c r="M156" s="159"/>
      <c r="N156" s="149"/>
      <c r="P156" s="135"/>
      <c r="Q156" s="135"/>
    </row>
    <row r="157" spans="5:17" x14ac:dyDescent="0.25">
      <c r="E157" s="265"/>
      <c r="G157" s="134"/>
      <c r="I157" s="138"/>
      <c r="M157" s="159"/>
      <c r="N157" s="149"/>
      <c r="P157" s="135"/>
      <c r="Q157" s="135"/>
    </row>
    <row r="158" spans="5:17" x14ac:dyDescent="0.25">
      <c r="E158" s="265"/>
      <c r="G158" s="134"/>
      <c r="I158" s="138"/>
      <c r="M158" s="159"/>
      <c r="N158" s="149"/>
      <c r="P158" s="135"/>
      <c r="Q158" s="135"/>
    </row>
    <row r="159" spans="5:17" x14ac:dyDescent="0.25">
      <c r="E159" s="265"/>
      <c r="G159" s="134"/>
      <c r="I159" s="138"/>
      <c r="M159" s="159"/>
      <c r="N159" s="149"/>
      <c r="P159" s="135"/>
      <c r="Q159" s="135"/>
    </row>
    <row r="160" spans="5:17" x14ac:dyDescent="0.25">
      <c r="E160" s="265"/>
      <c r="G160" s="134"/>
      <c r="I160" s="138"/>
      <c r="M160" s="159"/>
      <c r="N160" s="149"/>
      <c r="P160" s="135"/>
      <c r="Q160" s="135"/>
    </row>
    <row r="161" spans="5:17" x14ac:dyDescent="0.25">
      <c r="E161" s="265"/>
      <c r="G161" s="134"/>
      <c r="I161" s="138"/>
      <c r="M161" s="159"/>
      <c r="N161" s="149"/>
      <c r="P161" s="135"/>
      <c r="Q161" s="135"/>
    </row>
    <row r="162" spans="5:17" x14ac:dyDescent="0.25">
      <c r="E162" s="265"/>
      <c r="G162" s="134"/>
      <c r="I162" s="138"/>
      <c r="M162" s="159"/>
      <c r="N162" s="149"/>
      <c r="P162" s="135"/>
      <c r="Q162" s="135"/>
    </row>
    <row r="163" spans="5:17" x14ac:dyDescent="0.25">
      <c r="E163" s="265"/>
      <c r="G163" s="134"/>
      <c r="I163" s="138"/>
      <c r="M163" s="159"/>
      <c r="N163" s="149"/>
      <c r="P163" s="135"/>
      <c r="Q163" s="135"/>
    </row>
    <row r="164" spans="5:17" x14ac:dyDescent="0.25">
      <c r="E164" s="265"/>
      <c r="G164" s="134"/>
      <c r="I164" s="138"/>
      <c r="M164" s="159"/>
      <c r="N164" s="149"/>
      <c r="P164" s="135"/>
      <c r="Q164" s="135"/>
    </row>
    <row r="165" spans="5:17" x14ac:dyDescent="0.25">
      <c r="E165" s="265"/>
      <c r="G165" s="134"/>
      <c r="I165" s="138"/>
      <c r="M165" s="159"/>
      <c r="N165" s="149"/>
      <c r="P165" s="135"/>
      <c r="Q165" s="135"/>
    </row>
    <row r="166" spans="5:17" x14ac:dyDescent="0.25">
      <c r="E166" s="265"/>
      <c r="G166" s="134"/>
      <c r="I166" s="138"/>
      <c r="M166" s="159"/>
      <c r="N166" s="149"/>
      <c r="P166" s="135"/>
      <c r="Q166" s="135"/>
    </row>
    <row r="167" spans="5:17" x14ac:dyDescent="0.25">
      <c r="E167" s="265"/>
      <c r="G167" s="134"/>
      <c r="I167" s="138"/>
      <c r="M167" s="159"/>
      <c r="N167" s="149"/>
      <c r="P167" s="135"/>
      <c r="Q167" s="135"/>
    </row>
    <row r="168" spans="5:17" x14ac:dyDescent="0.25">
      <c r="E168" s="265"/>
      <c r="G168" s="134"/>
      <c r="I168" s="138"/>
      <c r="M168" s="159"/>
      <c r="N168" s="149"/>
      <c r="P168" s="135"/>
      <c r="Q168" s="135"/>
    </row>
    <row r="169" spans="5:17" x14ac:dyDescent="0.25">
      <c r="E169" s="265"/>
      <c r="G169" s="134"/>
      <c r="I169" s="138"/>
      <c r="M169" s="159"/>
      <c r="N169" s="149"/>
      <c r="P169" s="135"/>
      <c r="Q169" s="135"/>
    </row>
    <row r="170" spans="5:17" x14ac:dyDescent="0.25">
      <c r="E170" s="265"/>
      <c r="G170" s="134"/>
      <c r="I170" s="138"/>
      <c r="M170" s="159"/>
      <c r="N170" s="149"/>
      <c r="P170" s="135"/>
      <c r="Q170" s="135"/>
    </row>
    <row r="171" spans="5:17" x14ac:dyDescent="0.25">
      <c r="E171" s="265"/>
      <c r="G171" s="134"/>
      <c r="I171" s="138"/>
      <c r="M171" s="159"/>
      <c r="N171" s="149"/>
      <c r="P171" s="135"/>
      <c r="Q171" s="135"/>
    </row>
    <row r="172" spans="5:17" x14ac:dyDescent="0.25">
      <c r="E172" s="265"/>
      <c r="G172" s="134"/>
      <c r="I172" s="138"/>
      <c r="M172" s="159"/>
      <c r="N172" s="149"/>
      <c r="P172" s="135"/>
      <c r="Q172" s="135"/>
    </row>
    <row r="173" spans="5:17" x14ac:dyDescent="0.25">
      <c r="E173" s="265"/>
      <c r="G173" s="134"/>
      <c r="I173" s="138"/>
      <c r="M173" s="159"/>
      <c r="N173" s="149"/>
      <c r="P173" s="135"/>
      <c r="Q173" s="135"/>
    </row>
    <row r="174" spans="5:17" x14ac:dyDescent="0.25">
      <c r="E174" s="265"/>
      <c r="G174" s="134"/>
      <c r="I174" s="138"/>
      <c r="M174" s="159"/>
      <c r="N174" s="149"/>
      <c r="P174" s="135"/>
      <c r="Q174" s="135"/>
    </row>
    <row r="175" spans="5:17" x14ac:dyDescent="0.25">
      <c r="E175" s="265"/>
      <c r="G175" s="134"/>
      <c r="I175" s="138"/>
      <c r="M175" s="159"/>
      <c r="N175" s="149"/>
      <c r="P175" s="135"/>
      <c r="Q175" s="135"/>
    </row>
    <row r="176" spans="5:17" x14ac:dyDescent="0.25">
      <c r="E176" s="265"/>
      <c r="G176" s="134"/>
      <c r="I176" s="138"/>
      <c r="M176" s="159"/>
      <c r="N176" s="149"/>
      <c r="P176" s="135"/>
      <c r="Q176" s="135"/>
    </row>
    <row r="177" spans="5:17" x14ac:dyDescent="0.25">
      <c r="E177" s="265"/>
      <c r="G177" s="134"/>
      <c r="I177" s="138"/>
      <c r="M177" s="159"/>
      <c r="N177" s="149"/>
      <c r="P177" s="135"/>
      <c r="Q177" s="135"/>
    </row>
    <row r="178" spans="5:17" x14ac:dyDescent="0.25">
      <c r="E178" s="265"/>
      <c r="G178" s="134"/>
      <c r="I178" s="138"/>
      <c r="M178" s="159"/>
      <c r="N178" s="149"/>
      <c r="P178" s="135"/>
      <c r="Q178" s="135"/>
    </row>
    <row r="179" spans="5:17" x14ac:dyDescent="0.25">
      <c r="E179" s="265"/>
      <c r="G179" s="134"/>
      <c r="I179" s="138"/>
      <c r="M179" s="159"/>
      <c r="N179" s="149"/>
      <c r="P179" s="135"/>
      <c r="Q179" s="135"/>
    </row>
    <row r="180" spans="5:17" x14ac:dyDescent="0.25">
      <c r="E180" s="265"/>
      <c r="G180" s="134"/>
      <c r="I180" s="138"/>
      <c r="M180" s="159"/>
      <c r="N180" s="149"/>
      <c r="P180" s="135"/>
      <c r="Q180" s="135"/>
    </row>
    <row r="181" spans="5:17" x14ac:dyDescent="0.25">
      <c r="E181" s="265"/>
      <c r="G181" s="134"/>
      <c r="I181" s="138"/>
      <c r="M181" s="159"/>
      <c r="N181" s="149"/>
      <c r="P181" s="135"/>
      <c r="Q181" s="135"/>
    </row>
    <row r="182" spans="5:17" x14ac:dyDescent="0.25">
      <c r="E182" s="265"/>
      <c r="G182" s="134"/>
      <c r="I182" s="138"/>
      <c r="M182" s="159"/>
      <c r="N182" s="149"/>
      <c r="P182" s="135"/>
      <c r="Q182" s="135"/>
    </row>
    <row r="183" spans="5:17" x14ac:dyDescent="0.25">
      <c r="E183" s="265"/>
      <c r="G183" s="134"/>
      <c r="I183" s="138"/>
      <c r="M183" s="159"/>
      <c r="N183" s="149"/>
      <c r="P183" s="135"/>
      <c r="Q183" s="135"/>
    </row>
    <row r="184" spans="5:17" x14ac:dyDescent="0.25">
      <c r="E184" s="265"/>
      <c r="G184" s="134"/>
      <c r="I184" s="138"/>
      <c r="M184" s="159"/>
      <c r="N184" s="149"/>
      <c r="P184" s="135"/>
      <c r="Q184" s="135"/>
    </row>
    <row r="185" spans="5:17" x14ac:dyDescent="0.25">
      <c r="E185" s="265"/>
      <c r="G185" s="134"/>
      <c r="I185" s="138"/>
      <c r="M185" s="159"/>
      <c r="N185" s="149"/>
      <c r="P185" s="135"/>
      <c r="Q185" s="135"/>
    </row>
    <row r="186" spans="5:17" x14ac:dyDescent="0.25">
      <c r="E186" s="265"/>
      <c r="G186" s="134"/>
      <c r="I186" s="138"/>
      <c r="M186" s="159"/>
      <c r="N186" s="149"/>
      <c r="P186" s="135"/>
      <c r="Q186" s="135"/>
    </row>
    <row r="187" spans="5:17" x14ac:dyDescent="0.25">
      <c r="E187" s="265"/>
      <c r="G187" s="134"/>
      <c r="I187" s="138"/>
      <c r="M187" s="159"/>
      <c r="N187" s="149"/>
      <c r="P187" s="135"/>
      <c r="Q187" s="135"/>
    </row>
    <row r="188" spans="5:17" x14ac:dyDescent="0.25">
      <c r="E188" s="265"/>
      <c r="G188" s="134"/>
      <c r="I188" s="138"/>
      <c r="M188" s="159"/>
      <c r="N188" s="149"/>
      <c r="P188" s="135"/>
      <c r="Q188" s="135"/>
    </row>
    <row r="189" spans="5:17" x14ac:dyDescent="0.25">
      <c r="E189" s="265"/>
      <c r="G189" s="134"/>
      <c r="I189" s="138"/>
      <c r="M189" s="159"/>
      <c r="N189" s="149"/>
      <c r="P189" s="135"/>
      <c r="Q189" s="135"/>
    </row>
    <row r="190" spans="5:17" x14ac:dyDescent="0.25">
      <c r="E190" s="265"/>
      <c r="G190" s="134"/>
      <c r="I190" s="138"/>
      <c r="M190" s="159"/>
      <c r="N190" s="149"/>
      <c r="P190" s="135"/>
      <c r="Q190" s="135"/>
    </row>
    <row r="191" spans="5:17" x14ac:dyDescent="0.25">
      <c r="E191" s="265"/>
      <c r="G191" s="134"/>
      <c r="I191" s="138"/>
      <c r="M191" s="159"/>
      <c r="N191" s="149"/>
      <c r="P191" s="135"/>
      <c r="Q191" s="135"/>
    </row>
    <row r="192" spans="5:17" x14ac:dyDescent="0.25">
      <c r="E192" s="265"/>
      <c r="G192" s="134"/>
      <c r="I192" s="138"/>
      <c r="M192" s="159"/>
      <c r="N192" s="149"/>
      <c r="P192" s="135"/>
      <c r="Q192" s="135"/>
    </row>
    <row r="193" spans="5:17" x14ac:dyDescent="0.25">
      <c r="E193" s="265"/>
      <c r="G193" s="134"/>
      <c r="I193" s="138"/>
      <c r="M193" s="159"/>
      <c r="N193" s="149"/>
      <c r="P193" s="135"/>
      <c r="Q193" s="135"/>
    </row>
    <row r="194" spans="5:17" x14ac:dyDescent="0.25">
      <c r="E194" s="265"/>
      <c r="G194" s="134"/>
      <c r="I194" s="138"/>
      <c r="M194" s="159"/>
      <c r="N194" s="149"/>
      <c r="P194" s="135"/>
      <c r="Q194" s="135"/>
    </row>
    <row r="195" spans="5:17" x14ac:dyDescent="0.25">
      <c r="E195" s="265"/>
      <c r="G195" s="134"/>
      <c r="I195" s="138"/>
      <c r="M195" s="159"/>
      <c r="N195" s="149"/>
      <c r="P195" s="135"/>
      <c r="Q195" s="135"/>
    </row>
    <row r="196" spans="5:17" x14ac:dyDescent="0.25">
      <c r="E196" s="265"/>
      <c r="G196" s="134"/>
      <c r="I196" s="138"/>
      <c r="M196" s="159"/>
      <c r="N196" s="149"/>
      <c r="P196" s="135"/>
      <c r="Q196" s="135"/>
    </row>
    <row r="197" spans="5:17" x14ac:dyDescent="0.25">
      <c r="E197" s="265"/>
      <c r="G197" s="134"/>
      <c r="I197" s="138"/>
      <c r="M197" s="159"/>
      <c r="N197" s="149"/>
      <c r="P197" s="135"/>
      <c r="Q197" s="135"/>
    </row>
    <row r="198" spans="5:17" x14ac:dyDescent="0.25">
      <c r="E198" s="265"/>
      <c r="G198" s="134"/>
      <c r="I198" s="138"/>
      <c r="M198" s="159"/>
      <c r="N198" s="149"/>
      <c r="P198" s="135"/>
      <c r="Q198" s="135"/>
    </row>
    <row r="199" spans="5:17" x14ac:dyDescent="0.25">
      <c r="E199" s="265"/>
      <c r="G199" s="134"/>
      <c r="I199" s="138"/>
      <c r="M199" s="159"/>
      <c r="N199" s="149"/>
      <c r="P199" s="135"/>
      <c r="Q199" s="135"/>
    </row>
    <row r="200" spans="5:17" x14ac:dyDescent="0.25">
      <c r="E200" s="265"/>
      <c r="G200" s="134"/>
      <c r="I200" s="138"/>
      <c r="M200" s="159"/>
      <c r="N200" s="149"/>
      <c r="P200" s="135"/>
      <c r="Q200" s="135"/>
    </row>
    <row r="201" spans="5:17" x14ac:dyDescent="0.25">
      <c r="E201" s="265"/>
      <c r="G201" s="134"/>
      <c r="I201" s="138"/>
      <c r="M201" s="159"/>
      <c r="N201" s="149"/>
      <c r="P201" s="135"/>
      <c r="Q201" s="135"/>
    </row>
    <row r="202" spans="5:17" x14ac:dyDescent="0.25">
      <c r="E202" s="265"/>
      <c r="G202" s="134"/>
      <c r="I202" s="138"/>
      <c r="M202" s="159"/>
      <c r="N202" s="149"/>
      <c r="P202" s="135"/>
      <c r="Q202" s="135"/>
    </row>
    <row r="203" spans="5:17" x14ac:dyDescent="0.25">
      <c r="E203" s="265"/>
      <c r="G203" s="134"/>
      <c r="I203" s="138"/>
      <c r="M203" s="159"/>
      <c r="N203" s="149"/>
      <c r="P203" s="135"/>
      <c r="Q203" s="135"/>
    </row>
    <row r="204" spans="5:17" x14ac:dyDescent="0.25">
      <c r="E204" s="265"/>
      <c r="G204" s="134"/>
      <c r="I204" s="138"/>
      <c r="M204" s="159"/>
      <c r="N204" s="149"/>
      <c r="P204" s="135"/>
      <c r="Q204" s="135"/>
    </row>
    <row r="205" spans="5:17" x14ac:dyDescent="0.25">
      <c r="E205" s="265"/>
      <c r="G205" s="134"/>
      <c r="I205" s="138"/>
      <c r="M205" s="159"/>
      <c r="N205" s="149"/>
      <c r="P205" s="135"/>
      <c r="Q205" s="135"/>
    </row>
    <row r="206" spans="5:17" x14ac:dyDescent="0.25">
      <c r="E206" s="265"/>
      <c r="G206" s="134"/>
      <c r="I206" s="138"/>
      <c r="M206" s="159"/>
      <c r="N206" s="149"/>
      <c r="P206" s="135"/>
      <c r="Q206" s="135"/>
    </row>
    <row r="207" spans="5:17" x14ac:dyDescent="0.25">
      <c r="E207" s="265"/>
      <c r="G207" s="134"/>
      <c r="I207" s="138"/>
      <c r="M207" s="159"/>
      <c r="N207" s="149"/>
      <c r="P207" s="135"/>
      <c r="Q207" s="135"/>
    </row>
    <row r="208" spans="5:17" x14ac:dyDescent="0.25">
      <c r="E208" s="265"/>
      <c r="G208" s="134"/>
      <c r="I208" s="138"/>
      <c r="M208" s="159"/>
      <c r="N208" s="149"/>
      <c r="P208" s="135"/>
      <c r="Q208" s="135"/>
    </row>
    <row r="209" spans="5:17" x14ac:dyDescent="0.25">
      <c r="E209" s="265"/>
      <c r="G209" s="134"/>
      <c r="I209" s="138"/>
      <c r="M209" s="159"/>
      <c r="N209" s="149"/>
      <c r="P209" s="135"/>
      <c r="Q209" s="135"/>
    </row>
    <row r="210" spans="5:17" x14ac:dyDescent="0.25">
      <c r="E210" s="265"/>
      <c r="G210" s="134"/>
      <c r="I210" s="138"/>
      <c r="M210" s="159"/>
      <c r="N210" s="149"/>
      <c r="P210" s="135"/>
      <c r="Q210" s="135"/>
    </row>
    <row r="211" spans="5:17" x14ac:dyDescent="0.25">
      <c r="E211" s="265"/>
      <c r="G211" s="134"/>
      <c r="I211" s="138"/>
      <c r="M211" s="159"/>
      <c r="N211" s="149"/>
      <c r="P211" s="135"/>
      <c r="Q211" s="135"/>
    </row>
    <row r="212" spans="5:17" x14ac:dyDescent="0.25">
      <c r="E212" s="265"/>
      <c r="G212" s="134"/>
      <c r="I212" s="138"/>
      <c r="M212" s="159"/>
      <c r="N212" s="149"/>
      <c r="P212" s="135"/>
      <c r="Q212" s="135"/>
    </row>
    <row r="213" spans="5:17" x14ac:dyDescent="0.25">
      <c r="E213" s="265"/>
      <c r="G213" s="134"/>
      <c r="I213" s="138"/>
      <c r="M213" s="159"/>
      <c r="N213" s="149"/>
      <c r="P213" s="135"/>
      <c r="Q213" s="135"/>
    </row>
    <row r="214" spans="5:17" x14ac:dyDescent="0.25">
      <c r="E214" s="265"/>
      <c r="G214" s="134"/>
      <c r="I214" s="138"/>
      <c r="M214" s="159"/>
      <c r="N214" s="149"/>
      <c r="P214" s="135"/>
      <c r="Q214" s="135"/>
    </row>
    <row r="215" spans="5:17" x14ac:dyDescent="0.25">
      <c r="E215" s="265"/>
      <c r="G215" s="134"/>
      <c r="I215" s="138"/>
      <c r="M215" s="159"/>
      <c r="N215" s="149"/>
      <c r="P215" s="135"/>
      <c r="Q215" s="135"/>
    </row>
    <row r="216" spans="5:17" x14ac:dyDescent="0.25">
      <c r="E216" s="265"/>
      <c r="G216" s="134"/>
      <c r="I216" s="138"/>
      <c r="M216" s="159"/>
      <c r="N216" s="149"/>
      <c r="P216" s="135"/>
      <c r="Q216" s="135"/>
    </row>
    <row r="217" spans="5:17" x14ac:dyDescent="0.25">
      <c r="E217" s="265"/>
      <c r="G217" s="134"/>
      <c r="I217" s="138"/>
      <c r="M217" s="159"/>
      <c r="N217" s="149"/>
      <c r="P217" s="135"/>
      <c r="Q217" s="135"/>
    </row>
    <row r="218" spans="5:17" x14ac:dyDescent="0.25">
      <c r="E218" s="265"/>
      <c r="G218" s="134"/>
      <c r="I218" s="138"/>
      <c r="M218" s="159"/>
      <c r="N218" s="149"/>
      <c r="P218" s="135"/>
      <c r="Q218" s="135"/>
    </row>
    <row r="219" spans="5:17" x14ac:dyDescent="0.25">
      <c r="E219" s="265"/>
      <c r="G219" s="134"/>
      <c r="I219" s="138"/>
      <c r="M219" s="159"/>
      <c r="N219" s="149"/>
      <c r="P219" s="135"/>
      <c r="Q219" s="135"/>
    </row>
    <row r="220" spans="5:17" x14ac:dyDescent="0.25">
      <c r="E220" s="265"/>
      <c r="G220" s="134"/>
      <c r="I220" s="138"/>
      <c r="M220" s="159"/>
      <c r="N220" s="149"/>
      <c r="P220" s="135"/>
      <c r="Q220" s="135"/>
    </row>
    <row r="221" spans="5:17" x14ac:dyDescent="0.25">
      <c r="E221" s="265"/>
      <c r="G221" s="134"/>
      <c r="I221" s="138"/>
      <c r="M221" s="159"/>
      <c r="N221" s="149"/>
      <c r="P221" s="135"/>
      <c r="Q221" s="135"/>
    </row>
    <row r="222" spans="5:17" x14ac:dyDescent="0.25">
      <c r="E222" s="265"/>
      <c r="G222" s="134"/>
      <c r="I222" s="138"/>
      <c r="M222" s="159"/>
      <c r="N222" s="149"/>
      <c r="P222" s="135"/>
      <c r="Q222" s="135"/>
    </row>
    <row r="223" spans="5:17" x14ac:dyDescent="0.25">
      <c r="E223" s="265"/>
      <c r="G223" s="134"/>
      <c r="I223" s="138"/>
      <c r="M223" s="159"/>
      <c r="N223" s="149"/>
      <c r="P223" s="135"/>
      <c r="Q223" s="135"/>
    </row>
    <row r="224" spans="5:17" x14ac:dyDescent="0.25">
      <c r="E224" s="265"/>
      <c r="G224" s="134"/>
      <c r="I224" s="138"/>
      <c r="M224" s="159"/>
      <c r="N224" s="149"/>
      <c r="P224" s="135"/>
      <c r="Q224" s="135"/>
    </row>
    <row r="225" spans="5:17" x14ac:dyDescent="0.25">
      <c r="E225" s="265"/>
      <c r="G225" s="134"/>
      <c r="I225" s="138"/>
      <c r="M225" s="159"/>
      <c r="N225" s="149"/>
      <c r="P225" s="135"/>
      <c r="Q225" s="135"/>
    </row>
    <row r="226" spans="5:17" x14ac:dyDescent="0.25">
      <c r="E226" s="265"/>
      <c r="G226" s="134"/>
      <c r="I226" s="138"/>
      <c r="M226" s="159"/>
      <c r="N226" s="149"/>
      <c r="P226" s="135"/>
      <c r="Q226" s="135"/>
    </row>
    <row r="227" spans="5:17" x14ac:dyDescent="0.25">
      <c r="E227" s="265"/>
      <c r="G227" s="134"/>
      <c r="I227" s="138"/>
      <c r="M227" s="159"/>
      <c r="N227" s="149"/>
      <c r="P227" s="135"/>
      <c r="Q227" s="135"/>
    </row>
    <row r="228" spans="5:17" x14ac:dyDescent="0.25">
      <c r="E228" s="265"/>
      <c r="G228" s="134"/>
      <c r="I228" s="138"/>
      <c r="M228" s="159"/>
      <c r="N228" s="149"/>
      <c r="P228" s="135"/>
      <c r="Q228" s="135"/>
    </row>
    <row r="229" spans="5:17" x14ac:dyDescent="0.25">
      <c r="E229" s="265"/>
      <c r="G229" s="134"/>
      <c r="I229" s="138"/>
      <c r="M229" s="159"/>
      <c r="N229" s="149"/>
      <c r="P229" s="135"/>
      <c r="Q229" s="135"/>
    </row>
    <row r="230" spans="5:17" x14ac:dyDescent="0.25">
      <c r="E230" s="265"/>
      <c r="G230" s="134"/>
      <c r="I230" s="138"/>
      <c r="M230" s="159"/>
      <c r="N230" s="149"/>
      <c r="P230" s="135"/>
      <c r="Q230" s="135"/>
    </row>
    <row r="231" spans="5:17" x14ac:dyDescent="0.25">
      <c r="E231" s="265"/>
      <c r="G231" s="134"/>
      <c r="I231" s="138"/>
      <c r="M231" s="159"/>
      <c r="N231" s="149"/>
      <c r="P231" s="135"/>
      <c r="Q231" s="135"/>
    </row>
    <row r="232" spans="5:17" x14ac:dyDescent="0.25">
      <c r="E232" s="265"/>
      <c r="G232" s="134"/>
      <c r="I232" s="138"/>
      <c r="M232" s="159"/>
      <c r="N232" s="149"/>
      <c r="P232" s="135"/>
      <c r="Q232" s="135"/>
    </row>
    <row r="233" spans="5:17" x14ac:dyDescent="0.25">
      <c r="E233" s="265"/>
      <c r="G233" s="134"/>
      <c r="I233" s="138"/>
      <c r="M233" s="159"/>
      <c r="N233" s="149"/>
      <c r="P233" s="135"/>
      <c r="Q233" s="135"/>
    </row>
    <row r="234" spans="5:17" x14ac:dyDescent="0.25">
      <c r="E234" s="265"/>
      <c r="G234" s="134"/>
      <c r="I234" s="138"/>
      <c r="M234" s="159"/>
      <c r="N234" s="149"/>
      <c r="P234" s="135"/>
      <c r="Q234" s="135"/>
    </row>
    <row r="235" spans="5:17" x14ac:dyDescent="0.25">
      <c r="E235" s="265"/>
      <c r="G235" s="134"/>
      <c r="I235" s="138"/>
      <c r="M235" s="159"/>
      <c r="N235" s="149"/>
      <c r="P235" s="135"/>
      <c r="Q235" s="135"/>
    </row>
    <row r="236" spans="5:17" x14ac:dyDescent="0.25">
      <c r="E236" s="265"/>
      <c r="G236" s="134"/>
      <c r="I236" s="138"/>
      <c r="M236" s="159"/>
      <c r="N236" s="149"/>
      <c r="P236" s="135"/>
      <c r="Q236" s="135"/>
    </row>
    <row r="237" spans="5:17" x14ac:dyDescent="0.25">
      <c r="E237" s="265"/>
      <c r="G237" s="134"/>
      <c r="I237" s="138"/>
      <c r="M237" s="159"/>
      <c r="N237" s="149"/>
      <c r="P237" s="135"/>
      <c r="Q237" s="135"/>
    </row>
    <row r="238" spans="5:17" x14ac:dyDescent="0.25">
      <c r="E238" s="265"/>
      <c r="G238" s="134"/>
      <c r="I238" s="138"/>
      <c r="M238" s="159"/>
      <c r="N238" s="149"/>
      <c r="P238" s="135"/>
      <c r="Q238" s="135"/>
    </row>
    <row r="239" spans="5:17" x14ac:dyDescent="0.25">
      <c r="E239" s="265"/>
      <c r="G239" s="134"/>
      <c r="I239" s="138"/>
      <c r="M239" s="159"/>
      <c r="N239" s="149"/>
      <c r="P239" s="135"/>
      <c r="Q239" s="135"/>
    </row>
    <row r="240" spans="5:17" x14ac:dyDescent="0.25">
      <c r="E240" s="265"/>
      <c r="G240" s="134"/>
      <c r="I240" s="138"/>
      <c r="M240" s="159"/>
      <c r="N240" s="149"/>
      <c r="P240" s="135"/>
      <c r="Q240" s="135"/>
    </row>
    <row r="241" spans="5:17" x14ac:dyDescent="0.25">
      <c r="E241" s="265"/>
      <c r="G241" s="134"/>
      <c r="I241" s="138"/>
      <c r="M241" s="159"/>
      <c r="N241" s="149"/>
      <c r="P241" s="135"/>
      <c r="Q241" s="135"/>
    </row>
    <row r="242" spans="5:17" x14ac:dyDescent="0.25">
      <c r="E242" s="265"/>
      <c r="G242" s="134"/>
      <c r="I242" s="138"/>
      <c r="M242" s="159"/>
      <c r="N242" s="149"/>
      <c r="P242" s="135"/>
      <c r="Q242" s="135"/>
    </row>
    <row r="243" spans="5:17" x14ac:dyDescent="0.25">
      <c r="E243" s="265"/>
      <c r="G243" s="134"/>
      <c r="I243" s="138"/>
      <c r="M243" s="159"/>
      <c r="N243" s="149"/>
      <c r="P243" s="135"/>
      <c r="Q243" s="135"/>
    </row>
    <row r="244" spans="5:17" x14ac:dyDescent="0.25">
      <c r="E244" s="265"/>
      <c r="G244" s="134"/>
      <c r="I244" s="138"/>
      <c r="M244" s="159"/>
      <c r="N244" s="149"/>
      <c r="P244" s="135"/>
      <c r="Q244" s="135"/>
    </row>
    <row r="245" spans="5:17" x14ac:dyDescent="0.25">
      <c r="E245" s="265"/>
      <c r="G245" s="134"/>
      <c r="I245" s="138"/>
      <c r="M245" s="159"/>
      <c r="N245" s="149"/>
      <c r="P245" s="135"/>
      <c r="Q245" s="135"/>
    </row>
    <row r="246" spans="5:17" x14ac:dyDescent="0.25">
      <c r="E246" s="265"/>
      <c r="G246" s="134"/>
      <c r="I246" s="138"/>
      <c r="M246" s="159"/>
      <c r="N246" s="149"/>
      <c r="P246" s="135"/>
      <c r="Q246" s="135"/>
    </row>
    <row r="247" spans="5:17" x14ac:dyDescent="0.25">
      <c r="E247" s="265"/>
      <c r="G247" s="134"/>
      <c r="I247" s="138"/>
      <c r="M247" s="159"/>
      <c r="N247" s="149"/>
      <c r="P247" s="135"/>
      <c r="Q247" s="135"/>
    </row>
    <row r="248" spans="5:17" x14ac:dyDescent="0.25">
      <c r="E248" s="265"/>
      <c r="G248" s="134"/>
      <c r="I248" s="138"/>
      <c r="M248" s="159"/>
      <c r="N248" s="149"/>
      <c r="P248" s="135"/>
      <c r="Q248" s="135"/>
    </row>
    <row r="249" spans="5:17" x14ac:dyDescent="0.25">
      <c r="E249" s="265"/>
      <c r="G249" s="134"/>
      <c r="I249" s="138"/>
      <c r="M249" s="159"/>
      <c r="N249" s="149"/>
      <c r="P249" s="135"/>
      <c r="Q249" s="135"/>
    </row>
    <row r="250" spans="5:17" x14ac:dyDescent="0.25">
      <c r="E250" s="265"/>
      <c r="G250" s="134"/>
      <c r="I250" s="138"/>
      <c r="M250" s="159"/>
      <c r="N250" s="149"/>
      <c r="P250" s="135"/>
      <c r="Q250" s="135"/>
    </row>
    <row r="251" spans="5:17" x14ac:dyDescent="0.25">
      <c r="E251" s="265"/>
      <c r="G251" s="134"/>
      <c r="I251" s="138"/>
      <c r="M251" s="159"/>
      <c r="N251" s="149"/>
      <c r="P251" s="135"/>
      <c r="Q251" s="135"/>
    </row>
    <row r="252" spans="5:17" x14ac:dyDescent="0.25">
      <c r="E252" s="265"/>
      <c r="G252" s="134"/>
      <c r="I252" s="138"/>
      <c r="M252" s="159"/>
      <c r="N252" s="149"/>
      <c r="P252" s="135"/>
      <c r="Q252" s="135"/>
    </row>
    <row r="253" spans="5:17" x14ac:dyDescent="0.25">
      <c r="E253" s="265"/>
      <c r="G253" s="134"/>
      <c r="I253" s="138"/>
      <c r="M253" s="159"/>
      <c r="N253" s="149"/>
      <c r="P253" s="135"/>
      <c r="Q253" s="135"/>
    </row>
    <row r="254" spans="5:17" x14ac:dyDescent="0.25">
      <c r="E254" s="265"/>
      <c r="G254" s="134"/>
      <c r="I254" s="138"/>
      <c r="M254" s="159"/>
      <c r="N254" s="149"/>
      <c r="P254" s="135"/>
      <c r="Q254" s="135"/>
    </row>
    <row r="255" spans="5:17" x14ac:dyDescent="0.25">
      <c r="E255" s="265"/>
      <c r="G255" s="134"/>
      <c r="I255" s="138"/>
      <c r="M255" s="159"/>
      <c r="N255" s="149"/>
      <c r="P255" s="135"/>
      <c r="Q255" s="135"/>
    </row>
    <row r="256" spans="5:17" x14ac:dyDescent="0.25">
      <c r="E256" s="265"/>
      <c r="G256" s="134"/>
      <c r="I256" s="138"/>
      <c r="M256" s="159"/>
      <c r="N256" s="149"/>
      <c r="P256" s="135"/>
      <c r="Q256" s="135"/>
    </row>
    <row r="257" spans="5:17" x14ac:dyDescent="0.25">
      <c r="E257" s="265"/>
      <c r="G257" s="134"/>
      <c r="I257" s="138"/>
      <c r="M257" s="159"/>
      <c r="N257" s="149"/>
      <c r="P257" s="135"/>
      <c r="Q257" s="135"/>
    </row>
    <row r="258" spans="5:17" x14ac:dyDescent="0.25">
      <c r="E258" s="265"/>
      <c r="G258" s="134"/>
      <c r="I258" s="138"/>
      <c r="M258" s="159"/>
      <c r="N258" s="149"/>
      <c r="P258" s="135"/>
      <c r="Q258" s="135"/>
    </row>
    <row r="259" spans="5:17" x14ac:dyDescent="0.25">
      <c r="E259" s="265"/>
      <c r="G259" s="134"/>
      <c r="I259" s="138"/>
      <c r="M259" s="159"/>
      <c r="N259" s="149"/>
      <c r="P259" s="135"/>
      <c r="Q259" s="135"/>
    </row>
    <row r="260" spans="5:17" x14ac:dyDescent="0.25">
      <c r="E260" s="265"/>
      <c r="G260" s="134"/>
      <c r="I260" s="138"/>
      <c r="M260" s="159"/>
      <c r="N260" s="149"/>
      <c r="P260" s="135"/>
      <c r="Q260" s="135"/>
    </row>
    <row r="261" spans="5:17" x14ac:dyDescent="0.25">
      <c r="E261" s="265"/>
      <c r="G261" s="134"/>
      <c r="I261" s="138"/>
      <c r="M261" s="159"/>
      <c r="N261" s="149"/>
      <c r="P261" s="135"/>
      <c r="Q261" s="135"/>
    </row>
    <row r="262" spans="5:17" x14ac:dyDescent="0.25">
      <c r="E262" s="265"/>
      <c r="G262" s="134"/>
      <c r="I262" s="138"/>
      <c r="M262" s="159"/>
      <c r="N262" s="149"/>
      <c r="P262" s="135"/>
      <c r="Q262" s="135"/>
    </row>
    <row r="263" spans="5:17" x14ac:dyDescent="0.25">
      <c r="E263" s="265"/>
      <c r="G263" s="134"/>
      <c r="I263" s="138"/>
      <c r="M263" s="159"/>
      <c r="N263" s="149"/>
      <c r="P263" s="135"/>
      <c r="Q263" s="135"/>
    </row>
    <row r="264" spans="5:17" x14ac:dyDescent="0.25">
      <c r="E264" s="265"/>
      <c r="G264" s="134"/>
      <c r="I264" s="138"/>
      <c r="M264" s="159"/>
      <c r="N264" s="149"/>
      <c r="P264" s="135"/>
      <c r="Q264" s="135"/>
    </row>
    <row r="265" spans="5:17" x14ac:dyDescent="0.25">
      <c r="E265" s="265"/>
      <c r="G265" s="134"/>
      <c r="I265" s="138"/>
      <c r="M265" s="159"/>
      <c r="N265" s="149"/>
      <c r="P265" s="135"/>
      <c r="Q265" s="135"/>
    </row>
    <row r="266" spans="5:17" x14ac:dyDescent="0.25">
      <c r="E266" s="265"/>
      <c r="G266" s="134"/>
      <c r="I266" s="138"/>
      <c r="M266" s="159"/>
      <c r="N266" s="149"/>
      <c r="P266" s="135"/>
      <c r="Q266" s="135"/>
    </row>
    <row r="267" spans="5:17" x14ac:dyDescent="0.25">
      <c r="E267" s="265"/>
      <c r="G267" s="134"/>
      <c r="I267" s="138"/>
      <c r="M267" s="159"/>
      <c r="N267" s="149"/>
      <c r="P267" s="135"/>
      <c r="Q267" s="135"/>
    </row>
    <row r="268" spans="5:17" x14ac:dyDescent="0.25">
      <c r="E268" s="265"/>
      <c r="G268" s="134"/>
      <c r="I268" s="138"/>
      <c r="M268" s="159"/>
      <c r="N268" s="149"/>
      <c r="P268" s="135"/>
      <c r="Q268" s="135"/>
    </row>
    <row r="269" spans="5:17" x14ac:dyDescent="0.25">
      <c r="E269" s="265"/>
      <c r="G269" s="134"/>
      <c r="I269" s="138"/>
      <c r="M269" s="159"/>
      <c r="N269" s="149"/>
      <c r="P269" s="135"/>
      <c r="Q269" s="135"/>
    </row>
    <row r="270" spans="5:17" x14ac:dyDescent="0.25">
      <c r="E270" s="265"/>
      <c r="G270" s="134"/>
      <c r="I270" s="138"/>
      <c r="M270" s="159"/>
      <c r="N270" s="149"/>
      <c r="P270" s="135"/>
      <c r="Q270" s="135"/>
    </row>
    <row r="271" spans="5:17" x14ac:dyDescent="0.25">
      <c r="E271" s="265"/>
      <c r="G271" s="134"/>
      <c r="I271" s="138"/>
      <c r="M271" s="159"/>
      <c r="N271" s="149"/>
      <c r="P271" s="135"/>
      <c r="Q271" s="135"/>
    </row>
    <row r="272" spans="5:17" x14ac:dyDescent="0.25">
      <c r="E272" s="265"/>
      <c r="G272" s="134"/>
      <c r="I272" s="138"/>
      <c r="M272" s="159"/>
      <c r="N272" s="149"/>
      <c r="P272" s="135"/>
      <c r="Q272" s="135"/>
    </row>
    <row r="273" spans="5:17" x14ac:dyDescent="0.25">
      <c r="E273" s="265"/>
      <c r="G273" s="134"/>
      <c r="I273" s="138"/>
      <c r="M273" s="159"/>
      <c r="N273" s="149"/>
      <c r="P273" s="135"/>
      <c r="Q273" s="135"/>
    </row>
    <row r="274" spans="5:17" x14ac:dyDescent="0.25">
      <c r="E274" s="265"/>
      <c r="G274" s="134"/>
      <c r="I274" s="138"/>
      <c r="M274" s="159"/>
      <c r="N274" s="149"/>
      <c r="P274" s="135"/>
      <c r="Q274" s="135"/>
    </row>
    <row r="275" spans="5:17" x14ac:dyDescent="0.25">
      <c r="E275" s="265"/>
      <c r="G275" s="134"/>
      <c r="I275" s="138"/>
      <c r="M275" s="159"/>
      <c r="N275" s="149"/>
      <c r="P275" s="135"/>
      <c r="Q275" s="135"/>
    </row>
    <row r="276" spans="5:17" x14ac:dyDescent="0.25">
      <c r="E276" s="265"/>
      <c r="G276" s="134"/>
      <c r="I276" s="138"/>
      <c r="M276" s="159"/>
      <c r="N276" s="149"/>
      <c r="P276" s="135"/>
      <c r="Q276" s="135"/>
    </row>
    <row r="277" spans="5:17" x14ac:dyDescent="0.25">
      <c r="E277" s="265"/>
      <c r="G277" s="134"/>
      <c r="I277" s="138"/>
      <c r="M277" s="159"/>
      <c r="N277" s="149"/>
      <c r="P277" s="135"/>
      <c r="Q277" s="135"/>
    </row>
    <row r="278" spans="5:17" x14ac:dyDescent="0.25">
      <c r="E278" s="265"/>
      <c r="G278" s="134"/>
      <c r="I278" s="138"/>
      <c r="M278" s="159"/>
      <c r="N278" s="149"/>
      <c r="P278" s="135"/>
      <c r="Q278" s="135"/>
    </row>
    <row r="279" spans="5:17" x14ac:dyDescent="0.25">
      <c r="E279" s="265"/>
      <c r="G279" s="134"/>
      <c r="I279" s="138"/>
      <c r="M279" s="159"/>
      <c r="N279" s="149"/>
      <c r="P279" s="135"/>
      <c r="Q279" s="135"/>
    </row>
    <row r="280" spans="5:17" x14ac:dyDescent="0.25">
      <c r="E280" s="265"/>
      <c r="G280" s="134"/>
      <c r="I280" s="138"/>
      <c r="M280" s="159"/>
      <c r="N280" s="149"/>
      <c r="P280" s="135"/>
      <c r="Q280" s="135"/>
    </row>
    <row r="281" spans="5:17" x14ac:dyDescent="0.25">
      <c r="E281" s="265"/>
      <c r="G281" s="134"/>
      <c r="I281" s="138"/>
      <c r="M281" s="159"/>
      <c r="N281" s="149"/>
      <c r="P281" s="135"/>
      <c r="Q281" s="135"/>
    </row>
    <row r="282" spans="5:17" x14ac:dyDescent="0.25">
      <c r="E282" s="265"/>
      <c r="G282" s="134"/>
      <c r="I282" s="138"/>
      <c r="M282" s="159"/>
      <c r="N282" s="149"/>
      <c r="P282" s="135"/>
      <c r="Q282" s="135"/>
    </row>
    <row r="283" spans="5:17" x14ac:dyDescent="0.25">
      <c r="E283" s="265"/>
      <c r="G283" s="134"/>
      <c r="I283" s="138"/>
      <c r="M283" s="159"/>
      <c r="N283" s="149"/>
      <c r="P283" s="135"/>
      <c r="Q283" s="135"/>
    </row>
    <row r="284" spans="5:17" x14ac:dyDescent="0.25">
      <c r="E284" s="265"/>
      <c r="G284" s="134"/>
      <c r="I284" s="138"/>
      <c r="M284" s="159"/>
      <c r="N284" s="149"/>
      <c r="P284" s="135"/>
      <c r="Q284" s="135"/>
    </row>
    <row r="285" spans="5:17" x14ac:dyDescent="0.25">
      <c r="E285" s="265"/>
      <c r="G285" s="134"/>
      <c r="I285" s="138"/>
      <c r="M285" s="159"/>
      <c r="N285" s="149"/>
      <c r="P285" s="135"/>
      <c r="Q285" s="135"/>
    </row>
    <row r="286" spans="5:17" x14ac:dyDescent="0.25">
      <c r="E286" s="265"/>
      <c r="G286" s="134"/>
      <c r="I286" s="138"/>
      <c r="M286" s="159"/>
      <c r="N286" s="149"/>
      <c r="P286" s="135"/>
      <c r="Q286" s="135"/>
    </row>
    <row r="287" spans="5:17" x14ac:dyDescent="0.25">
      <c r="E287" s="265"/>
      <c r="G287" s="134"/>
      <c r="I287" s="138"/>
      <c r="M287" s="159"/>
      <c r="N287" s="149"/>
      <c r="P287" s="135"/>
      <c r="Q287" s="135"/>
    </row>
    <row r="288" spans="5:17" x14ac:dyDescent="0.25">
      <c r="E288" s="265"/>
      <c r="G288" s="134"/>
      <c r="I288" s="138"/>
      <c r="M288" s="159"/>
      <c r="N288" s="149"/>
      <c r="P288" s="135"/>
      <c r="Q288" s="135"/>
    </row>
    <row r="289" spans="5:17" x14ac:dyDescent="0.25">
      <c r="E289" s="265"/>
      <c r="G289" s="134"/>
      <c r="I289" s="138"/>
      <c r="M289" s="159"/>
      <c r="N289" s="149"/>
      <c r="P289" s="135"/>
      <c r="Q289" s="135"/>
    </row>
    <row r="290" spans="5:17" x14ac:dyDescent="0.25">
      <c r="E290" s="265"/>
      <c r="G290" s="134"/>
      <c r="I290" s="138"/>
      <c r="M290" s="159"/>
      <c r="N290" s="149"/>
      <c r="P290" s="135"/>
      <c r="Q290" s="135"/>
    </row>
    <row r="291" spans="5:17" x14ac:dyDescent="0.25">
      <c r="E291" s="265"/>
      <c r="G291" s="134"/>
      <c r="I291" s="138"/>
      <c r="M291" s="159"/>
      <c r="N291" s="149"/>
      <c r="P291" s="135"/>
      <c r="Q291" s="135"/>
    </row>
    <row r="292" spans="5:17" x14ac:dyDescent="0.25">
      <c r="E292" s="265"/>
      <c r="G292" s="134"/>
      <c r="I292" s="138"/>
      <c r="M292" s="159"/>
      <c r="N292" s="149"/>
      <c r="P292" s="135"/>
      <c r="Q292" s="135"/>
    </row>
    <row r="293" spans="5:17" x14ac:dyDescent="0.25">
      <c r="E293" s="265"/>
      <c r="G293" s="134"/>
      <c r="I293" s="138"/>
      <c r="M293" s="159"/>
      <c r="N293" s="149"/>
      <c r="P293" s="135"/>
      <c r="Q293" s="135"/>
    </row>
    <row r="294" spans="5:17" x14ac:dyDescent="0.25">
      <c r="E294" s="265"/>
      <c r="G294" s="134"/>
      <c r="I294" s="138"/>
      <c r="M294" s="159"/>
      <c r="N294" s="149"/>
      <c r="P294" s="135"/>
      <c r="Q294" s="135"/>
    </row>
    <row r="295" spans="5:17" x14ac:dyDescent="0.25">
      <c r="E295" s="265"/>
      <c r="G295" s="134"/>
      <c r="I295" s="138"/>
      <c r="M295" s="159"/>
      <c r="N295" s="149"/>
      <c r="P295" s="135"/>
      <c r="Q295" s="135"/>
    </row>
    <row r="296" spans="5:17" x14ac:dyDescent="0.25">
      <c r="E296" s="265"/>
      <c r="G296" s="134"/>
      <c r="I296" s="138"/>
      <c r="M296" s="159"/>
      <c r="N296" s="149"/>
      <c r="P296" s="135"/>
      <c r="Q296" s="135"/>
    </row>
    <row r="297" spans="5:17" x14ac:dyDescent="0.25">
      <c r="E297" s="265"/>
      <c r="G297" s="134"/>
      <c r="I297" s="138"/>
      <c r="M297" s="159"/>
      <c r="N297" s="149"/>
      <c r="P297" s="135"/>
      <c r="Q297" s="135"/>
    </row>
    <row r="298" spans="5:17" x14ac:dyDescent="0.25">
      <c r="E298" s="265"/>
      <c r="G298" s="134"/>
      <c r="I298" s="138"/>
      <c r="M298" s="159"/>
      <c r="N298" s="149"/>
      <c r="P298" s="135"/>
      <c r="Q298" s="135"/>
    </row>
    <row r="299" spans="5:17" x14ac:dyDescent="0.25">
      <c r="E299" s="265"/>
      <c r="G299" s="134"/>
      <c r="I299" s="138"/>
      <c r="M299" s="159"/>
      <c r="N299" s="149"/>
      <c r="P299" s="135"/>
      <c r="Q299" s="135"/>
    </row>
    <row r="300" spans="5:17" x14ac:dyDescent="0.25">
      <c r="E300" s="265"/>
      <c r="G300" s="134"/>
      <c r="I300" s="138"/>
      <c r="M300" s="159"/>
      <c r="N300" s="149"/>
      <c r="P300" s="135"/>
      <c r="Q300" s="135"/>
    </row>
    <row r="301" spans="5:17" x14ac:dyDescent="0.25">
      <c r="E301" s="265"/>
      <c r="G301" s="134"/>
      <c r="I301" s="138"/>
      <c r="M301" s="159"/>
      <c r="N301" s="149"/>
      <c r="P301" s="135"/>
      <c r="Q301" s="135"/>
    </row>
    <row r="302" spans="5:17" x14ac:dyDescent="0.25">
      <c r="E302" s="265"/>
      <c r="G302" s="134"/>
      <c r="I302" s="138"/>
      <c r="M302" s="159"/>
      <c r="N302" s="149"/>
      <c r="P302" s="135"/>
      <c r="Q302" s="135"/>
    </row>
    <row r="303" spans="5:17" x14ac:dyDescent="0.25">
      <c r="E303" s="265"/>
      <c r="G303" s="134"/>
      <c r="I303" s="138"/>
      <c r="M303" s="159"/>
      <c r="N303" s="149"/>
      <c r="P303" s="135"/>
      <c r="Q303" s="135"/>
    </row>
    <row r="304" spans="5:17" x14ac:dyDescent="0.25">
      <c r="E304" s="265"/>
      <c r="G304" s="134"/>
      <c r="I304" s="138"/>
      <c r="M304" s="159"/>
      <c r="N304" s="149"/>
      <c r="P304" s="135"/>
      <c r="Q304" s="135"/>
    </row>
    <row r="305" spans="5:17" x14ac:dyDescent="0.25">
      <c r="E305" s="265"/>
      <c r="G305" s="134"/>
      <c r="I305" s="138"/>
      <c r="M305" s="159"/>
      <c r="N305" s="149"/>
      <c r="P305" s="135"/>
      <c r="Q305" s="135"/>
    </row>
    <row r="306" spans="5:17" x14ac:dyDescent="0.25">
      <c r="E306" s="265"/>
      <c r="G306" s="134"/>
      <c r="I306" s="138"/>
      <c r="M306" s="159"/>
      <c r="N306" s="149"/>
      <c r="P306" s="135"/>
      <c r="Q306" s="135"/>
    </row>
    <row r="307" spans="5:17" x14ac:dyDescent="0.25">
      <c r="E307" s="265"/>
      <c r="G307" s="134"/>
      <c r="I307" s="138"/>
      <c r="M307" s="159"/>
      <c r="N307" s="149"/>
      <c r="P307" s="135"/>
      <c r="Q307" s="135"/>
    </row>
    <row r="308" spans="5:17" x14ac:dyDescent="0.25">
      <c r="E308" s="265"/>
      <c r="G308" s="134"/>
      <c r="I308" s="138"/>
      <c r="M308" s="159"/>
      <c r="N308" s="149"/>
      <c r="P308" s="135"/>
      <c r="Q308" s="135"/>
    </row>
    <row r="309" spans="5:17" x14ac:dyDescent="0.25">
      <c r="E309" s="265"/>
      <c r="G309" s="134"/>
      <c r="I309" s="138"/>
      <c r="M309" s="159"/>
      <c r="N309" s="149"/>
      <c r="P309" s="135"/>
      <c r="Q309" s="135"/>
    </row>
    <row r="310" spans="5:17" x14ac:dyDescent="0.25">
      <c r="E310" s="265"/>
      <c r="G310" s="134"/>
      <c r="I310" s="138"/>
      <c r="M310" s="159"/>
      <c r="N310" s="149"/>
      <c r="P310" s="135"/>
      <c r="Q310" s="135"/>
    </row>
    <row r="311" spans="5:17" x14ac:dyDescent="0.25">
      <c r="E311" s="265"/>
      <c r="G311" s="134"/>
      <c r="I311" s="138"/>
      <c r="M311" s="159"/>
      <c r="N311" s="149"/>
      <c r="P311" s="135"/>
      <c r="Q311" s="135"/>
    </row>
    <row r="312" spans="5:17" x14ac:dyDescent="0.25">
      <c r="E312" s="265"/>
      <c r="G312" s="134"/>
      <c r="I312" s="138"/>
      <c r="M312" s="159"/>
      <c r="N312" s="149"/>
      <c r="P312" s="135"/>
      <c r="Q312" s="135"/>
    </row>
    <row r="313" spans="5:17" x14ac:dyDescent="0.25">
      <c r="E313" s="265"/>
      <c r="G313" s="134"/>
      <c r="I313" s="138"/>
      <c r="M313" s="159"/>
      <c r="N313" s="149"/>
      <c r="P313" s="135"/>
      <c r="Q313" s="135"/>
    </row>
    <row r="314" spans="5:17" x14ac:dyDescent="0.25">
      <c r="E314" s="265"/>
      <c r="G314" s="134"/>
      <c r="I314" s="138"/>
      <c r="M314" s="159"/>
      <c r="N314" s="149"/>
      <c r="P314" s="135"/>
      <c r="Q314" s="135"/>
    </row>
    <row r="315" spans="5:17" x14ac:dyDescent="0.25">
      <c r="E315" s="265"/>
      <c r="G315" s="134"/>
      <c r="I315" s="138"/>
      <c r="M315" s="159"/>
      <c r="N315" s="149"/>
      <c r="P315" s="135"/>
      <c r="Q315" s="135"/>
    </row>
    <row r="316" spans="5:17" x14ac:dyDescent="0.25">
      <c r="E316" s="265"/>
      <c r="G316" s="134"/>
      <c r="I316" s="138"/>
      <c r="M316" s="159"/>
      <c r="N316" s="149"/>
      <c r="P316" s="135"/>
      <c r="Q316" s="135"/>
    </row>
    <row r="317" spans="5:17" x14ac:dyDescent="0.25">
      <c r="E317" s="265"/>
      <c r="G317" s="134"/>
      <c r="I317" s="138"/>
      <c r="M317" s="159"/>
      <c r="N317" s="149"/>
      <c r="P317" s="135"/>
      <c r="Q317" s="135"/>
    </row>
    <row r="318" spans="5:17" x14ac:dyDescent="0.25">
      <c r="E318" s="265"/>
      <c r="G318" s="134"/>
      <c r="I318" s="138"/>
      <c r="M318" s="159"/>
      <c r="N318" s="149"/>
      <c r="P318" s="135"/>
      <c r="Q318" s="135"/>
    </row>
    <row r="319" spans="5:17" x14ac:dyDescent="0.25">
      <c r="E319" s="265"/>
      <c r="G319" s="134"/>
      <c r="I319" s="138"/>
      <c r="M319" s="159"/>
      <c r="N319" s="149"/>
      <c r="P319" s="135"/>
      <c r="Q319" s="135"/>
    </row>
    <row r="320" spans="5:17" x14ac:dyDescent="0.25">
      <c r="E320" s="265"/>
      <c r="G320" s="134"/>
      <c r="I320" s="138"/>
      <c r="M320" s="159"/>
      <c r="N320" s="149"/>
      <c r="P320" s="135"/>
      <c r="Q320" s="135"/>
    </row>
    <row r="321" spans="5:17" x14ac:dyDescent="0.25">
      <c r="E321" s="265"/>
      <c r="G321" s="134"/>
      <c r="I321" s="138"/>
      <c r="M321" s="159"/>
      <c r="N321" s="149"/>
      <c r="P321" s="135"/>
      <c r="Q321" s="135"/>
    </row>
    <row r="322" spans="5:17" x14ac:dyDescent="0.25">
      <c r="E322" s="265"/>
      <c r="G322" s="134"/>
      <c r="I322" s="138"/>
      <c r="M322" s="159"/>
      <c r="N322" s="149"/>
      <c r="P322" s="135"/>
      <c r="Q322" s="135"/>
    </row>
    <row r="323" spans="5:17" x14ac:dyDescent="0.25">
      <c r="E323" s="265"/>
      <c r="G323" s="134"/>
      <c r="I323" s="138"/>
      <c r="M323" s="159"/>
      <c r="N323" s="149"/>
      <c r="P323" s="135"/>
      <c r="Q323" s="135"/>
    </row>
    <row r="324" spans="5:17" x14ac:dyDescent="0.25">
      <c r="E324" s="265"/>
      <c r="G324" s="134"/>
      <c r="I324" s="138"/>
      <c r="M324" s="159"/>
      <c r="N324" s="149"/>
      <c r="P324" s="135"/>
      <c r="Q324" s="135"/>
    </row>
    <row r="325" spans="5:17" x14ac:dyDescent="0.25">
      <c r="E325" s="265"/>
      <c r="G325" s="134"/>
      <c r="I325" s="138"/>
      <c r="M325" s="159"/>
      <c r="N325" s="149"/>
      <c r="P325" s="135"/>
      <c r="Q325" s="135"/>
    </row>
    <row r="326" spans="5:17" x14ac:dyDescent="0.25">
      <c r="E326" s="265"/>
      <c r="G326" s="134"/>
      <c r="I326" s="138"/>
      <c r="M326" s="159"/>
      <c r="N326" s="149"/>
      <c r="P326" s="135"/>
      <c r="Q326" s="135"/>
    </row>
    <row r="327" spans="5:17" x14ac:dyDescent="0.25">
      <c r="E327" s="265"/>
      <c r="G327" s="134"/>
      <c r="I327" s="138"/>
      <c r="M327" s="159"/>
      <c r="N327" s="149"/>
      <c r="P327" s="135"/>
      <c r="Q327" s="135"/>
    </row>
    <row r="328" spans="5:17" x14ac:dyDescent="0.25">
      <c r="E328" s="265"/>
      <c r="G328" s="134"/>
      <c r="I328" s="138"/>
      <c r="M328" s="159"/>
      <c r="N328" s="149"/>
      <c r="P328" s="135"/>
      <c r="Q328" s="135"/>
    </row>
    <row r="329" spans="5:17" x14ac:dyDescent="0.25">
      <c r="E329" s="265"/>
      <c r="G329" s="134"/>
      <c r="I329" s="138"/>
      <c r="M329" s="159"/>
      <c r="N329" s="149"/>
      <c r="P329" s="135"/>
      <c r="Q329" s="135"/>
    </row>
    <row r="330" spans="5:17" x14ac:dyDescent="0.25">
      <c r="E330" s="265"/>
      <c r="G330" s="134"/>
      <c r="I330" s="138"/>
      <c r="M330" s="159"/>
      <c r="N330" s="149"/>
      <c r="P330" s="135"/>
      <c r="Q330" s="135"/>
    </row>
    <row r="331" spans="5:17" x14ac:dyDescent="0.25">
      <c r="E331" s="265"/>
      <c r="G331" s="134"/>
      <c r="I331" s="138"/>
      <c r="M331" s="159"/>
      <c r="N331" s="149"/>
      <c r="P331" s="135"/>
      <c r="Q331" s="135"/>
    </row>
    <row r="332" spans="5:17" x14ac:dyDescent="0.25">
      <c r="E332" s="265"/>
      <c r="G332" s="134"/>
      <c r="I332" s="138"/>
      <c r="M332" s="159"/>
      <c r="N332" s="149"/>
      <c r="P332" s="135"/>
      <c r="Q332" s="135"/>
    </row>
    <row r="333" spans="5:17" x14ac:dyDescent="0.25">
      <c r="E333" s="265"/>
      <c r="G333" s="134"/>
      <c r="I333" s="138"/>
      <c r="M333" s="159"/>
      <c r="N333" s="149"/>
      <c r="P333" s="135"/>
      <c r="Q333" s="135"/>
    </row>
    <row r="334" spans="5:17" x14ac:dyDescent="0.25">
      <c r="E334" s="265"/>
      <c r="G334" s="134"/>
      <c r="I334" s="138"/>
      <c r="M334" s="159"/>
      <c r="N334" s="149"/>
      <c r="P334" s="135"/>
      <c r="Q334" s="135"/>
    </row>
    <row r="335" spans="5:17" x14ac:dyDescent="0.25">
      <c r="E335" s="265"/>
      <c r="G335" s="134"/>
      <c r="I335" s="138"/>
      <c r="M335" s="159"/>
      <c r="N335" s="149"/>
      <c r="P335" s="135"/>
      <c r="Q335" s="135"/>
    </row>
    <row r="336" spans="5:17" x14ac:dyDescent="0.25">
      <c r="E336" s="265"/>
      <c r="G336" s="134"/>
      <c r="I336" s="138"/>
      <c r="M336" s="159"/>
      <c r="N336" s="149"/>
      <c r="P336" s="135"/>
      <c r="Q336" s="135"/>
    </row>
    <row r="337" spans="5:17" x14ac:dyDescent="0.25">
      <c r="E337" s="265"/>
      <c r="G337" s="134"/>
      <c r="I337" s="138"/>
      <c r="M337" s="159"/>
      <c r="N337" s="149"/>
      <c r="P337" s="135"/>
      <c r="Q337" s="135"/>
    </row>
    <row r="338" spans="5:17" x14ac:dyDescent="0.25">
      <c r="E338" s="265"/>
      <c r="G338" s="134"/>
      <c r="I338" s="138"/>
      <c r="M338" s="159"/>
      <c r="N338" s="149"/>
      <c r="P338" s="135"/>
      <c r="Q338" s="135"/>
    </row>
    <row r="339" spans="5:17" x14ac:dyDescent="0.25">
      <c r="E339" s="265"/>
      <c r="G339" s="134"/>
      <c r="I339" s="138"/>
      <c r="M339" s="159"/>
      <c r="N339" s="149"/>
      <c r="P339" s="135"/>
      <c r="Q339" s="135"/>
    </row>
    <row r="340" spans="5:17" x14ac:dyDescent="0.25">
      <c r="E340" s="265"/>
      <c r="G340" s="134"/>
      <c r="I340" s="138"/>
      <c r="M340" s="159"/>
      <c r="N340" s="149"/>
      <c r="P340" s="135"/>
      <c r="Q340" s="135"/>
    </row>
    <row r="341" spans="5:17" x14ac:dyDescent="0.25">
      <c r="E341" s="265"/>
      <c r="G341" s="134"/>
      <c r="I341" s="138"/>
      <c r="M341" s="159"/>
      <c r="N341" s="149"/>
      <c r="P341" s="135"/>
      <c r="Q341" s="135"/>
    </row>
    <row r="342" spans="5:17" x14ac:dyDescent="0.25">
      <c r="E342" s="265"/>
      <c r="G342" s="134"/>
      <c r="I342" s="138"/>
      <c r="M342" s="159"/>
      <c r="N342" s="149"/>
      <c r="P342" s="135"/>
      <c r="Q342" s="135"/>
    </row>
    <row r="343" spans="5:17" x14ac:dyDescent="0.25">
      <c r="E343" s="265"/>
      <c r="G343" s="134"/>
      <c r="I343" s="138"/>
      <c r="M343" s="159"/>
      <c r="N343" s="149"/>
      <c r="P343" s="135"/>
      <c r="Q343" s="135"/>
    </row>
    <row r="344" spans="5:17" x14ac:dyDescent="0.25">
      <c r="E344" s="265"/>
      <c r="G344" s="134"/>
      <c r="I344" s="138"/>
      <c r="M344" s="159"/>
      <c r="N344" s="149"/>
      <c r="P344" s="135"/>
      <c r="Q344" s="135"/>
    </row>
    <row r="345" spans="5:17" x14ac:dyDescent="0.25">
      <c r="E345" s="265"/>
      <c r="G345" s="134"/>
      <c r="M345" s="159"/>
      <c r="N345" s="149"/>
      <c r="P345" s="135"/>
      <c r="Q345" s="135"/>
    </row>
    <row r="346" spans="5:17" x14ac:dyDescent="0.25">
      <c r="E346" s="265"/>
      <c r="G346" s="134"/>
      <c r="M346" s="159"/>
      <c r="N346" s="149"/>
      <c r="P346" s="135"/>
      <c r="Q346" s="135"/>
    </row>
    <row r="347" spans="5:17" x14ac:dyDescent="0.25">
      <c r="E347" s="265"/>
      <c r="G347" s="134"/>
      <c r="M347" s="159"/>
      <c r="N347" s="149"/>
      <c r="P347" s="135"/>
      <c r="Q347" s="135"/>
    </row>
    <row r="348" spans="5:17" x14ac:dyDescent="0.25">
      <c r="E348" s="265"/>
      <c r="G348" s="134"/>
      <c r="M348" s="159"/>
      <c r="N348" s="149"/>
      <c r="P348" s="135"/>
      <c r="Q348" s="135"/>
    </row>
    <row r="349" spans="5:17" x14ac:dyDescent="0.25">
      <c r="E349" s="265"/>
      <c r="G349" s="134"/>
      <c r="M349" s="159"/>
      <c r="N349" s="149"/>
      <c r="P349" s="135"/>
      <c r="Q349" s="135"/>
    </row>
    <row r="350" spans="5:17" x14ac:dyDescent="0.25">
      <c r="E350" s="265"/>
      <c r="G350" s="134"/>
      <c r="M350" s="159"/>
      <c r="N350" s="149"/>
      <c r="P350" s="135"/>
      <c r="Q350" s="135"/>
    </row>
    <row r="351" spans="5:17" x14ac:dyDescent="0.25">
      <c r="E351" s="265"/>
      <c r="G351" s="134"/>
      <c r="M351" s="159"/>
      <c r="N351" s="149"/>
      <c r="P351" s="135"/>
      <c r="Q351" s="135"/>
    </row>
    <row r="352" spans="5:17" x14ac:dyDescent="0.25">
      <c r="E352" s="265"/>
      <c r="G352" s="134"/>
      <c r="M352" s="159"/>
      <c r="N352" s="149"/>
      <c r="P352" s="135"/>
      <c r="Q352" s="135"/>
    </row>
    <row r="353" spans="1:20" x14ac:dyDescent="0.25">
      <c r="E353" s="265"/>
      <c r="G353" s="134"/>
      <c r="M353" s="159"/>
      <c r="N353" s="149"/>
      <c r="P353" s="135"/>
      <c r="Q353" s="135"/>
    </row>
    <row r="354" spans="1:20" s="134" customFormat="1" x14ac:dyDescent="0.25">
      <c r="A354"/>
      <c r="B354"/>
      <c r="C354"/>
      <c r="D354"/>
      <c r="E354" s="265"/>
      <c r="F354"/>
      <c r="J354"/>
      <c r="K354"/>
      <c r="L354"/>
      <c r="M354" s="159"/>
      <c r="N354" s="149"/>
      <c r="O354"/>
      <c r="P354" s="135"/>
      <c r="Q354" s="135"/>
      <c r="R354"/>
      <c r="S354"/>
      <c r="T354"/>
    </row>
    <row r="355" spans="1:20" s="134" customFormat="1" x14ac:dyDescent="0.25">
      <c r="A355"/>
      <c r="B355"/>
      <c r="C355"/>
      <c r="D355"/>
      <c r="E355" s="265"/>
      <c r="F355"/>
      <c r="J355"/>
      <c r="K355"/>
      <c r="L355"/>
      <c r="M355" s="159"/>
      <c r="N355" s="149"/>
      <c r="O355"/>
      <c r="P355" s="135"/>
      <c r="Q355" s="135"/>
      <c r="R355"/>
      <c r="S355"/>
      <c r="T355"/>
    </row>
    <row r="356" spans="1:20" s="134" customFormat="1" x14ac:dyDescent="0.25">
      <c r="A356"/>
      <c r="B356"/>
      <c r="C356"/>
      <c r="D356"/>
      <c r="E356" s="265"/>
      <c r="F356"/>
      <c r="J356"/>
      <c r="K356"/>
      <c r="L356"/>
      <c r="M356" s="159"/>
      <c r="N356" s="149"/>
      <c r="O356"/>
      <c r="P356" s="135"/>
      <c r="Q356" s="135"/>
      <c r="R356"/>
      <c r="S356"/>
      <c r="T356"/>
    </row>
    <row r="357" spans="1:20" s="134" customFormat="1" x14ac:dyDescent="0.25">
      <c r="A357"/>
      <c r="B357"/>
      <c r="C357"/>
      <c r="D357"/>
      <c r="E357" s="265"/>
      <c r="F357"/>
      <c r="J357"/>
      <c r="K357"/>
      <c r="L357"/>
      <c r="M357" s="159"/>
      <c r="N357" s="149"/>
      <c r="O357"/>
      <c r="P357" s="135"/>
      <c r="Q357" s="135"/>
      <c r="R357"/>
      <c r="S357"/>
      <c r="T357"/>
    </row>
    <row r="358" spans="1:20" s="134" customFormat="1" x14ac:dyDescent="0.25">
      <c r="A358"/>
      <c r="B358"/>
      <c r="C358"/>
      <c r="D358"/>
      <c r="E358" s="265"/>
      <c r="F358"/>
      <c r="J358"/>
      <c r="K358"/>
      <c r="L358"/>
      <c r="M358" s="159"/>
      <c r="N358" s="149"/>
      <c r="O358"/>
      <c r="P358" s="135"/>
      <c r="Q358" s="135"/>
      <c r="R358"/>
      <c r="S358"/>
      <c r="T358"/>
    </row>
    <row r="359" spans="1:20" s="134" customFormat="1" x14ac:dyDescent="0.25">
      <c r="A359"/>
      <c r="B359"/>
      <c r="C359"/>
      <c r="D359"/>
      <c r="E359" s="265"/>
      <c r="F359"/>
      <c r="J359"/>
      <c r="K359"/>
      <c r="L359"/>
      <c r="M359" s="159"/>
      <c r="N359" s="149"/>
      <c r="O359"/>
      <c r="P359" s="135"/>
      <c r="Q359" s="135"/>
      <c r="R359"/>
      <c r="S359"/>
      <c r="T359"/>
    </row>
    <row r="360" spans="1:20" s="134" customFormat="1" x14ac:dyDescent="0.25">
      <c r="A360"/>
      <c r="B360"/>
      <c r="C360"/>
      <c r="D360"/>
      <c r="E360" s="265"/>
      <c r="F360"/>
      <c r="J360"/>
      <c r="K360"/>
      <c r="L360"/>
      <c r="M360" s="159"/>
      <c r="N360" s="149"/>
      <c r="O360"/>
      <c r="P360" s="135"/>
      <c r="Q360" s="135"/>
      <c r="R360"/>
      <c r="S360"/>
      <c r="T360"/>
    </row>
    <row r="361" spans="1:20" s="134" customFormat="1" x14ac:dyDescent="0.25">
      <c r="A361"/>
      <c r="B361"/>
      <c r="C361"/>
      <c r="D361"/>
      <c r="E361" s="265"/>
      <c r="F361"/>
      <c r="J361"/>
      <c r="K361"/>
      <c r="L361"/>
      <c r="M361" s="159"/>
      <c r="N361" s="149"/>
      <c r="O361"/>
      <c r="P361" s="135"/>
      <c r="Q361" s="135"/>
      <c r="R361"/>
      <c r="S361"/>
      <c r="T361"/>
    </row>
    <row r="362" spans="1:20" s="134" customFormat="1" x14ac:dyDescent="0.25">
      <c r="A362"/>
      <c r="B362"/>
      <c r="C362"/>
      <c r="D362"/>
      <c r="E362" s="265"/>
      <c r="F362"/>
      <c r="J362"/>
      <c r="K362"/>
      <c r="L362"/>
      <c r="M362" s="159"/>
      <c r="N362" s="149"/>
      <c r="O362"/>
      <c r="P362" s="135"/>
      <c r="Q362" s="135"/>
      <c r="R362"/>
      <c r="S362"/>
      <c r="T362"/>
    </row>
    <row r="363" spans="1:20" s="134" customFormat="1" x14ac:dyDescent="0.25">
      <c r="A363"/>
      <c r="B363"/>
      <c r="C363"/>
      <c r="D363"/>
      <c r="E363" s="265"/>
      <c r="F363"/>
      <c r="J363"/>
      <c r="K363"/>
      <c r="L363"/>
      <c r="M363" s="159"/>
      <c r="N363" s="149"/>
      <c r="O363"/>
      <c r="P363" s="135"/>
      <c r="Q363" s="135"/>
      <c r="R363"/>
      <c r="S363"/>
      <c r="T363"/>
    </row>
    <row r="364" spans="1:20" s="134" customFormat="1" x14ac:dyDescent="0.25">
      <c r="A364"/>
      <c r="B364"/>
      <c r="C364"/>
      <c r="D364"/>
      <c r="E364" s="265"/>
      <c r="F364"/>
      <c r="J364"/>
      <c r="K364"/>
      <c r="L364"/>
      <c r="M364" s="159"/>
      <c r="N364" s="149"/>
      <c r="O364"/>
      <c r="P364" s="135"/>
      <c r="Q364" s="135"/>
      <c r="R364"/>
      <c r="S364"/>
      <c r="T364"/>
    </row>
    <row r="365" spans="1:20" s="134" customFormat="1" x14ac:dyDescent="0.25">
      <c r="A365"/>
      <c r="B365"/>
      <c r="C365"/>
      <c r="D365"/>
      <c r="E365" s="265"/>
      <c r="F365"/>
      <c r="J365"/>
      <c r="K365"/>
      <c r="L365"/>
      <c r="M365" s="159"/>
      <c r="N365" s="149"/>
      <c r="O365"/>
      <c r="P365" s="135"/>
      <c r="Q365" s="135"/>
      <c r="R365"/>
      <c r="S365"/>
      <c r="T365"/>
    </row>
    <row r="366" spans="1:20" s="134" customFormat="1" x14ac:dyDescent="0.25">
      <c r="A366"/>
      <c r="B366"/>
      <c r="C366"/>
      <c r="D366"/>
      <c r="E366" s="265"/>
      <c r="F366"/>
      <c r="J366"/>
      <c r="K366"/>
      <c r="L366"/>
      <c r="M366" s="159"/>
      <c r="N366" s="149"/>
      <c r="O366"/>
      <c r="P366" s="135"/>
      <c r="Q366" s="135"/>
      <c r="R366"/>
      <c r="S366"/>
      <c r="T366"/>
    </row>
    <row r="367" spans="1:20" x14ac:dyDescent="0.25">
      <c r="E367" s="265"/>
      <c r="M367" s="159"/>
      <c r="N367" s="149"/>
      <c r="P367" s="135"/>
      <c r="Q367" s="135"/>
    </row>
    <row r="368" spans="1:20" x14ac:dyDescent="0.25">
      <c r="E368" s="265"/>
      <c r="M368" s="159"/>
      <c r="N368" s="149"/>
      <c r="P368" s="135"/>
      <c r="Q368" s="135"/>
    </row>
    <row r="369" spans="5:17" x14ac:dyDescent="0.25">
      <c r="E369" s="265"/>
      <c r="M369" s="159"/>
      <c r="N369" s="149"/>
      <c r="P369" s="135"/>
      <c r="Q369" s="135"/>
    </row>
    <row r="370" spans="5:17" x14ac:dyDescent="0.25">
      <c r="E370" s="265"/>
      <c r="M370" s="159"/>
      <c r="N370" s="149"/>
      <c r="P370" s="135"/>
      <c r="Q370" s="135"/>
    </row>
    <row r="371" spans="5:17" x14ac:dyDescent="0.25">
      <c r="E371" s="265"/>
      <c r="M371" s="159"/>
      <c r="N371" s="149"/>
      <c r="P371" s="135"/>
      <c r="Q371" s="135"/>
    </row>
    <row r="372" spans="5:17" x14ac:dyDescent="0.25">
      <c r="E372" s="265"/>
      <c r="M372" s="159"/>
      <c r="N372" s="149"/>
      <c r="P372" s="135"/>
      <c r="Q372" s="135"/>
    </row>
    <row r="373" spans="5:17" x14ac:dyDescent="0.25">
      <c r="E373" s="265"/>
      <c r="M373" s="159"/>
      <c r="N373" s="149"/>
      <c r="P373" s="135"/>
      <c r="Q373" s="135"/>
    </row>
    <row r="374" spans="5:17" x14ac:dyDescent="0.25">
      <c r="E374" s="265"/>
      <c r="M374" s="159"/>
      <c r="N374" s="149"/>
      <c r="P374" s="135"/>
      <c r="Q374" s="135"/>
    </row>
    <row r="375" spans="5:17" x14ac:dyDescent="0.25">
      <c r="E375" s="265"/>
      <c r="M375" s="159"/>
      <c r="N375" s="149"/>
      <c r="P375" s="135"/>
      <c r="Q375" s="135"/>
    </row>
    <row r="376" spans="5:17" x14ac:dyDescent="0.25">
      <c r="E376" s="265"/>
      <c r="M376" s="159"/>
      <c r="N376" s="149"/>
      <c r="P376" s="135"/>
      <c r="Q376" s="135"/>
    </row>
    <row r="377" spans="5:17" x14ac:dyDescent="0.25">
      <c r="E377" s="265"/>
      <c r="M377" s="159"/>
      <c r="N377" s="149"/>
      <c r="P377" s="135"/>
      <c r="Q377" s="135"/>
    </row>
    <row r="378" spans="5:17" x14ac:dyDescent="0.25">
      <c r="E378" s="265"/>
      <c r="M378" s="159"/>
      <c r="N378" s="149"/>
      <c r="P378" s="135"/>
      <c r="Q378" s="135"/>
    </row>
    <row r="379" spans="5:17" x14ac:dyDescent="0.25">
      <c r="E379" s="265"/>
      <c r="M379" s="159"/>
      <c r="N379" s="149"/>
      <c r="P379" s="135"/>
      <c r="Q379" s="135"/>
    </row>
    <row r="380" spans="5:17" x14ac:dyDescent="0.25">
      <c r="E380" s="265"/>
      <c r="M380" s="159"/>
      <c r="N380" s="149"/>
      <c r="P380" s="135"/>
      <c r="Q380" s="135"/>
    </row>
    <row r="381" spans="5:17" x14ac:dyDescent="0.25">
      <c r="E381" s="265"/>
      <c r="M381" s="159"/>
      <c r="N381" s="149"/>
      <c r="P381" s="135"/>
      <c r="Q381" s="135"/>
    </row>
    <row r="382" spans="5:17" x14ac:dyDescent="0.25">
      <c r="E382" s="265"/>
      <c r="M382" s="159"/>
      <c r="N382" s="149"/>
      <c r="P382" s="135"/>
      <c r="Q382" s="135"/>
    </row>
    <row r="383" spans="5:17" x14ac:dyDescent="0.25">
      <c r="E383" s="265"/>
      <c r="M383" s="159"/>
      <c r="N383" s="149"/>
      <c r="P383" s="135"/>
      <c r="Q383" s="135"/>
    </row>
    <row r="384" spans="5:17" x14ac:dyDescent="0.25">
      <c r="E384" s="265"/>
      <c r="M384" s="159"/>
      <c r="N384" s="149"/>
      <c r="P384" s="135"/>
      <c r="Q384" s="135"/>
    </row>
    <row r="385" spans="5:17" x14ac:dyDescent="0.25">
      <c r="E385" s="265"/>
      <c r="M385" s="159"/>
      <c r="N385" s="149"/>
      <c r="P385" s="135"/>
      <c r="Q385" s="135"/>
    </row>
    <row r="386" spans="5:17" x14ac:dyDescent="0.25">
      <c r="E386" s="265"/>
      <c r="M386" s="159"/>
      <c r="N386" s="149"/>
      <c r="P386" s="135"/>
      <c r="Q386" s="135"/>
    </row>
    <row r="387" spans="5:17" x14ac:dyDescent="0.25">
      <c r="E387" s="265"/>
      <c r="M387" s="159"/>
      <c r="N387" s="149"/>
      <c r="P387" s="135"/>
      <c r="Q387" s="135"/>
    </row>
    <row r="388" spans="5:17" x14ac:dyDescent="0.25">
      <c r="E388" s="265"/>
      <c r="M388" s="159"/>
      <c r="N388" s="149"/>
      <c r="P388" s="135"/>
      <c r="Q388" s="135"/>
    </row>
    <row r="389" spans="5:17" x14ac:dyDescent="0.25">
      <c r="E389" s="265"/>
      <c r="M389" s="159"/>
      <c r="N389" s="149"/>
      <c r="P389" s="135"/>
      <c r="Q389" s="135"/>
    </row>
    <row r="390" spans="5:17" x14ac:dyDescent="0.25">
      <c r="E390" s="265"/>
      <c r="M390" s="159"/>
      <c r="N390" s="149"/>
      <c r="P390" s="135"/>
      <c r="Q390" s="135"/>
    </row>
    <row r="391" spans="5:17" x14ac:dyDescent="0.25">
      <c r="E391" s="265"/>
      <c r="M391" s="159"/>
      <c r="N391" s="149"/>
      <c r="P391" s="135"/>
      <c r="Q391" s="135"/>
    </row>
    <row r="392" spans="5:17" x14ac:dyDescent="0.25">
      <c r="E392" s="265"/>
      <c r="M392" s="159"/>
      <c r="N392" s="149"/>
      <c r="P392" s="135"/>
      <c r="Q392" s="135"/>
    </row>
    <row r="393" spans="5:17" x14ac:dyDescent="0.25">
      <c r="E393" s="265"/>
      <c r="M393" s="159"/>
      <c r="N393" s="149"/>
      <c r="P393" s="135"/>
      <c r="Q393" s="135"/>
    </row>
    <row r="394" spans="5:17" x14ac:dyDescent="0.25">
      <c r="E394" s="265"/>
      <c r="M394" s="159"/>
      <c r="N394" s="149"/>
      <c r="P394" s="135"/>
      <c r="Q394" s="135"/>
    </row>
    <row r="395" spans="5:17" x14ac:dyDescent="0.25">
      <c r="E395" s="265"/>
      <c r="M395" s="159"/>
      <c r="N395" s="149"/>
      <c r="P395" s="135"/>
      <c r="Q395" s="135"/>
    </row>
    <row r="396" spans="5:17" x14ac:dyDescent="0.25">
      <c r="E396" s="265"/>
      <c r="M396" s="159"/>
      <c r="N396" s="149"/>
      <c r="P396" s="135"/>
      <c r="Q396" s="135"/>
    </row>
    <row r="397" spans="5:17" x14ac:dyDescent="0.25">
      <c r="E397" s="265"/>
      <c r="M397" s="159"/>
      <c r="N397" s="149"/>
      <c r="P397" s="135"/>
      <c r="Q397" s="135"/>
    </row>
    <row r="398" spans="5:17" x14ac:dyDescent="0.25">
      <c r="E398" s="265"/>
      <c r="M398" s="159"/>
      <c r="N398" s="149"/>
      <c r="P398" s="135"/>
      <c r="Q398" s="135"/>
    </row>
    <row r="399" spans="5:17" x14ac:dyDescent="0.25">
      <c r="E399" s="265"/>
      <c r="M399" s="159"/>
      <c r="N399" s="149"/>
      <c r="P399" s="135"/>
      <c r="Q399" s="135"/>
    </row>
    <row r="400" spans="5:17" x14ac:dyDescent="0.25">
      <c r="E400" s="265"/>
      <c r="M400" s="159"/>
      <c r="N400" s="149"/>
      <c r="P400" s="135"/>
      <c r="Q400" s="135"/>
    </row>
    <row r="401" spans="5:17" x14ac:dyDescent="0.25">
      <c r="E401" s="265"/>
      <c r="M401" s="159"/>
      <c r="N401" s="149"/>
      <c r="P401" s="135"/>
      <c r="Q401" s="135"/>
    </row>
    <row r="402" spans="5:17" x14ac:dyDescent="0.25">
      <c r="E402" s="265"/>
      <c r="M402" s="159"/>
      <c r="N402" s="149"/>
      <c r="P402" s="135"/>
      <c r="Q402" s="135"/>
    </row>
    <row r="403" spans="5:17" x14ac:dyDescent="0.25">
      <c r="E403" s="265"/>
      <c r="M403" s="159"/>
      <c r="N403" s="149"/>
      <c r="P403" s="135"/>
      <c r="Q403" s="135"/>
    </row>
    <row r="404" spans="5:17" x14ac:dyDescent="0.25">
      <c r="E404" s="265"/>
      <c r="M404" s="159"/>
      <c r="N404" s="149"/>
      <c r="P404" s="135"/>
      <c r="Q404" s="135"/>
    </row>
    <row r="405" spans="5:17" x14ac:dyDescent="0.25">
      <c r="E405" s="265"/>
      <c r="M405" s="159"/>
      <c r="N405" s="149"/>
      <c r="P405" s="135"/>
      <c r="Q405" s="135"/>
    </row>
    <row r="406" spans="5:17" x14ac:dyDescent="0.25">
      <c r="E406" s="265"/>
      <c r="M406" s="159"/>
      <c r="N406" s="149"/>
      <c r="P406" s="135"/>
      <c r="Q406" s="135"/>
    </row>
    <row r="407" spans="5:17" x14ac:dyDescent="0.25">
      <c r="E407" s="265"/>
      <c r="M407" s="159"/>
      <c r="N407" s="149"/>
      <c r="P407" s="135"/>
      <c r="Q407" s="135"/>
    </row>
    <row r="408" spans="5:17" x14ac:dyDescent="0.25">
      <c r="E408" s="265"/>
      <c r="M408" s="159"/>
      <c r="N408" s="149"/>
      <c r="P408" s="135"/>
      <c r="Q408" s="135"/>
    </row>
    <row r="409" spans="5:17" x14ac:dyDescent="0.25">
      <c r="E409" s="265"/>
      <c r="M409" s="159"/>
      <c r="N409" s="149"/>
      <c r="P409" s="135"/>
      <c r="Q409" s="135"/>
    </row>
    <row r="410" spans="5:17" x14ac:dyDescent="0.25">
      <c r="E410" s="265"/>
      <c r="M410" s="159"/>
      <c r="N410" s="149"/>
      <c r="P410" s="135"/>
      <c r="Q410" s="135"/>
    </row>
    <row r="411" spans="5:17" x14ac:dyDescent="0.25">
      <c r="E411" s="265"/>
      <c r="M411" s="159"/>
      <c r="N411" s="149"/>
      <c r="P411" s="135"/>
      <c r="Q411" s="135"/>
    </row>
    <row r="412" spans="5:17" x14ac:dyDescent="0.25">
      <c r="E412" s="265"/>
      <c r="M412" s="159"/>
      <c r="N412" s="149"/>
      <c r="P412" s="135"/>
      <c r="Q412" s="135"/>
    </row>
    <row r="413" spans="5:17" x14ac:dyDescent="0.25">
      <c r="E413" s="265"/>
      <c r="M413" s="159"/>
      <c r="N413" s="149"/>
      <c r="P413" s="135"/>
      <c r="Q413" s="135"/>
    </row>
    <row r="414" spans="5:17" x14ac:dyDescent="0.25">
      <c r="E414" s="265"/>
      <c r="M414" s="159"/>
      <c r="N414" s="149"/>
      <c r="P414" s="135"/>
      <c r="Q414" s="135"/>
    </row>
    <row r="415" spans="5:17" x14ac:dyDescent="0.25">
      <c r="E415" s="265"/>
      <c r="M415" s="159"/>
      <c r="N415" s="149"/>
      <c r="P415" s="135"/>
      <c r="Q415" s="135"/>
    </row>
    <row r="416" spans="5:17" x14ac:dyDescent="0.25">
      <c r="E416" s="265"/>
      <c r="M416" s="159"/>
      <c r="N416" s="149"/>
      <c r="P416" s="135"/>
      <c r="Q416" s="135"/>
    </row>
    <row r="417" spans="5:17" x14ac:dyDescent="0.25">
      <c r="E417" s="265"/>
      <c r="M417" s="159"/>
      <c r="N417" s="149"/>
      <c r="P417" s="135"/>
      <c r="Q417" s="135"/>
    </row>
    <row r="418" spans="5:17" x14ac:dyDescent="0.25">
      <c r="E418" s="265"/>
      <c r="M418" s="159"/>
      <c r="N418" s="149"/>
      <c r="P418" s="135"/>
      <c r="Q418" s="135"/>
    </row>
    <row r="419" spans="5:17" x14ac:dyDescent="0.25">
      <c r="E419" s="265"/>
      <c r="M419" s="159"/>
      <c r="N419" s="149"/>
      <c r="P419" s="135"/>
      <c r="Q419" s="135"/>
    </row>
    <row r="420" spans="5:17" x14ac:dyDescent="0.25">
      <c r="E420" s="265"/>
      <c r="M420" s="159"/>
      <c r="N420" s="149"/>
      <c r="P420" s="135"/>
      <c r="Q420" s="135"/>
    </row>
    <row r="421" spans="5:17" x14ac:dyDescent="0.25">
      <c r="E421" s="265"/>
      <c r="M421" s="159"/>
      <c r="N421" s="149"/>
      <c r="P421" s="135"/>
      <c r="Q421" s="135"/>
    </row>
    <row r="422" spans="5:17" x14ac:dyDescent="0.25">
      <c r="E422" s="265"/>
      <c r="M422" s="159"/>
      <c r="N422" s="149"/>
      <c r="P422" s="135"/>
      <c r="Q422" s="135"/>
    </row>
    <row r="423" spans="5:17" x14ac:dyDescent="0.25">
      <c r="E423" s="265"/>
      <c r="M423" s="159"/>
      <c r="N423" s="149"/>
      <c r="P423" s="135"/>
      <c r="Q423" s="135"/>
    </row>
    <row r="424" spans="5:17" x14ac:dyDescent="0.25">
      <c r="E424" s="265"/>
      <c r="M424" s="159"/>
      <c r="N424" s="149"/>
      <c r="P424" s="135"/>
      <c r="Q424" s="135"/>
    </row>
    <row r="425" spans="5:17" x14ac:dyDescent="0.25">
      <c r="E425" s="265"/>
      <c r="M425" s="159"/>
      <c r="N425" s="149"/>
      <c r="P425" s="135"/>
      <c r="Q425" s="135"/>
    </row>
    <row r="426" spans="5:17" x14ac:dyDescent="0.25">
      <c r="E426" s="265"/>
      <c r="M426" s="159"/>
      <c r="N426" s="149"/>
      <c r="P426" s="135"/>
      <c r="Q426" s="135"/>
    </row>
    <row r="427" spans="5:17" x14ac:dyDescent="0.25">
      <c r="E427" s="265"/>
      <c r="M427" s="159"/>
      <c r="N427" s="149"/>
      <c r="P427" s="135"/>
      <c r="Q427" s="135"/>
    </row>
    <row r="428" spans="5:17" x14ac:dyDescent="0.25">
      <c r="E428" s="265"/>
      <c r="M428" s="159"/>
      <c r="N428" s="149"/>
      <c r="P428" s="135"/>
      <c r="Q428" s="135"/>
    </row>
    <row r="429" spans="5:17" x14ac:dyDescent="0.25">
      <c r="E429" s="265"/>
      <c r="M429" s="159"/>
      <c r="N429" s="149"/>
      <c r="P429" s="135"/>
      <c r="Q429" s="135"/>
    </row>
    <row r="430" spans="5:17" x14ac:dyDescent="0.25">
      <c r="E430" s="265"/>
      <c r="M430" s="159"/>
      <c r="N430" s="149"/>
      <c r="P430" s="135"/>
      <c r="Q430" s="135"/>
    </row>
    <row r="431" spans="5:17" x14ac:dyDescent="0.25">
      <c r="E431" s="265"/>
      <c r="M431" s="159"/>
      <c r="N431" s="149"/>
      <c r="P431" s="135"/>
      <c r="Q431" s="135"/>
    </row>
    <row r="432" spans="5:17" x14ac:dyDescent="0.25">
      <c r="E432" s="265"/>
      <c r="M432" s="159"/>
      <c r="N432" s="149"/>
      <c r="P432" s="135"/>
      <c r="Q432" s="135"/>
    </row>
    <row r="433" spans="5:17" x14ac:dyDescent="0.25">
      <c r="E433" s="265"/>
      <c r="M433" s="159"/>
      <c r="N433" s="149"/>
      <c r="P433" s="135"/>
      <c r="Q433" s="135"/>
    </row>
    <row r="434" spans="5:17" x14ac:dyDescent="0.25">
      <c r="E434" s="265"/>
      <c r="M434" s="159"/>
      <c r="N434" s="149"/>
      <c r="P434" s="135"/>
      <c r="Q434" s="135"/>
    </row>
    <row r="435" spans="5:17" x14ac:dyDescent="0.25">
      <c r="E435" s="265"/>
      <c r="M435" s="159"/>
      <c r="N435" s="149"/>
      <c r="P435" s="135"/>
      <c r="Q435" s="135"/>
    </row>
    <row r="436" spans="5:17" x14ac:dyDescent="0.25">
      <c r="E436" s="265"/>
      <c r="M436" s="159"/>
      <c r="N436" s="149"/>
      <c r="P436" s="135"/>
      <c r="Q436" s="135"/>
    </row>
    <row r="437" spans="5:17" x14ac:dyDescent="0.25">
      <c r="E437" s="265"/>
      <c r="M437" s="159"/>
      <c r="N437" s="149"/>
      <c r="P437" s="135"/>
      <c r="Q437" s="135"/>
    </row>
    <row r="438" spans="5:17" x14ac:dyDescent="0.25">
      <c r="E438" s="265"/>
      <c r="M438" s="159"/>
      <c r="N438" s="149"/>
      <c r="P438" s="135"/>
      <c r="Q438" s="135"/>
    </row>
    <row r="439" spans="5:17" x14ac:dyDescent="0.25">
      <c r="E439" s="265"/>
      <c r="M439" s="159"/>
      <c r="N439" s="149"/>
      <c r="P439" s="135"/>
      <c r="Q439" s="135"/>
    </row>
    <row r="440" spans="5:17" x14ac:dyDescent="0.25">
      <c r="E440" s="265"/>
      <c r="M440" s="159"/>
      <c r="N440" s="149"/>
      <c r="P440" s="135"/>
      <c r="Q440" s="135"/>
    </row>
    <row r="441" spans="5:17" x14ac:dyDescent="0.25">
      <c r="E441" s="265"/>
      <c r="M441" s="159"/>
      <c r="N441" s="149"/>
      <c r="P441" s="135"/>
      <c r="Q441" s="135"/>
    </row>
    <row r="442" spans="5:17" x14ac:dyDescent="0.25">
      <c r="E442" s="265"/>
      <c r="M442" s="159"/>
      <c r="N442" s="149"/>
      <c r="P442" s="135"/>
      <c r="Q442" s="135"/>
    </row>
    <row r="443" spans="5:17" x14ac:dyDescent="0.25">
      <c r="E443" s="265"/>
      <c r="M443" s="159"/>
      <c r="N443" s="149"/>
      <c r="P443" s="135"/>
      <c r="Q443" s="135"/>
    </row>
    <row r="444" spans="5:17" x14ac:dyDescent="0.25">
      <c r="E444" s="265"/>
      <c r="M444" s="159"/>
      <c r="N444" s="149"/>
      <c r="P444" s="135"/>
      <c r="Q444" s="135"/>
    </row>
    <row r="445" spans="5:17" x14ac:dyDescent="0.25">
      <c r="E445" s="265"/>
      <c r="M445" s="159"/>
      <c r="N445" s="149"/>
      <c r="P445" s="135"/>
      <c r="Q445" s="135"/>
    </row>
    <row r="446" spans="5:17" x14ac:dyDescent="0.25">
      <c r="E446" s="265"/>
      <c r="M446" s="159"/>
      <c r="N446" s="149"/>
      <c r="P446" s="135"/>
      <c r="Q446" s="135"/>
    </row>
    <row r="447" spans="5:17" x14ac:dyDescent="0.25">
      <c r="E447" s="265"/>
      <c r="M447" s="159"/>
      <c r="N447" s="149"/>
      <c r="P447" s="135"/>
      <c r="Q447" s="135"/>
    </row>
    <row r="448" spans="5:17" x14ac:dyDescent="0.25">
      <c r="E448" s="265"/>
      <c r="M448" s="159"/>
      <c r="N448" s="149"/>
      <c r="P448" s="135"/>
      <c r="Q448" s="135"/>
    </row>
    <row r="449" spans="5:17" x14ac:dyDescent="0.25">
      <c r="E449" s="265"/>
      <c r="M449" s="159"/>
      <c r="N449" s="149"/>
      <c r="P449" s="135"/>
      <c r="Q449" s="135"/>
    </row>
    <row r="450" spans="5:17" x14ac:dyDescent="0.25">
      <c r="E450" s="265"/>
      <c r="M450" s="159"/>
      <c r="N450" s="149"/>
      <c r="P450" s="135"/>
      <c r="Q450" s="135"/>
    </row>
    <row r="451" spans="5:17" x14ac:dyDescent="0.25">
      <c r="E451" s="265"/>
      <c r="M451" s="159"/>
      <c r="N451" s="149"/>
      <c r="P451" s="135"/>
      <c r="Q451" s="135"/>
    </row>
    <row r="452" spans="5:17" x14ac:dyDescent="0.25">
      <c r="E452" s="265"/>
      <c r="M452" s="159"/>
      <c r="N452" s="149"/>
      <c r="P452" s="135"/>
      <c r="Q452" s="135"/>
    </row>
    <row r="453" spans="5:17" x14ac:dyDescent="0.25">
      <c r="E453" s="265"/>
      <c r="M453" s="159"/>
      <c r="N453" s="149"/>
      <c r="P453" s="135"/>
      <c r="Q453" s="135"/>
    </row>
    <row r="454" spans="5:17" x14ac:dyDescent="0.25">
      <c r="E454" s="265"/>
      <c r="M454" s="159"/>
      <c r="N454" s="149"/>
      <c r="P454" s="135"/>
      <c r="Q454" s="135"/>
    </row>
    <row r="455" spans="5:17" x14ac:dyDescent="0.25">
      <c r="E455" s="265"/>
      <c r="M455" s="159"/>
      <c r="N455" s="149"/>
      <c r="P455" s="135"/>
      <c r="Q455" s="135"/>
    </row>
    <row r="456" spans="5:17" x14ac:dyDescent="0.25">
      <c r="E456" s="265"/>
      <c r="M456" s="159"/>
      <c r="N456" s="149"/>
      <c r="P456" s="135"/>
      <c r="Q456" s="135"/>
    </row>
    <row r="457" spans="5:17" x14ac:dyDescent="0.25">
      <c r="E457" s="265"/>
      <c r="M457" s="159"/>
      <c r="N457" s="149"/>
      <c r="P457" s="135"/>
      <c r="Q457" s="135"/>
    </row>
    <row r="458" spans="5:17" x14ac:dyDescent="0.25">
      <c r="E458" s="265"/>
      <c r="M458" s="159"/>
      <c r="N458" s="149"/>
      <c r="P458" s="135"/>
      <c r="Q458" s="135"/>
    </row>
    <row r="459" spans="5:17" x14ac:dyDescent="0.25">
      <c r="E459" s="265"/>
      <c r="M459" s="159"/>
      <c r="N459" s="149"/>
      <c r="P459" s="135"/>
      <c r="Q459" s="135"/>
    </row>
    <row r="460" spans="5:17" x14ac:dyDescent="0.25">
      <c r="E460" s="265"/>
      <c r="M460" s="159"/>
      <c r="N460" s="149"/>
      <c r="P460" s="135"/>
      <c r="Q460" s="135"/>
    </row>
    <row r="461" spans="5:17" x14ac:dyDescent="0.25">
      <c r="E461" s="265"/>
      <c r="M461" s="159"/>
      <c r="N461" s="149"/>
      <c r="P461" s="135"/>
      <c r="Q461" s="135"/>
    </row>
    <row r="462" spans="5:17" x14ac:dyDescent="0.25">
      <c r="E462" s="265"/>
      <c r="M462" s="159"/>
      <c r="N462" s="149"/>
      <c r="P462" s="135"/>
      <c r="Q462" s="135"/>
    </row>
    <row r="463" spans="5:17" x14ac:dyDescent="0.25">
      <c r="E463" s="265"/>
      <c r="M463" s="159"/>
      <c r="N463" s="149"/>
      <c r="P463" s="135"/>
      <c r="Q463" s="135"/>
    </row>
    <row r="464" spans="5:17" x14ac:dyDescent="0.25">
      <c r="E464" s="265"/>
      <c r="M464" s="159"/>
      <c r="N464" s="149"/>
      <c r="P464" s="135"/>
      <c r="Q464" s="135"/>
    </row>
    <row r="465" spans="5:17" x14ac:dyDescent="0.25">
      <c r="E465" s="265"/>
      <c r="M465" s="159"/>
      <c r="N465" s="149"/>
      <c r="P465" s="135"/>
      <c r="Q465" s="135"/>
    </row>
    <row r="466" spans="5:17" x14ac:dyDescent="0.25">
      <c r="E466" s="265"/>
      <c r="M466" s="159"/>
      <c r="N466" s="149"/>
      <c r="P466" s="135"/>
      <c r="Q466" s="135"/>
    </row>
    <row r="467" spans="5:17" x14ac:dyDescent="0.25">
      <c r="E467" s="265"/>
      <c r="M467" s="159"/>
      <c r="N467" s="149"/>
      <c r="P467" s="135"/>
      <c r="Q467" s="135"/>
    </row>
    <row r="468" spans="5:17" x14ac:dyDescent="0.25">
      <c r="E468" s="265"/>
      <c r="M468" s="159"/>
      <c r="N468" s="149"/>
      <c r="P468" s="135"/>
      <c r="Q468" s="135"/>
    </row>
    <row r="469" spans="5:17" x14ac:dyDescent="0.25">
      <c r="E469" s="265"/>
      <c r="M469" s="159"/>
      <c r="N469" s="149"/>
      <c r="P469" s="135"/>
      <c r="Q469" s="135"/>
    </row>
    <row r="470" spans="5:17" x14ac:dyDescent="0.25">
      <c r="E470" s="265"/>
      <c r="M470" s="159"/>
      <c r="N470" s="149"/>
      <c r="P470" s="135"/>
      <c r="Q470" s="135"/>
    </row>
    <row r="471" spans="5:17" x14ac:dyDescent="0.25">
      <c r="E471" s="265"/>
      <c r="M471" s="159"/>
      <c r="N471" s="149"/>
      <c r="P471" s="135"/>
      <c r="Q471" s="135"/>
    </row>
    <row r="472" spans="5:17" x14ac:dyDescent="0.25">
      <c r="E472" s="265"/>
      <c r="M472" s="159"/>
      <c r="N472" s="149"/>
      <c r="P472" s="135"/>
      <c r="Q472" s="135"/>
    </row>
    <row r="473" spans="5:17" x14ac:dyDescent="0.25">
      <c r="E473" s="265"/>
      <c r="M473" s="159"/>
      <c r="N473" s="149"/>
      <c r="P473" s="135"/>
      <c r="Q473" s="135"/>
    </row>
    <row r="474" spans="5:17" x14ac:dyDescent="0.25">
      <c r="E474" s="265"/>
      <c r="M474" s="159"/>
      <c r="N474" s="149"/>
      <c r="P474" s="135"/>
      <c r="Q474" s="135"/>
    </row>
    <row r="475" spans="5:17" x14ac:dyDescent="0.25">
      <c r="E475" s="265"/>
      <c r="M475" s="159"/>
      <c r="N475" s="149"/>
      <c r="P475" s="135"/>
      <c r="Q475" s="135"/>
    </row>
    <row r="476" spans="5:17" x14ac:dyDescent="0.25">
      <c r="E476" s="265"/>
      <c r="M476" s="159"/>
      <c r="N476" s="149"/>
      <c r="P476" s="135"/>
      <c r="Q476" s="135"/>
    </row>
    <row r="477" spans="5:17" x14ac:dyDescent="0.25">
      <c r="E477" s="265"/>
      <c r="M477" s="159"/>
      <c r="N477" s="149"/>
      <c r="P477" s="135"/>
      <c r="Q477" s="135"/>
    </row>
    <row r="478" spans="5:17" x14ac:dyDescent="0.25">
      <c r="E478" s="265"/>
      <c r="M478" s="159"/>
      <c r="N478" s="149"/>
      <c r="P478" s="135"/>
      <c r="Q478" s="135"/>
    </row>
    <row r="479" spans="5:17" x14ac:dyDescent="0.25">
      <c r="E479" s="265"/>
      <c r="M479" s="159"/>
      <c r="N479" s="149"/>
      <c r="P479" s="135"/>
      <c r="Q479" s="135"/>
    </row>
    <row r="480" spans="5:17" x14ac:dyDescent="0.25">
      <c r="E480" s="265"/>
      <c r="M480" s="159"/>
      <c r="N480" s="149"/>
      <c r="P480" s="135"/>
      <c r="Q480" s="135"/>
    </row>
    <row r="481" spans="5:17" x14ac:dyDescent="0.25">
      <c r="E481" s="265"/>
      <c r="M481" s="159"/>
      <c r="N481" s="149"/>
      <c r="P481" s="135"/>
      <c r="Q481" s="135"/>
    </row>
    <row r="482" spans="5:17" x14ac:dyDescent="0.25">
      <c r="E482" s="265"/>
      <c r="M482" s="159"/>
      <c r="N482" s="149"/>
      <c r="P482" s="135"/>
      <c r="Q482" s="135"/>
    </row>
    <row r="483" spans="5:17" x14ac:dyDescent="0.25">
      <c r="E483" s="265"/>
      <c r="M483" s="159"/>
      <c r="N483" s="149"/>
      <c r="P483" s="135"/>
      <c r="Q483" s="135"/>
    </row>
    <row r="484" spans="5:17" x14ac:dyDescent="0.25">
      <c r="E484" s="265"/>
      <c r="M484" s="159"/>
      <c r="N484" s="149"/>
      <c r="P484" s="135"/>
      <c r="Q484" s="135"/>
    </row>
    <row r="485" spans="5:17" x14ac:dyDescent="0.25">
      <c r="E485" s="265"/>
      <c r="M485" s="159"/>
      <c r="N485" s="149"/>
      <c r="P485" s="135"/>
      <c r="Q485" s="135"/>
    </row>
    <row r="486" spans="5:17" x14ac:dyDescent="0.25">
      <c r="E486" s="265"/>
      <c r="M486" s="159"/>
      <c r="N486" s="149"/>
      <c r="P486" s="135"/>
      <c r="Q486" s="135"/>
    </row>
    <row r="487" spans="5:17" x14ac:dyDescent="0.25">
      <c r="E487" s="265"/>
      <c r="M487" s="159"/>
      <c r="N487" s="149"/>
      <c r="P487" s="135"/>
      <c r="Q487" s="135"/>
    </row>
    <row r="488" spans="5:17" x14ac:dyDescent="0.25">
      <c r="E488" s="265"/>
      <c r="M488" s="159"/>
      <c r="N488" s="149"/>
      <c r="P488" s="135"/>
      <c r="Q488" s="135"/>
    </row>
    <row r="489" spans="5:17" x14ac:dyDescent="0.25">
      <c r="E489" s="265"/>
      <c r="M489" s="159"/>
      <c r="N489" s="149"/>
      <c r="P489" s="135"/>
      <c r="Q489" s="135"/>
    </row>
    <row r="490" spans="5:17" x14ac:dyDescent="0.25">
      <c r="E490" s="265"/>
      <c r="M490" s="159"/>
      <c r="N490" s="149"/>
      <c r="P490" s="135"/>
      <c r="Q490" s="135"/>
    </row>
    <row r="491" spans="5:17" x14ac:dyDescent="0.25">
      <c r="E491" s="265"/>
      <c r="M491" s="159"/>
      <c r="N491" s="149"/>
      <c r="P491" s="135"/>
      <c r="Q491" s="135"/>
    </row>
    <row r="492" spans="5:17" x14ac:dyDescent="0.25">
      <c r="E492" s="265"/>
      <c r="M492" s="159"/>
      <c r="N492" s="149"/>
      <c r="P492" s="135"/>
      <c r="Q492" s="135"/>
    </row>
    <row r="493" spans="5:17" x14ac:dyDescent="0.25">
      <c r="E493" s="265"/>
      <c r="M493" s="159"/>
      <c r="N493" s="149"/>
      <c r="P493" s="135"/>
      <c r="Q493" s="135"/>
    </row>
    <row r="494" spans="5:17" x14ac:dyDescent="0.25">
      <c r="E494" s="265"/>
      <c r="M494" s="159"/>
      <c r="N494" s="149"/>
      <c r="P494" s="135"/>
      <c r="Q494" s="135"/>
    </row>
    <row r="495" spans="5:17" x14ac:dyDescent="0.25">
      <c r="E495" s="265"/>
      <c r="M495" s="159"/>
      <c r="N495" s="149"/>
      <c r="P495" s="135"/>
      <c r="Q495" s="135"/>
    </row>
    <row r="496" spans="5:17" x14ac:dyDescent="0.25">
      <c r="E496" s="265"/>
      <c r="M496" s="159"/>
      <c r="N496" s="149"/>
      <c r="P496" s="135"/>
      <c r="Q496" s="135"/>
    </row>
    <row r="497" spans="5:17" x14ac:dyDescent="0.25">
      <c r="E497" s="265"/>
      <c r="M497" s="159"/>
      <c r="N497" s="149"/>
      <c r="P497" s="135"/>
      <c r="Q497" s="135"/>
    </row>
    <row r="498" spans="5:17" x14ac:dyDescent="0.25">
      <c r="E498" s="265"/>
      <c r="M498" s="159"/>
      <c r="N498" s="149"/>
      <c r="P498" s="135"/>
      <c r="Q498" s="135"/>
    </row>
    <row r="499" spans="5:17" x14ac:dyDescent="0.25">
      <c r="E499" s="265"/>
      <c r="M499" s="159"/>
      <c r="N499" s="149"/>
      <c r="P499" s="135"/>
      <c r="Q499" s="135"/>
    </row>
    <row r="500" spans="5:17" x14ac:dyDescent="0.25">
      <c r="E500" s="265"/>
      <c r="M500" s="159"/>
      <c r="N500" s="149"/>
      <c r="P500" s="135"/>
      <c r="Q500" s="135"/>
    </row>
    <row r="501" spans="5:17" x14ac:dyDescent="0.25">
      <c r="E501" s="265"/>
      <c r="M501" s="159"/>
      <c r="N501" s="149"/>
      <c r="P501" s="135"/>
      <c r="Q501" s="135"/>
    </row>
    <row r="502" spans="5:17" x14ac:dyDescent="0.25">
      <c r="E502" s="265"/>
      <c r="M502" s="159"/>
      <c r="N502" s="149"/>
      <c r="P502" s="135"/>
      <c r="Q502" s="135"/>
    </row>
    <row r="503" spans="5:17" x14ac:dyDescent="0.25">
      <c r="E503" s="265"/>
      <c r="M503" s="159"/>
      <c r="N503" s="149"/>
      <c r="P503" s="135"/>
      <c r="Q503" s="135"/>
    </row>
    <row r="504" spans="5:17" x14ac:dyDescent="0.25">
      <c r="E504" s="265"/>
      <c r="M504" s="159"/>
      <c r="N504" s="149"/>
      <c r="P504" s="135"/>
      <c r="Q504" s="135"/>
    </row>
    <row r="505" spans="5:17" x14ac:dyDescent="0.25">
      <c r="E505" s="265"/>
      <c r="M505" s="159"/>
      <c r="N505" s="149"/>
      <c r="P505" s="135"/>
      <c r="Q505" s="135"/>
    </row>
    <row r="506" spans="5:17" x14ac:dyDescent="0.25">
      <c r="E506" s="265"/>
      <c r="M506" s="159"/>
      <c r="N506" s="149"/>
      <c r="P506" s="135"/>
      <c r="Q506" s="135"/>
    </row>
    <row r="507" spans="5:17" x14ac:dyDescent="0.25">
      <c r="E507" s="265"/>
      <c r="M507" s="159"/>
      <c r="N507" s="149"/>
      <c r="P507" s="135"/>
      <c r="Q507" s="135"/>
    </row>
    <row r="508" spans="5:17" x14ac:dyDescent="0.25">
      <c r="E508" s="265"/>
      <c r="M508" s="159"/>
      <c r="N508" s="149"/>
      <c r="P508" s="135"/>
      <c r="Q508" s="135"/>
    </row>
    <row r="509" spans="5:17" x14ac:dyDescent="0.25">
      <c r="E509" s="265"/>
      <c r="M509" s="159"/>
      <c r="N509" s="149"/>
      <c r="P509" s="135"/>
      <c r="Q509" s="135"/>
    </row>
    <row r="510" spans="5:17" x14ac:dyDescent="0.25">
      <c r="E510" s="265"/>
      <c r="M510" s="159"/>
      <c r="N510" s="149"/>
      <c r="P510" s="135"/>
      <c r="Q510" s="135"/>
    </row>
    <row r="511" spans="5:17" x14ac:dyDescent="0.25">
      <c r="E511" s="265"/>
      <c r="M511" s="159"/>
      <c r="N511" s="149"/>
      <c r="P511" s="135"/>
      <c r="Q511" s="135"/>
    </row>
    <row r="512" spans="5:17" x14ac:dyDescent="0.25">
      <c r="E512" s="265"/>
      <c r="M512" s="159"/>
      <c r="N512" s="149"/>
      <c r="P512" s="135"/>
      <c r="Q512" s="135"/>
    </row>
    <row r="513" spans="5:17" x14ac:dyDescent="0.25">
      <c r="E513" s="265"/>
      <c r="M513" s="159"/>
      <c r="N513" s="149"/>
      <c r="P513" s="135"/>
      <c r="Q513" s="135"/>
    </row>
    <row r="514" spans="5:17" x14ac:dyDescent="0.25">
      <c r="E514" s="265"/>
      <c r="M514" s="159"/>
      <c r="N514" s="149"/>
      <c r="P514" s="135"/>
      <c r="Q514" s="135"/>
    </row>
    <row r="515" spans="5:17" x14ac:dyDescent="0.25">
      <c r="E515" s="265"/>
      <c r="M515" s="159"/>
      <c r="N515" s="149"/>
      <c r="P515" s="135"/>
      <c r="Q515" s="135"/>
    </row>
    <row r="516" spans="5:17" x14ac:dyDescent="0.25">
      <c r="E516" s="265"/>
      <c r="M516" s="159"/>
      <c r="N516" s="149"/>
      <c r="P516" s="135"/>
      <c r="Q516" s="135"/>
    </row>
    <row r="517" spans="5:17" x14ac:dyDescent="0.25">
      <c r="E517" s="265"/>
      <c r="M517" s="159"/>
      <c r="N517" s="149"/>
      <c r="P517" s="135"/>
      <c r="Q517" s="135"/>
    </row>
    <row r="518" spans="5:17" x14ac:dyDescent="0.25">
      <c r="E518" s="265"/>
      <c r="M518" s="159"/>
      <c r="N518" s="149"/>
      <c r="P518" s="135"/>
      <c r="Q518" s="135"/>
    </row>
    <row r="519" spans="5:17" x14ac:dyDescent="0.25">
      <c r="E519" s="265"/>
      <c r="M519" s="159"/>
      <c r="N519" s="149"/>
      <c r="P519" s="135"/>
      <c r="Q519" s="135"/>
    </row>
    <row r="520" spans="5:17" x14ac:dyDescent="0.25">
      <c r="E520" s="265"/>
      <c r="M520" s="159"/>
      <c r="N520" s="149"/>
      <c r="P520" s="135"/>
      <c r="Q520" s="135"/>
    </row>
    <row r="521" spans="5:17" x14ac:dyDescent="0.25">
      <c r="E521" s="265"/>
      <c r="M521" s="159"/>
      <c r="N521" s="149"/>
      <c r="P521" s="135"/>
      <c r="Q521" s="135"/>
    </row>
    <row r="522" spans="5:17" x14ac:dyDescent="0.25">
      <c r="E522" s="265"/>
      <c r="M522" s="159"/>
      <c r="N522" s="149"/>
      <c r="P522" s="135"/>
      <c r="Q522" s="135"/>
    </row>
    <row r="523" spans="5:17" x14ac:dyDescent="0.25">
      <c r="E523" s="265"/>
      <c r="M523" s="159"/>
      <c r="N523" s="149"/>
      <c r="P523" s="135"/>
      <c r="Q523" s="135"/>
    </row>
    <row r="524" spans="5:17" x14ac:dyDescent="0.25">
      <c r="E524" s="265"/>
      <c r="M524" s="159"/>
      <c r="N524" s="149"/>
      <c r="P524" s="135"/>
      <c r="Q524" s="135"/>
    </row>
    <row r="525" spans="5:17" x14ac:dyDescent="0.25">
      <c r="E525" s="265"/>
      <c r="M525" s="159"/>
      <c r="N525" s="149"/>
      <c r="P525" s="135"/>
      <c r="Q525" s="135"/>
    </row>
    <row r="526" spans="5:17" x14ac:dyDescent="0.25">
      <c r="E526" s="265"/>
      <c r="M526" s="159"/>
      <c r="N526" s="149"/>
      <c r="P526" s="135"/>
      <c r="Q526" s="135"/>
    </row>
    <row r="527" spans="5:17" x14ac:dyDescent="0.25">
      <c r="E527" s="265"/>
      <c r="M527" s="159"/>
      <c r="N527" s="149"/>
      <c r="P527" s="135"/>
      <c r="Q527" s="135"/>
    </row>
    <row r="528" spans="5:17" x14ac:dyDescent="0.25">
      <c r="E528" s="265"/>
      <c r="M528" s="159"/>
      <c r="N528" s="149"/>
      <c r="P528" s="135"/>
      <c r="Q528" s="135"/>
    </row>
    <row r="529" spans="5:17" x14ac:dyDescent="0.25">
      <c r="E529" s="265"/>
      <c r="M529" s="159"/>
      <c r="N529" s="149"/>
      <c r="P529" s="135"/>
      <c r="Q529" s="135"/>
    </row>
    <row r="530" spans="5:17" x14ac:dyDescent="0.25">
      <c r="E530" s="265"/>
      <c r="M530" s="159"/>
      <c r="N530" s="149"/>
      <c r="P530" s="135"/>
      <c r="Q530" s="135"/>
    </row>
    <row r="531" spans="5:17" x14ac:dyDescent="0.25">
      <c r="E531" s="265"/>
      <c r="M531" s="159"/>
      <c r="N531" s="149"/>
      <c r="P531" s="135"/>
      <c r="Q531" s="135"/>
    </row>
    <row r="532" spans="5:17" x14ac:dyDescent="0.25">
      <c r="E532" s="265"/>
      <c r="M532" s="159"/>
      <c r="N532" s="149"/>
      <c r="P532" s="135"/>
      <c r="Q532" s="135"/>
    </row>
    <row r="533" spans="5:17" x14ac:dyDescent="0.25">
      <c r="E533" s="265"/>
      <c r="M533" s="159"/>
      <c r="N533" s="149"/>
      <c r="P533" s="135"/>
      <c r="Q533" s="135"/>
    </row>
    <row r="534" spans="5:17" x14ac:dyDescent="0.25">
      <c r="E534" s="265"/>
      <c r="M534" s="159"/>
      <c r="N534" s="149"/>
      <c r="P534" s="135"/>
      <c r="Q534" s="135"/>
    </row>
    <row r="535" spans="5:17" x14ac:dyDescent="0.25">
      <c r="E535" s="265"/>
      <c r="M535" s="159"/>
      <c r="N535" s="149"/>
      <c r="P535" s="135"/>
      <c r="Q535" s="135"/>
    </row>
    <row r="536" spans="5:17" x14ac:dyDescent="0.25">
      <c r="E536" s="265"/>
      <c r="M536" s="159"/>
      <c r="N536" s="149"/>
      <c r="P536" s="135"/>
      <c r="Q536" s="135"/>
    </row>
    <row r="537" spans="5:17" x14ac:dyDescent="0.25">
      <c r="E537" s="265"/>
      <c r="M537" s="159"/>
      <c r="N537" s="149"/>
      <c r="P537" s="135"/>
      <c r="Q537" s="135"/>
    </row>
    <row r="538" spans="5:17" x14ac:dyDescent="0.25">
      <c r="E538" s="265"/>
      <c r="M538" s="159"/>
      <c r="N538" s="149"/>
      <c r="P538" s="135"/>
      <c r="Q538" s="135"/>
    </row>
    <row r="539" spans="5:17" x14ac:dyDescent="0.25">
      <c r="E539" s="265"/>
      <c r="M539" s="159"/>
      <c r="N539" s="149"/>
      <c r="P539" s="135"/>
      <c r="Q539" s="135"/>
    </row>
    <row r="540" spans="5:17" x14ac:dyDescent="0.25">
      <c r="E540" s="265"/>
      <c r="M540" s="159"/>
      <c r="N540" s="149"/>
      <c r="P540" s="135"/>
      <c r="Q540" s="135"/>
    </row>
    <row r="541" spans="5:17" x14ac:dyDescent="0.25">
      <c r="E541" s="265"/>
      <c r="M541" s="159"/>
      <c r="N541" s="149"/>
      <c r="P541" s="135"/>
      <c r="Q541" s="135"/>
    </row>
    <row r="542" spans="5:17" x14ac:dyDescent="0.25">
      <c r="E542" s="265"/>
      <c r="M542" s="159"/>
      <c r="N542" s="149"/>
      <c r="P542" s="135"/>
      <c r="Q542" s="135"/>
    </row>
    <row r="543" spans="5:17" x14ac:dyDescent="0.25">
      <c r="E543" s="265"/>
      <c r="M543" s="159"/>
      <c r="N543" s="149"/>
      <c r="P543" s="135"/>
      <c r="Q543" s="135"/>
    </row>
    <row r="544" spans="5:17" x14ac:dyDescent="0.25">
      <c r="E544" s="265"/>
      <c r="M544" s="159"/>
      <c r="N544" s="149"/>
      <c r="P544" s="135"/>
      <c r="Q544" s="135"/>
    </row>
    <row r="545" spans="5:17" x14ac:dyDescent="0.25">
      <c r="E545" s="265"/>
      <c r="M545" s="159"/>
      <c r="N545" s="149"/>
      <c r="P545" s="135"/>
      <c r="Q545" s="135"/>
    </row>
    <row r="546" spans="5:17" x14ac:dyDescent="0.25">
      <c r="E546" s="265"/>
      <c r="M546" s="159"/>
      <c r="N546" s="149"/>
      <c r="P546" s="135"/>
      <c r="Q546" s="135"/>
    </row>
    <row r="547" spans="5:17" x14ac:dyDescent="0.25">
      <c r="E547" s="265"/>
      <c r="M547" s="159"/>
      <c r="N547" s="149"/>
      <c r="P547" s="135"/>
      <c r="Q547" s="135"/>
    </row>
    <row r="548" spans="5:17" x14ac:dyDescent="0.25">
      <c r="E548" s="265"/>
      <c r="M548" s="159"/>
      <c r="N548" s="149"/>
      <c r="P548" s="135"/>
      <c r="Q548" s="135"/>
    </row>
    <row r="549" spans="5:17" x14ac:dyDescent="0.25">
      <c r="E549" s="265"/>
      <c r="M549" s="159"/>
      <c r="N549" s="149"/>
      <c r="P549" s="135"/>
      <c r="Q549" s="135"/>
    </row>
    <row r="550" spans="5:17" x14ac:dyDescent="0.25">
      <c r="E550" s="265"/>
      <c r="M550" s="159"/>
      <c r="N550" s="149"/>
      <c r="P550" s="135"/>
      <c r="Q550" s="135"/>
    </row>
    <row r="551" spans="5:17" x14ac:dyDescent="0.25">
      <c r="E551" s="265"/>
      <c r="M551" s="159"/>
      <c r="N551" s="149"/>
      <c r="P551" s="135"/>
      <c r="Q551" s="135"/>
    </row>
    <row r="552" spans="5:17" x14ac:dyDescent="0.25">
      <c r="E552" s="265"/>
      <c r="M552" s="159"/>
      <c r="N552" s="149"/>
      <c r="P552" s="135"/>
      <c r="Q552" s="135"/>
    </row>
    <row r="553" spans="5:17" x14ac:dyDescent="0.25">
      <c r="E553" s="265"/>
      <c r="M553" s="159"/>
      <c r="N553" s="149"/>
      <c r="P553" s="135"/>
      <c r="Q553" s="135"/>
    </row>
    <row r="554" spans="5:17" x14ac:dyDescent="0.25">
      <c r="E554" s="265"/>
      <c r="M554" s="159"/>
      <c r="N554" s="149"/>
      <c r="P554" s="135"/>
      <c r="Q554" s="135"/>
    </row>
    <row r="555" spans="5:17" x14ac:dyDescent="0.25">
      <c r="E555" s="265"/>
      <c r="M555" s="159"/>
      <c r="N555" s="149"/>
      <c r="P555" s="135"/>
      <c r="Q555" s="135"/>
    </row>
    <row r="556" spans="5:17" x14ac:dyDescent="0.25">
      <c r="E556" s="265"/>
      <c r="M556" s="159"/>
      <c r="N556" s="149"/>
      <c r="P556" s="135"/>
      <c r="Q556" s="135"/>
    </row>
    <row r="557" spans="5:17" x14ac:dyDescent="0.25">
      <c r="E557" s="265"/>
      <c r="M557" s="159"/>
      <c r="N557" s="149"/>
      <c r="P557" s="135"/>
      <c r="Q557" s="135"/>
    </row>
    <row r="558" spans="5:17" x14ac:dyDescent="0.25">
      <c r="E558" s="265"/>
      <c r="M558" s="159"/>
      <c r="N558" s="149"/>
      <c r="P558" s="135"/>
      <c r="Q558" s="135"/>
    </row>
    <row r="559" spans="5:17" x14ac:dyDescent="0.25">
      <c r="E559" s="265"/>
      <c r="M559" s="159"/>
      <c r="N559" s="149"/>
      <c r="P559" s="135"/>
      <c r="Q559" s="135"/>
    </row>
    <row r="560" spans="5:17" x14ac:dyDescent="0.25">
      <c r="E560" s="265"/>
      <c r="M560" s="159"/>
      <c r="N560" s="149"/>
      <c r="P560" s="135"/>
      <c r="Q560" s="135"/>
    </row>
    <row r="561" spans="5:17" x14ac:dyDescent="0.25">
      <c r="E561" s="265"/>
      <c r="M561" s="159"/>
      <c r="N561" s="149"/>
      <c r="P561" s="135"/>
      <c r="Q561" s="135"/>
    </row>
    <row r="562" spans="5:17" x14ac:dyDescent="0.25">
      <c r="E562" s="265"/>
      <c r="M562" s="159"/>
      <c r="N562" s="149"/>
      <c r="P562" s="135"/>
      <c r="Q562" s="135"/>
    </row>
    <row r="563" spans="5:17" x14ac:dyDescent="0.25">
      <c r="E563" s="265"/>
      <c r="M563" s="159"/>
      <c r="N563" s="149"/>
      <c r="P563" s="135"/>
      <c r="Q563" s="135"/>
    </row>
    <row r="564" spans="5:17" x14ac:dyDescent="0.25">
      <c r="E564" s="265"/>
      <c r="M564" s="159"/>
      <c r="N564" s="149"/>
      <c r="P564" s="135"/>
      <c r="Q564" s="135"/>
    </row>
    <row r="565" spans="5:17" x14ac:dyDescent="0.25">
      <c r="E565" s="265"/>
      <c r="M565" s="159"/>
      <c r="N565" s="149"/>
      <c r="P565" s="135"/>
      <c r="Q565" s="135"/>
    </row>
    <row r="566" spans="5:17" x14ac:dyDescent="0.25">
      <c r="E566" s="265"/>
      <c r="M566" s="159"/>
      <c r="N566" s="149"/>
      <c r="P566" s="135"/>
      <c r="Q566" s="135"/>
    </row>
    <row r="567" spans="5:17" x14ac:dyDescent="0.25">
      <c r="E567" s="265"/>
      <c r="M567" s="159"/>
      <c r="N567" s="149"/>
      <c r="P567" s="135"/>
      <c r="Q567" s="135"/>
    </row>
    <row r="568" spans="5:17" x14ac:dyDescent="0.25">
      <c r="E568" s="265"/>
      <c r="M568" s="159"/>
      <c r="N568" s="149"/>
      <c r="P568" s="135"/>
      <c r="Q568" s="135"/>
    </row>
    <row r="569" spans="5:17" x14ac:dyDescent="0.25">
      <c r="E569" s="265"/>
      <c r="M569" s="159"/>
      <c r="N569" s="149"/>
      <c r="P569" s="135"/>
      <c r="Q569" s="135"/>
    </row>
    <row r="570" spans="5:17" x14ac:dyDescent="0.25">
      <c r="E570" s="265"/>
      <c r="M570" s="159"/>
      <c r="N570" s="149"/>
      <c r="P570" s="135"/>
      <c r="Q570" s="135"/>
    </row>
    <row r="571" spans="5:17" x14ac:dyDescent="0.25">
      <c r="E571" s="265"/>
      <c r="M571" s="159"/>
      <c r="N571" s="149"/>
      <c r="P571" s="135"/>
      <c r="Q571" s="135"/>
    </row>
    <row r="572" spans="5:17" x14ac:dyDescent="0.25">
      <c r="E572" s="265"/>
      <c r="M572" s="159"/>
      <c r="N572" s="149"/>
      <c r="P572" s="135"/>
      <c r="Q572" s="135"/>
    </row>
    <row r="573" spans="5:17" x14ac:dyDescent="0.25">
      <c r="E573" s="265"/>
      <c r="M573" s="159"/>
      <c r="N573" s="149"/>
      <c r="P573" s="135"/>
      <c r="Q573" s="135"/>
    </row>
    <row r="574" spans="5:17" x14ac:dyDescent="0.25">
      <c r="E574" s="265"/>
      <c r="M574" s="159"/>
      <c r="N574" s="149"/>
      <c r="P574" s="135"/>
      <c r="Q574" s="135"/>
    </row>
    <row r="575" spans="5:17" x14ac:dyDescent="0.25">
      <c r="E575" s="265"/>
      <c r="M575" s="159"/>
      <c r="N575" s="149"/>
      <c r="P575" s="135"/>
      <c r="Q575" s="135"/>
    </row>
    <row r="576" spans="5:17" x14ac:dyDescent="0.25">
      <c r="E576" s="265"/>
      <c r="M576" s="159"/>
      <c r="N576" s="149"/>
      <c r="P576" s="135"/>
      <c r="Q576" s="135"/>
    </row>
    <row r="577" spans="5:17" x14ac:dyDescent="0.25">
      <c r="E577" s="265"/>
      <c r="M577" s="159"/>
      <c r="N577" s="149"/>
      <c r="P577" s="135"/>
      <c r="Q577" s="135"/>
    </row>
    <row r="578" spans="5:17" x14ac:dyDescent="0.25">
      <c r="E578" s="265"/>
      <c r="M578" s="159"/>
      <c r="N578" s="149"/>
      <c r="P578" s="135"/>
      <c r="Q578" s="135"/>
    </row>
    <row r="579" spans="5:17" x14ac:dyDescent="0.25">
      <c r="E579" s="265"/>
      <c r="M579" s="159"/>
      <c r="N579" s="149"/>
      <c r="P579" s="135"/>
      <c r="Q579" s="135"/>
    </row>
    <row r="580" spans="5:17" x14ac:dyDescent="0.25">
      <c r="E580" s="265"/>
      <c r="M580" s="159"/>
      <c r="N580" s="149"/>
      <c r="P580" s="135"/>
      <c r="Q580" s="135"/>
    </row>
    <row r="581" spans="5:17" x14ac:dyDescent="0.25">
      <c r="E581" s="265"/>
      <c r="M581" s="159"/>
      <c r="N581" s="149"/>
      <c r="P581" s="135"/>
      <c r="Q581" s="135"/>
    </row>
    <row r="582" spans="5:17" x14ac:dyDescent="0.25">
      <c r="E582" s="265"/>
      <c r="M582" s="159"/>
      <c r="N582" s="149"/>
      <c r="P582" s="135"/>
      <c r="Q582" s="135"/>
    </row>
    <row r="583" spans="5:17" x14ac:dyDescent="0.25">
      <c r="E583" s="265"/>
      <c r="M583" s="159"/>
      <c r="N583" s="149"/>
      <c r="P583" s="135"/>
      <c r="Q583" s="135"/>
    </row>
    <row r="584" spans="5:17" x14ac:dyDescent="0.25">
      <c r="E584" s="265"/>
      <c r="M584" s="159"/>
      <c r="N584" s="149"/>
      <c r="P584" s="135"/>
      <c r="Q584" s="135"/>
    </row>
    <row r="585" spans="5:17" x14ac:dyDescent="0.25">
      <c r="E585" s="265"/>
      <c r="M585" s="159"/>
      <c r="N585" s="149"/>
      <c r="P585" s="135"/>
      <c r="Q585" s="135"/>
    </row>
    <row r="586" spans="5:17" x14ac:dyDescent="0.25">
      <c r="E586" s="265"/>
      <c r="M586" s="159"/>
      <c r="N586" s="149"/>
      <c r="P586" s="135"/>
      <c r="Q586" s="135"/>
    </row>
    <row r="587" spans="5:17" x14ac:dyDescent="0.25">
      <c r="E587" s="265"/>
      <c r="M587" s="159"/>
      <c r="N587" s="149"/>
      <c r="P587" s="135"/>
      <c r="Q587" s="135"/>
    </row>
    <row r="588" spans="5:17" x14ac:dyDescent="0.25">
      <c r="E588" s="265"/>
      <c r="M588" s="159"/>
      <c r="N588" s="149"/>
      <c r="P588" s="135"/>
      <c r="Q588" s="135"/>
    </row>
    <row r="589" spans="5:17" x14ac:dyDescent="0.25">
      <c r="E589" s="265"/>
      <c r="M589" s="159"/>
      <c r="N589" s="149"/>
      <c r="P589" s="135"/>
      <c r="Q589" s="135"/>
    </row>
    <row r="590" spans="5:17" x14ac:dyDescent="0.25">
      <c r="E590" s="265"/>
      <c r="M590" s="159"/>
      <c r="N590" s="149"/>
      <c r="P590" s="135"/>
      <c r="Q590" s="135"/>
    </row>
    <row r="591" spans="5:17" x14ac:dyDescent="0.25">
      <c r="E591" s="265"/>
      <c r="M591" s="159"/>
      <c r="N591" s="149"/>
      <c r="P591" s="135"/>
      <c r="Q591" s="135"/>
    </row>
    <row r="592" spans="5:17" x14ac:dyDescent="0.25">
      <c r="E592" s="265"/>
      <c r="M592" s="159"/>
      <c r="N592" s="149"/>
      <c r="P592" s="135"/>
      <c r="Q592" s="135"/>
    </row>
    <row r="593" spans="5:17" x14ac:dyDescent="0.25">
      <c r="E593" s="265"/>
      <c r="M593" s="159"/>
      <c r="N593" s="149"/>
      <c r="P593" s="135"/>
      <c r="Q593" s="135"/>
    </row>
    <row r="594" spans="5:17" x14ac:dyDescent="0.25">
      <c r="E594" s="265"/>
      <c r="M594" s="159"/>
      <c r="N594" s="149"/>
      <c r="P594" s="135"/>
      <c r="Q594" s="135"/>
    </row>
    <row r="595" spans="5:17" x14ac:dyDescent="0.25">
      <c r="E595" s="265"/>
      <c r="M595" s="159"/>
      <c r="N595" s="149"/>
      <c r="P595" s="135"/>
      <c r="Q595" s="135"/>
    </row>
    <row r="596" spans="5:17" x14ac:dyDescent="0.25">
      <c r="E596" s="265"/>
      <c r="M596" s="159"/>
      <c r="N596" s="149"/>
      <c r="P596" s="135"/>
      <c r="Q596" s="135"/>
    </row>
    <row r="597" spans="5:17" x14ac:dyDescent="0.25">
      <c r="E597" s="265"/>
      <c r="M597" s="159"/>
      <c r="N597" s="149"/>
      <c r="P597" s="135"/>
      <c r="Q597" s="135"/>
    </row>
    <row r="598" spans="5:17" x14ac:dyDescent="0.25">
      <c r="E598" s="265"/>
      <c r="M598" s="159"/>
      <c r="N598" s="149"/>
      <c r="P598" s="135"/>
      <c r="Q598" s="135"/>
    </row>
    <row r="599" spans="5:17" x14ac:dyDescent="0.25">
      <c r="E599" s="265"/>
      <c r="M599" s="159"/>
      <c r="N599" s="149"/>
      <c r="P599" s="135"/>
      <c r="Q599" s="135"/>
    </row>
    <row r="600" spans="5:17" x14ac:dyDescent="0.25">
      <c r="E600" s="265"/>
      <c r="M600" s="159"/>
      <c r="N600" s="149"/>
      <c r="P600" s="135"/>
      <c r="Q600" s="135"/>
    </row>
    <row r="601" spans="5:17" x14ac:dyDescent="0.25">
      <c r="E601" s="265"/>
      <c r="M601" s="159"/>
      <c r="N601" s="149"/>
      <c r="P601" s="135"/>
      <c r="Q601" s="135"/>
    </row>
    <row r="602" spans="5:17" x14ac:dyDescent="0.25">
      <c r="E602" s="265"/>
      <c r="M602" s="159"/>
      <c r="N602" s="149"/>
      <c r="P602" s="135"/>
      <c r="Q602" s="135"/>
    </row>
    <row r="603" spans="5:17" x14ac:dyDescent="0.25">
      <c r="E603" s="265"/>
      <c r="M603" s="159"/>
      <c r="N603" s="149"/>
      <c r="P603" s="135"/>
      <c r="Q603" s="135"/>
    </row>
    <row r="604" spans="5:17" x14ac:dyDescent="0.25">
      <c r="E604" s="265"/>
      <c r="M604" s="159"/>
      <c r="N604" s="149"/>
      <c r="P604" s="135"/>
      <c r="Q604" s="135"/>
    </row>
    <row r="605" spans="5:17" x14ac:dyDescent="0.25">
      <c r="E605" s="265"/>
      <c r="M605" s="159"/>
      <c r="N605" s="149"/>
      <c r="P605" s="135"/>
      <c r="Q605" s="135"/>
    </row>
    <row r="606" spans="5:17" x14ac:dyDescent="0.25">
      <c r="E606" s="265"/>
      <c r="M606" s="159"/>
      <c r="N606" s="149"/>
      <c r="P606" s="135"/>
      <c r="Q606" s="135"/>
    </row>
    <row r="607" spans="5:17" x14ac:dyDescent="0.25">
      <c r="E607" s="265"/>
      <c r="M607" s="159"/>
      <c r="N607" s="149"/>
      <c r="P607" s="135"/>
      <c r="Q607" s="135"/>
    </row>
    <row r="608" spans="5:17" x14ac:dyDescent="0.25">
      <c r="E608" s="265"/>
      <c r="M608" s="159"/>
      <c r="N608" s="149"/>
      <c r="P608" s="135"/>
      <c r="Q608" s="135"/>
    </row>
    <row r="609" spans="5:17" x14ac:dyDescent="0.25">
      <c r="E609" s="265"/>
      <c r="M609" s="159"/>
      <c r="N609" s="149"/>
      <c r="P609" s="135"/>
      <c r="Q609" s="135"/>
    </row>
    <row r="610" spans="5:17" x14ac:dyDescent="0.25">
      <c r="E610" s="265"/>
      <c r="M610" s="159"/>
      <c r="N610" s="149"/>
      <c r="P610" s="135"/>
      <c r="Q610" s="135"/>
    </row>
    <row r="611" spans="5:17" x14ac:dyDescent="0.25">
      <c r="E611" s="265"/>
      <c r="M611" s="159"/>
      <c r="N611" s="149"/>
      <c r="P611" s="135"/>
      <c r="Q611" s="135"/>
    </row>
    <row r="612" spans="5:17" x14ac:dyDescent="0.25">
      <c r="E612" s="265"/>
      <c r="M612" s="159"/>
      <c r="N612" s="149"/>
      <c r="P612" s="135"/>
      <c r="Q612" s="135"/>
    </row>
    <row r="613" spans="5:17" x14ac:dyDescent="0.25">
      <c r="E613" s="265"/>
      <c r="M613" s="159"/>
      <c r="N613" s="149"/>
      <c r="P613" s="135"/>
      <c r="Q613" s="135"/>
    </row>
    <row r="614" spans="5:17" x14ac:dyDescent="0.25">
      <c r="E614" s="265"/>
      <c r="M614" s="159"/>
      <c r="N614" s="149"/>
      <c r="P614" s="135"/>
      <c r="Q614" s="135"/>
    </row>
    <row r="615" spans="5:17" x14ac:dyDescent="0.25">
      <c r="E615" s="265"/>
      <c r="M615" s="159"/>
      <c r="N615" s="149"/>
      <c r="P615" s="135"/>
      <c r="Q615" s="135"/>
    </row>
    <row r="616" spans="5:17" x14ac:dyDescent="0.25">
      <c r="E616" s="265"/>
      <c r="M616" s="159"/>
      <c r="N616" s="149"/>
      <c r="P616" s="135"/>
      <c r="Q616" s="135"/>
    </row>
    <row r="617" spans="5:17" x14ac:dyDescent="0.25">
      <c r="E617" s="265"/>
      <c r="M617" s="159"/>
      <c r="N617" s="149"/>
      <c r="P617" s="135"/>
      <c r="Q617" s="135"/>
    </row>
    <row r="618" spans="5:17" x14ac:dyDescent="0.25">
      <c r="E618" s="265"/>
      <c r="M618" s="159"/>
      <c r="N618" s="149"/>
      <c r="P618" s="135"/>
      <c r="Q618" s="135"/>
    </row>
    <row r="619" spans="5:17" x14ac:dyDescent="0.25">
      <c r="E619" s="265"/>
      <c r="M619" s="159"/>
      <c r="N619" s="149"/>
      <c r="P619" s="135"/>
      <c r="Q619" s="135"/>
    </row>
    <row r="620" spans="5:17" x14ac:dyDescent="0.25">
      <c r="E620" s="265"/>
      <c r="M620" s="159"/>
      <c r="N620" s="149"/>
      <c r="P620" s="135"/>
      <c r="Q620" s="135"/>
    </row>
    <row r="621" spans="5:17" x14ac:dyDescent="0.25">
      <c r="E621" s="265"/>
      <c r="M621" s="159"/>
      <c r="N621" s="149"/>
      <c r="P621" s="135"/>
      <c r="Q621" s="135"/>
    </row>
    <row r="622" spans="5:17" x14ac:dyDescent="0.25">
      <c r="E622" s="265"/>
      <c r="M622" s="159"/>
      <c r="N622" s="149"/>
      <c r="P622" s="135"/>
      <c r="Q622" s="135"/>
    </row>
    <row r="623" spans="5:17" x14ac:dyDescent="0.25">
      <c r="E623" s="265"/>
      <c r="M623" s="159"/>
      <c r="N623" s="149"/>
      <c r="P623" s="135"/>
      <c r="Q623" s="135"/>
    </row>
    <row r="624" spans="5:17" x14ac:dyDescent="0.25">
      <c r="E624" s="265"/>
      <c r="M624" s="159"/>
      <c r="N624" s="149"/>
      <c r="P624" s="135"/>
      <c r="Q624" s="135"/>
    </row>
    <row r="625" spans="5:17" x14ac:dyDescent="0.25">
      <c r="E625" s="265"/>
      <c r="M625" s="159"/>
      <c r="N625" s="149"/>
      <c r="P625" s="135"/>
      <c r="Q625" s="135"/>
    </row>
    <row r="626" spans="5:17" x14ac:dyDescent="0.25">
      <c r="E626" s="265"/>
      <c r="M626" s="159"/>
      <c r="N626" s="149"/>
      <c r="P626" s="135"/>
      <c r="Q626" s="135"/>
    </row>
    <row r="627" spans="5:17" x14ac:dyDescent="0.25">
      <c r="E627" s="265"/>
      <c r="M627" s="159"/>
      <c r="N627" s="149"/>
      <c r="P627" s="135"/>
      <c r="Q627" s="135"/>
    </row>
    <row r="628" spans="5:17" x14ac:dyDescent="0.25">
      <c r="E628" s="265"/>
      <c r="M628" s="159"/>
      <c r="N628" s="149"/>
      <c r="P628" s="135"/>
      <c r="Q628" s="135"/>
    </row>
    <row r="629" spans="5:17" x14ac:dyDescent="0.25">
      <c r="E629" s="265"/>
      <c r="M629" s="159"/>
      <c r="N629" s="149"/>
      <c r="P629" s="135"/>
      <c r="Q629" s="135"/>
    </row>
    <row r="630" spans="5:17" x14ac:dyDescent="0.25">
      <c r="E630" s="265"/>
      <c r="M630" s="159"/>
      <c r="N630" s="149"/>
      <c r="P630" s="135"/>
      <c r="Q630" s="135"/>
    </row>
    <row r="631" spans="5:17" x14ac:dyDescent="0.25">
      <c r="E631" s="265"/>
      <c r="M631" s="159"/>
      <c r="N631" s="149"/>
      <c r="P631" s="135"/>
      <c r="Q631" s="135"/>
    </row>
    <row r="632" spans="5:17" x14ac:dyDescent="0.25">
      <c r="E632" s="265"/>
      <c r="M632" s="159"/>
      <c r="N632" s="149"/>
      <c r="P632" s="135"/>
      <c r="Q632" s="135"/>
    </row>
    <row r="633" spans="5:17" x14ac:dyDescent="0.25">
      <c r="E633" s="265"/>
      <c r="M633" s="159"/>
      <c r="N633" s="149"/>
      <c r="P633" s="135"/>
      <c r="Q633" s="135"/>
    </row>
    <row r="634" spans="5:17" x14ac:dyDescent="0.25">
      <c r="E634" s="265"/>
      <c r="M634" s="159"/>
      <c r="N634" s="149"/>
      <c r="P634" s="135"/>
      <c r="Q634" s="135"/>
    </row>
    <row r="635" spans="5:17" x14ac:dyDescent="0.25">
      <c r="E635" s="265"/>
      <c r="M635" s="159"/>
      <c r="N635" s="149"/>
      <c r="P635" s="135"/>
      <c r="Q635" s="135"/>
    </row>
    <row r="636" spans="5:17" x14ac:dyDescent="0.25">
      <c r="E636" s="265"/>
      <c r="M636" s="159"/>
      <c r="N636" s="149"/>
      <c r="P636" s="135"/>
      <c r="Q636" s="135"/>
    </row>
    <row r="637" spans="5:17" x14ac:dyDescent="0.25">
      <c r="E637" s="265"/>
      <c r="M637" s="159"/>
      <c r="N637" s="149"/>
      <c r="P637" s="135"/>
      <c r="Q637" s="135"/>
    </row>
    <row r="638" spans="5:17" x14ac:dyDescent="0.25">
      <c r="E638" s="265"/>
      <c r="M638" s="159"/>
      <c r="N638" s="149"/>
      <c r="P638" s="135"/>
      <c r="Q638" s="135"/>
    </row>
    <row r="639" spans="5:17" x14ac:dyDescent="0.25">
      <c r="E639" s="265"/>
      <c r="M639" s="159"/>
      <c r="N639" s="149"/>
      <c r="P639" s="135"/>
      <c r="Q639" s="135"/>
    </row>
    <row r="640" spans="5:17" x14ac:dyDescent="0.25">
      <c r="E640" s="265"/>
      <c r="M640" s="159"/>
      <c r="N640" s="149"/>
      <c r="P640" s="135"/>
      <c r="Q640" s="135"/>
    </row>
    <row r="641" spans="5:17" x14ac:dyDescent="0.25">
      <c r="E641" s="265"/>
      <c r="M641" s="159"/>
      <c r="N641" s="149"/>
      <c r="P641" s="135"/>
      <c r="Q641" s="135"/>
    </row>
    <row r="642" spans="5:17" x14ac:dyDescent="0.25">
      <c r="E642" s="265"/>
      <c r="M642" s="159"/>
      <c r="N642" s="149"/>
      <c r="P642" s="135"/>
      <c r="Q642" s="135"/>
    </row>
    <row r="643" spans="5:17" x14ac:dyDescent="0.25">
      <c r="E643" s="265"/>
      <c r="M643" s="159"/>
      <c r="N643" s="149"/>
      <c r="P643" s="135"/>
      <c r="Q643" s="135"/>
    </row>
    <row r="644" spans="5:17" x14ac:dyDescent="0.25">
      <c r="E644" s="265"/>
      <c r="M644" s="159"/>
      <c r="N644" s="149"/>
      <c r="P644" s="135"/>
      <c r="Q644" s="135"/>
    </row>
    <row r="645" spans="5:17" x14ac:dyDescent="0.25">
      <c r="E645" s="265"/>
      <c r="M645" s="159"/>
      <c r="N645" s="149"/>
      <c r="P645" s="135"/>
      <c r="Q645" s="135"/>
    </row>
    <row r="646" spans="5:17" x14ac:dyDescent="0.25">
      <c r="E646" s="265"/>
      <c r="M646" s="159"/>
      <c r="N646" s="149"/>
      <c r="P646" s="135"/>
      <c r="Q646" s="135"/>
    </row>
    <row r="647" spans="5:17" x14ac:dyDescent="0.25">
      <c r="E647" s="265"/>
      <c r="M647" s="159"/>
      <c r="N647" s="149"/>
      <c r="P647" s="135"/>
      <c r="Q647" s="135"/>
    </row>
    <row r="648" spans="5:17" x14ac:dyDescent="0.25">
      <c r="E648" s="265"/>
      <c r="M648" s="159"/>
      <c r="N648" s="149"/>
      <c r="P648" s="135"/>
      <c r="Q648" s="135"/>
    </row>
    <row r="649" spans="5:17" x14ac:dyDescent="0.25">
      <c r="E649" s="265"/>
      <c r="M649" s="159"/>
      <c r="N649" s="149"/>
      <c r="P649" s="135"/>
      <c r="Q649" s="135"/>
    </row>
    <row r="650" spans="5:17" x14ac:dyDescent="0.25">
      <c r="E650" s="265"/>
      <c r="M650" s="159"/>
      <c r="N650" s="149"/>
      <c r="P650" s="135"/>
      <c r="Q650" s="135"/>
    </row>
    <row r="651" spans="5:17" x14ac:dyDescent="0.25">
      <c r="E651" s="265"/>
      <c r="M651" s="159"/>
      <c r="N651" s="149"/>
      <c r="P651" s="135"/>
      <c r="Q651" s="135"/>
    </row>
    <row r="652" spans="5:17" x14ac:dyDescent="0.25">
      <c r="E652" s="265"/>
      <c r="M652" s="159"/>
      <c r="N652" s="149"/>
      <c r="P652" s="135"/>
      <c r="Q652" s="135"/>
    </row>
    <row r="653" spans="5:17" x14ac:dyDescent="0.25">
      <c r="E653" s="265"/>
      <c r="M653" s="159"/>
      <c r="N653" s="149"/>
      <c r="P653" s="135"/>
      <c r="Q653" s="135"/>
    </row>
    <row r="654" spans="5:17" x14ac:dyDescent="0.25">
      <c r="E654" s="265"/>
      <c r="M654" s="159"/>
      <c r="N654" s="149"/>
      <c r="P654" s="135"/>
      <c r="Q654" s="135"/>
    </row>
    <row r="655" spans="5:17" x14ac:dyDescent="0.25">
      <c r="E655" s="265"/>
      <c r="M655" s="159"/>
      <c r="N655" s="149"/>
      <c r="P655" s="135"/>
      <c r="Q655" s="135"/>
    </row>
    <row r="656" spans="5:17" x14ac:dyDescent="0.25">
      <c r="E656" s="265"/>
      <c r="M656" s="159"/>
      <c r="N656" s="149"/>
      <c r="P656" s="135"/>
      <c r="Q656" s="135"/>
    </row>
    <row r="657" spans="5:17" x14ac:dyDescent="0.25">
      <c r="E657" s="265"/>
      <c r="M657" s="159"/>
      <c r="N657" s="149"/>
      <c r="P657" s="135"/>
      <c r="Q657" s="135"/>
    </row>
    <row r="658" spans="5:17" x14ac:dyDescent="0.25">
      <c r="E658" s="265"/>
      <c r="M658" s="159"/>
      <c r="N658" s="149"/>
      <c r="P658" s="135"/>
      <c r="Q658" s="135"/>
    </row>
    <row r="659" spans="5:17" x14ac:dyDescent="0.25">
      <c r="E659" s="265"/>
      <c r="M659" s="159"/>
      <c r="N659" s="149"/>
      <c r="P659" s="135"/>
      <c r="Q659" s="135"/>
    </row>
    <row r="660" spans="5:17" x14ac:dyDescent="0.25">
      <c r="E660" s="265"/>
      <c r="M660" s="159"/>
      <c r="N660" s="149"/>
      <c r="P660" s="135"/>
      <c r="Q660" s="135"/>
    </row>
    <row r="661" spans="5:17" x14ac:dyDescent="0.25">
      <c r="E661" s="265"/>
      <c r="M661" s="159"/>
      <c r="N661" s="149"/>
      <c r="P661" s="135"/>
      <c r="Q661" s="135"/>
    </row>
    <row r="662" spans="5:17" x14ac:dyDescent="0.25">
      <c r="E662" s="265"/>
      <c r="M662" s="159"/>
      <c r="N662" s="149"/>
      <c r="P662" s="135"/>
      <c r="Q662" s="135"/>
    </row>
    <row r="663" spans="5:17" x14ac:dyDescent="0.25">
      <c r="E663" s="265"/>
      <c r="M663" s="159"/>
      <c r="N663" s="149"/>
      <c r="P663" s="135"/>
      <c r="Q663" s="135"/>
    </row>
    <row r="664" spans="5:17" x14ac:dyDescent="0.25">
      <c r="E664" s="265"/>
      <c r="M664" s="159"/>
      <c r="N664" s="149"/>
      <c r="P664" s="135"/>
      <c r="Q664" s="135"/>
    </row>
    <row r="665" spans="5:17" x14ac:dyDescent="0.25">
      <c r="E665" s="265"/>
      <c r="M665" s="159"/>
      <c r="N665" s="149"/>
      <c r="P665" s="135"/>
      <c r="Q665" s="135"/>
    </row>
    <row r="666" spans="5:17" x14ac:dyDescent="0.25">
      <c r="E666" s="265"/>
      <c r="M666" s="159"/>
      <c r="N666" s="149"/>
      <c r="P666" s="135"/>
      <c r="Q666" s="135"/>
    </row>
    <row r="667" spans="5:17" x14ac:dyDescent="0.25">
      <c r="E667" s="265"/>
      <c r="M667" s="159"/>
      <c r="N667" s="149"/>
      <c r="P667" s="135"/>
      <c r="Q667" s="135"/>
    </row>
    <row r="668" spans="5:17" x14ac:dyDescent="0.25">
      <c r="E668" s="265"/>
      <c r="M668" s="159"/>
      <c r="N668" s="149"/>
      <c r="P668" s="135"/>
      <c r="Q668" s="135"/>
    </row>
    <row r="669" spans="5:17" x14ac:dyDescent="0.25">
      <c r="E669" s="265"/>
      <c r="M669" s="159"/>
      <c r="N669" s="149"/>
      <c r="P669" s="135"/>
      <c r="Q669" s="135"/>
    </row>
    <row r="670" spans="5:17" x14ac:dyDescent="0.25">
      <c r="E670" s="265"/>
      <c r="M670" s="159"/>
      <c r="N670" s="149"/>
      <c r="P670" s="135"/>
      <c r="Q670" s="135"/>
    </row>
    <row r="671" spans="5:17" x14ac:dyDescent="0.25">
      <c r="E671" s="265"/>
      <c r="M671" s="159"/>
      <c r="N671" s="149"/>
      <c r="P671" s="135"/>
      <c r="Q671" s="135"/>
    </row>
    <row r="672" spans="5:17" x14ac:dyDescent="0.25">
      <c r="E672" s="265"/>
      <c r="M672" s="159"/>
      <c r="N672" s="149"/>
      <c r="P672" s="135"/>
      <c r="Q672" s="135"/>
    </row>
    <row r="673" spans="5:17" x14ac:dyDescent="0.25">
      <c r="E673" s="265"/>
      <c r="M673" s="159"/>
      <c r="N673" s="149"/>
      <c r="P673" s="135"/>
      <c r="Q673" s="135"/>
    </row>
    <row r="674" spans="5:17" x14ac:dyDescent="0.25">
      <c r="E674" s="265"/>
      <c r="M674" s="159"/>
      <c r="N674" s="149"/>
      <c r="P674" s="135"/>
      <c r="Q674" s="135"/>
    </row>
    <row r="675" spans="5:17" x14ac:dyDescent="0.25">
      <c r="E675" s="265"/>
      <c r="M675" s="159"/>
      <c r="N675" s="149"/>
      <c r="P675" s="135"/>
      <c r="Q675" s="135"/>
    </row>
    <row r="676" spans="5:17" x14ac:dyDescent="0.25">
      <c r="E676" s="265"/>
      <c r="M676" s="159"/>
      <c r="N676" s="149"/>
      <c r="P676" s="135"/>
      <c r="Q676" s="135"/>
    </row>
    <row r="677" spans="5:17" x14ac:dyDescent="0.25">
      <c r="E677" s="265"/>
      <c r="M677" s="159"/>
      <c r="N677" s="149"/>
      <c r="P677" s="135"/>
      <c r="Q677" s="135"/>
    </row>
    <row r="678" spans="5:17" x14ac:dyDescent="0.25">
      <c r="E678" s="265"/>
      <c r="M678" s="159"/>
      <c r="N678" s="149"/>
      <c r="P678" s="135"/>
      <c r="Q678" s="135"/>
    </row>
    <row r="679" spans="5:17" x14ac:dyDescent="0.25">
      <c r="E679" s="265"/>
      <c r="M679" s="159"/>
      <c r="N679" s="149"/>
      <c r="P679" s="135"/>
      <c r="Q679" s="135"/>
    </row>
    <row r="680" spans="5:17" x14ac:dyDescent="0.25">
      <c r="E680" s="265"/>
      <c r="M680" s="159"/>
      <c r="N680" s="149"/>
      <c r="P680" s="135"/>
      <c r="Q680" s="135"/>
    </row>
    <row r="681" spans="5:17" x14ac:dyDescent="0.25">
      <c r="E681" s="265"/>
      <c r="M681" s="159"/>
      <c r="N681" s="149"/>
      <c r="P681" s="135"/>
      <c r="Q681" s="135"/>
    </row>
    <row r="682" spans="5:17" x14ac:dyDescent="0.25">
      <c r="E682" s="265"/>
      <c r="M682" s="159"/>
      <c r="N682" s="149"/>
      <c r="P682" s="135"/>
      <c r="Q682" s="135"/>
    </row>
    <row r="683" spans="5:17" x14ac:dyDescent="0.25">
      <c r="E683" s="265"/>
      <c r="M683" s="159"/>
      <c r="N683" s="149"/>
      <c r="P683" s="135"/>
      <c r="Q683" s="135"/>
    </row>
    <row r="684" spans="5:17" x14ac:dyDescent="0.25">
      <c r="E684" s="265"/>
      <c r="M684" s="159"/>
      <c r="N684" s="149"/>
      <c r="P684" s="135"/>
      <c r="Q684" s="135"/>
    </row>
    <row r="685" spans="5:17" x14ac:dyDescent="0.25">
      <c r="E685" s="265"/>
      <c r="M685" s="159"/>
      <c r="N685" s="149"/>
      <c r="P685" s="135"/>
      <c r="Q685" s="135"/>
    </row>
    <row r="686" spans="5:17" x14ac:dyDescent="0.25">
      <c r="E686" s="265"/>
      <c r="M686" s="159"/>
      <c r="N686" s="149"/>
      <c r="P686" s="135"/>
      <c r="Q686" s="135"/>
    </row>
    <row r="687" spans="5:17" x14ac:dyDescent="0.25">
      <c r="E687" s="265"/>
      <c r="M687" s="159"/>
      <c r="N687" s="149"/>
      <c r="P687" s="135"/>
      <c r="Q687" s="135"/>
    </row>
    <row r="688" spans="5:17" x14ac:dyDescent="0.25">
      <c r="E688" s="265"/>
      <c r="M688" s="159"/>
      <c r="N688" s="149"/>
      <c r="P688" s="135"/>
      <c r="Q688" s="135"/>
    </row>
    <row r="689" spans="5:17" x14ac:dyDescent="0.25">
      <c r="E689" s="265"/>
      <c r="M689" s="159"/>
      <c r="N689" s="149"/>
      <c r="P689" s="135"/>
      <c r="Q689" s="135"/>
    </row>
    <row r="690" spans="5:17" x14ac:dyDescent="0.25">
      <c r="E690" s="265"/>
      <c r="M690" s="159"/>
      <c r="N690" s="149"/>
      <c r="P690" s="135"/>
      <c r="Q690" s="135"/>
    </row>
    <row r="691" spans="5:17" x14ac:dyDescent="0.25">
      <c r="E691" s="265"/>
      <c r="M691" s="159"/>
      <c r="N691" s="149"/>
      <c r="P691" s="135"/>
      <c r="Q691" s="135"/>
    </row>
    <row r="692" spans="5:17" x14ac:dyDescent="0.25">
      <c r="E692" s="265"/>
      <c r="M692" s="159"/>
      <c r="N692" s="149"/>
      <c r="P692" s="135"/>
      <c r="Q692" s="135"/>
    </row>
    <row r="693" spans="5:17" x14ac:dyDescent="0.25">
      <c r="E693" s="265"/>
      <c r="M693" s="159"/>
      <c r="N693" s="149"/>
      <c r="P693" s="135"/>
      <c r="Q693" s="135"/>
    </row>
    <row r="694" spans="5:17" x14ac:dyDescent="0.25">
      <c r="E694" s="265"/>
      <c r="M694" s="159"/>
      <c r="N694" s="149"/>
      <c r="P694" s="135"/>
      <c r="Q694" s="135"/>
    </row>
    <row r="695" spans="5:17" x14ac:dyDescent="0.25">
      <c r="E695" s="265"/>
      <c r="M695" s="159"/>
      <c r="N695" s="149"/>
      <c r="P695" s="135"/>
      <c r="Q695" s="135"/>
    </row>
    <row r="696" spans="5:17" x14ac:dyDescent="0.25">
      <c r="E696" s="265"/>
      <c r="M696" s="159"/>
      <c r="N696" s="149"/>
      <c r="P696" s="135"/>
      <c r="Q696" s="135"/>
    </row>
    <row r="697" spans="5:17" x14ac:dyDescent="0.25">
      <c r="E697" s="265"/>
      <c r="M697" s="159"/>
      <c r="N697" s="149"/>
      <c r="P697" s="135"/>
      <c r="Q697" s="135"/>
    </row>
    <row r="698" spans="5:17" x14ac:dyDescent="0.25">
      <c r="E698" s="265"/>
      <c r="M698" s="159"/>
      <c r="N698" s="149"/>
      <c r="P698" s="135"/>
      <c r="Q698" s="135"/>
    </row>
    <row r="699" spans="5:17" x14ac:dyDescent="0.25">
      <c r="E699" s="265"/>
      <c r="M699" s="159"/>
      <c r="N699" s="149"/>
      <c r="P699" s="135"/>
      <c r="Q699" s="135"/>
    </row>
    <row r="700" spans="5:17" x14ac:dyDescent="0.25">
      <c r="E700" s="265"/>
      <c r="M700" s="159"/>
      <c r="N700" s="149"/>
      <c r="P700" s="135"/>
      <c r="Q700" s="135"/>
    </row>
    <row r="701" spans="5:17" x14ac:dyDescent="0.25">
      <c r="E701" s="265"/>
      <c r="M701" s="159"/>
      <c r="N701" s="149"/>
      <c r="P701" s="135"/>
      <c r="Q701" s="135"/>
    </row>
    <row r="702" spans="5:17" x14ac:dyDescent="0.25">
      <c r="E702" s="265"/>
      <c r="M702" s="159"/>
      <c r="N702" s="149"/>
      <c r="P702" s="135"/>
      <c r="Q702" s="135"/>
    </row>
    <row r="703" spans="5:17" x14ac:dyDescent="0.25">
      <c r="E703" s="265"/>
      <c r="M703" s="159"/>
      <c r="N703" s="149"/>
      <c r="P703" s="135"/>
      <c r="Q703" s="135"/>
    </row>
    <row r="704" spans="5:17" x14ac:dyDescent="0.25">
      <c r="E704" s="265"/>
      <c r="M704" s="159"/>
      <c r="N704" s="149"/>
      <c r="P704" s="135"/>
      <c r="Q704" s="135"/>
    </row>
    <row r="705" spans="5:17" x14ac:dyDescent="0.25">
      <c r="E705" s="265"/>
      <c r="M705" s="159"/>
      <c r="N705" s="149"/>
      <c r="P705" s="135"/>
      <c r="Q705" s="135"/>
    </row>
    <row r="706" spans="5:17" x14ac:dyDescent="0.25">
      <c r="E706" s="265"/>
      <c r="M706" s="159"/>
      <c r="N706" s="149"/>
      <c r="P706" s="135"/>
      <c r="Q706" s="135"/>
    </row>
    <row r="707" spans="5:17" x14ac:dyDescent="0.25">
      <c r="E707" s="265"/>
      <c r="M707" s="159"/>
      <c r="N707" s="149"/>
      <c r="P707" s="135"/>
      <c r="Q707" s="135"/>
    </row>
    <row r="708" spans="5:17" x14ac:dyDescent="0.25">
      <c r="E708" s="265"/>
      <c r="M708" s="159"/>
      <c r="N708" s="149"/>
      <c r="P708" s="135"/>
      <c r="Q708" s="135"/>
    </row>
    <row r="709" spans="5:17" x14ac:dyDescent="0.25">
      <c r="E709" s="265"/>
      <c r="M709" s="159"/>
      <c r="N709" s="149"/>
      <c r="P709" s="135"/>
      <c r="Q709" s="135"/>
    </row>
    <row r="710" spans="5:17" x14ac:dyDescent="0.25">
      <c r="E710" s="265"/>
      <c r="M710" s="159"/>
      <c r="N710" s="149"/>
      <c r="P710" s="135"/>
      <c r="Q710" s="135"/>
    </row>
    <row r="711" spans="5:17" x14ac:dyDescent="0.25">
      <c r="E711" s="265"/>
      <c r="M711" s="159"/>
      <c r="N711" s="149"/>
      <c r="P711" s="135"/>
      <c r="Q711" s="135"/>
    </row>
    <row r="712" spans="5:17" x14ac:dyDescent="0.25">
      <c r="E712" s="265"/>
      <c r="M712" s="159"/>
      <c r="N712" s="149"/>
      <c r="P712" s="135"/>
      <c r="Q712" s="135"/>
    </row>
    <row r="713" spans="5:17" x14ac:dyDescent="0.25">
      <c r="E713" s="265"/>
      <c r="M713" s="159"/>
      <c r="N713" s="149"/>
      <c r="P713" s="135"/>
      <c r="Q713" s="135"/>
    </row>
    <row r="714" spans="5:17" x14ac:dyDescent="0.25">
      <c r="E714" s="265"/>
      <c r="M714" s="159"/>
      <c r="N714" s="149"/>
      <c r="P714" s="135"/>
      <c r="Q714" s="135"/>
    </row>
    <row r="715" spans="5:17" x14ac:dyDescent="0.25">
      <c r="E715" s="265"/>
      <c r="M715" s="159"/>
      <c r="N715" s="149"/>
      <c r="P715" s="135"/>
      <c r="Q715" s="135"/>
    </row>
    <row r="716" spans="5:17" x14ac:dyDescent="0.25">
      <c r="E716" s="265"/>
      <c r="M716" s="159"/>
      <c r="N716" s="149"/>
      <c r="P716" s="135"/>
      <c r="Q716" s="135"/>
    </row>
    <row r="717" spans="5:17" x14ac:dyDescent="0.25">
      <c r="E717" s="265"/>
      <c r="M717" s="159"/>
      <c r="N717" s="149"/>
      <c r="P717" s="135"/>
      <c r="Q717" s="135"/>
    </row>
    <row r="718" spans="5:17" x14ac:dyDescent="0.25">
      <c r="E718" s="265"/>
      <c r="M718" s="159"/>
      <c r="N718" s="149"/>
      <c r="P718" s="135"/>
      <c r="Q718" s="135"/>
    </row>
    <row r="719" spans="5:17" x14ac:dyDescent="0.25">
      <c r="E719" s="265"/>
      <c r="M719" s="159"/>
      <c r="N719" s="149"/>
      <c r="P719" s="135"/>
      <c r="Q719" s="135"/>
    </row>
    <row r="720" spans="5:17" x14ac:dyDescent="0.25">
      <c r="E720" s="265"/>
      <c r="M720" s="159"/>
      <c r="N720" s="149"/>
      <c r="P720" s="135"/>
      <c r="Q720" s="135"/>
    </row>
    <row r="721" spans="5:17" x14ac:dyDescent="0.25">
      <c r="E721" s="265"/>
      <c r="M721" s="159"/>
      <c r="N721" s="149"/>
      <c r="P721" s="135"/>
      <c r="Q721" s="135"/>
    </row>
    <row r="722" spans="5:17" x14ac:dyDescent="0.25">
      <c r="E722" s="265"/>
      <c r="M722" s="159"/>
      <c r="N722" s="149"/>
      <c r="P722" s="135"/>
      <c r="Q722" s="135"/>
    </row>
    <row r="723" spans="5:17" x14ac:dyDescent="0.25">
      <c r="E723" s="265"/>
      <c r="M723" s="159"/>
      <c r="N723" s="149"/>
      <c r="P723" s="135"/>
      <c r="Q723" s="135"/>
    </row>
    <row r="724" spans="5:17" x14ac:dyDescent="0.25">
      <c r="E724" s="265"/>
      <c r="M724" s="159"/>
      <c r="N724" s="149"/>
      <c r="P724" s="135"/>
      <c r="Q724" s="135"/>
    </row>
    <row r="725" spans="5:17" x14ac:dyDescent="0.25">
      <c r="E725" s="265"/>
      <c r="M725" s="159"/>
      <c r="N725" s="149"/>
      <c r="P725" s="135"/>
      <c r="Q725" s="135"/>
    </row>
    <row r="726" spans="5:17" x14ac:dyDescent="0.25">
      <c r="E726" s="265"/>
      <c r="M726" s="159"/>
      <c r="N726" s="149"/>
      <c r="P726" s="135"/>
      <c r="Q726" s="135"/>
    </row>
    <row r="727" spans="5:17" x14ac:dyDescent="0.25">
      <c r="E727" s="265"/>
      <c r="M727" s="159"/>
      <c r="N727" s="149"/>
      <c r="P727" s="135"/>
      <c r="Q727" s="135"/>
    </row>
    <row r="728" spans="5:17" x14ac:dyDescent="0.25">
      <c r="E728" s="265"/>
      <c r="M728" s="159"/>
      <c r="N728" s="149"/>
      <c r="P728" s="135"/>
      <c r="Q728" s="135"/>
    </row>
    <row r="729" spans="5:17" x14ac:dyDescent="0.25">
      <c r="E729" s="265"/>
      <c r="M729" s="159"/>
      <c r="N729" s="149"/>
      <c r="P729" s="135"/>
      <c r="Q729" s="135"/>
    </row>
    <row r="730" spans="5:17" x14ac:dyDescent="0.25">
      <c r="E730" s="265"/>
      <c r="M730" s="159"/>
      <c r="N730" s="149"/>
      <c r="P730" s="135"/>
      <c r="Q730" s="135"/>
    </row>
    <row r="731" spans="5:17" x14ac:dyDescent="0.25">
      <c r="E731" s="265"/>
      <c r="M731" s="159"/>
      <c r="N731" s="149"/>
      <c r="P731" s="135"/>
      <c r="Q731" s="135"/>
    </row>
    <row r="732" spans="5:17" x14ac:dyDescent="0.25">
      <c r="E732" s="265"/>
      <c r="M732" s="159"/>
      <c r="N732" s="149"/>
      <c r="P732" s="135"/>
      <c r="Q732" s="135"/>
    </row>
    <row r="733" spans="5:17" x14ac:dyDescent="0.25">
      <c r="E733" s="265"/>
      <c r="M733" s="159"/>
      <c r="N733" s="149"/>
      <c r="P733" s="135"/>
      <c r="Q733" s="135"/>
    </row>
    <row r="734" spans="5:17" x14ac:dyDescent="0.25">
      <c r="E734" s="265"/>
      <c r="M734" s="159"/>
      <c r="N734" s="149"/>
      <c r="P734" s="135"/>
      <c r="Q734" s="135"/>
    </row>
    <row r="735" spans="5:17" x14ac:dyDescent="0.25">
      <c r="E735" s="265"/>
      <c r="M735" s="159"/>
      <c r="N735" s="149"/>
      <c r="P735" s="135"/>
      <c r="Q735" s="135"/>
    </row>
    <row r="736" spans="5:17" x14ac:dyDescent="0.25">
      <c r="E736" s="265"/>
      <c r="M736" s="159"/>
      <c r="N736" s="149"/>
      <c r="P736" s="135"/>
      <c r="Q736" s="135"/>
    </row>
    <row r="737" spans="5:17" x14ac:dyDescent="0.25">
      <c r="E737" s="265"/>
      <c r="M737" s="159"/>
      <c r="N737" s="149"/>
      <c r="P737" s="135"/>
      <c r="Q737" s="135"/>
    </row>
    <row r="738" spans="5:17" x14ac:dyDescent="0.25">
      <c r="E738" s="265"/>
      <c r="M738" s="159"/>
      <c r="N738" s="149"/>
      <c r="P738" s="135"/>
      <c r="Q738" s="135"/>
    </row>
    <row r="739" spans="5:17" x14ac:dyDescent="0.25">
      <c r="E739" s="265"/>
      <c r="M739" s="159"/>
      <c r="N739" s="149"/>
      <c r="P739" s="135"/>
      <c r="Q739" s="135"/>
    </row>
    <row r="740" spans="5:17" x14ac:dyDescent="0.25">
      <c r="E740" s="265"/>
      <c r="M740" s="159"/>
      <c r="N740" s="149"/>
      <c r="P740" s="135"/>
      <c r="Q740" s="135"/>
    </row>
    <row r="741" spans="5:17" x14ac:dyDescent="0.25">
      <c r="E741" s="265"/>
      <c r="M741" s="159"/>
      <c r="N741" s="149"/>
      <c r="P741" s="135"/>
      <c r="Q741" s="135"/>
    </row>
    <row r="742" spans="5:17" x14ac:dyDescent="0.25">
      <c r="E742" s="265"/>
      <c r="M742" s="159"/>
      <c r="N742" s="149"/>
      <c r="P742" s="135"/>
      <c r="Q742" s="135"/>
    </row>
    <row r="743" spans="5:17" x14ac:dyDescent="0.25">
      <c r="E743" s="265"/>
      <c r="M743" s="159"/>
      <c r="N743" s="149"/>
      <c r="P743" s="135"/>
      <c r="Q743" s="135"/>
    </row>
    <row r="744" spans="5:17" x14ac:dyDescent="0.25">
      <c r="E744" s="265"/>
      <c r="M744" s="159"/>
      <c r="N744" s="149"/>
      <c r="P744" s="135"/>
      <c r="Q744" s="135"/>
    </row>
    <row r="745" spans="5:17" x14ac:dyDescent="0.25">
      <c r="E745" s="265"/>
      <c r="M745" s="159"/>
      <c r="N745" s="149"/>
      <c r="P745" s="135"/>
      <c r="Q745" s="135"/>
    </row>
    <row r="746" spans="5:17" x14ac:dyDescent="0.25">
      <c r="E746" s="265"/>
      <c r="M746" s="159"/>
      <c r="N746" s="149"/>
      <c r="P746" s="135"/>
      <c r="Q746" s="135"/>
    </row>
    <row r="747" spans="5:17" x14ac:dyDescent="0.25">
      <c r="E747" s="265"/>
      <c r="M747" s="159"/>
      <c r="N747" s="149"/>
      <c r="P747" s="135"/>
      <c r="Q747" s="135"/>
    </row>
    <row r="748" spans="5:17" x14ac:dyDescent="0.25">
      <c r="E748" s="265"/>
      <c r="M748" s="159"/>
      <c r="N748" s="149"/>
      <c r="P748" s="135"/>
      <c r="Q748" s="135"/>
    </row>
    <row r="749" spans="5:17" x14ac:dyDescent="0.25">
      <c r="E749" s="265"/>
      <c r="M749" s="159"/>
      <c r="N749" s="149"/>
      <c r="P749" s="135"/>
      <c r="Q749" s="135"/>
    </row>
    <row r="750" spans="5:17" x14ac:dyDescent="0.25">
      <c r="E750" s="265"/>
      <c r="M750" s="159"/>
      <c r="N750" s="149"/>
      <c r="P750" s="135"/>
      <c r="Q750" s="135"/>
    </row>
    <row r="751" spans="5:17" x14ac:dyDescent="0.25">
      <c r="E751" s="265"/>
      <c r="M751" s="159"/>
      <c r="N751" s="149"/>
      <c r="P751" s="135"/>
      <c r="Q751" s="135"/>
    </row>
    <row r="752" spans="5:17" x14ac:dyDescent="0.25">
      <c r="E752" s="265"/>
      <c r="M752" s="159"/>
      <c r="N752" s="149"/>
      <c r="P752" s="135"/>
      <c r="Q752" s="135"/>
    </row>
    <row r="753" spans="5:17" x14ac:dyDescent="0.25">
      <c r="E753" s="265"/>
      <c r="M753" s="159"/>
      <c r="N753" s="149"/>
      <c r="P753" s="135"/>
      <c r="Q753" s="135"/>
    </row>
    <row r="754" spans="5:17" x14ac:dyDescent="0.25">
      <c r="E754" s="265"/>
      <c r="M754" s="159"/>
      <c r="N754" s="149"/>
      <c r="P754" s="135"/>
      <c r="Q754" s="135"/>
    </row>
    <row r="755" spans="5:17" x14ac:dyDescent="0.25">
      <c r="E755" s="265"/>
      <c r="M755" s="159"/>
      <c r="N755" s="149"/>
      <c r="P755" s="135"/>
      <c r="Q755" s="135"/>
    </row>
    <row r="756" spans="5:17" x14ac:dyDescent="0.25">
      <c r="E756" s="265"/>
      <c r="M756" s="159"/>
      <c r="N756" s="149"/>
      <c r="P756" s="135"/>
      <c r="Q756" s="135"/>
    </row>
    <row r="757" spans="5:17" x14ac:dyDescent="0.25">
      <c r="E757" s="265"/>
      <c r="M757" s="159"/>
      <c r="N757" s="149"/>
      <c r="P757" s="135"/>
      <c r="Q757" s="135"/>
    </row>
    <row r="758" spans="5:17" x14ac:dyDescent="0.25">
      <c r="E758" s="265"/>
      <c r="M758" s="159"/>
      <c r="N758" s="149"/>
      <c r="P758" s="135"/>
      <c r="Q758" s="135"/>
    </row>
    <row r="759" spans="5:17" x14ac:dyDescent="0.25">
      <c r="E759" s="265"/>
      <c r="M759" s="159"/>
      <c r="N759" s="149"/>
      <c r="P759" s="135"/>
      <c r="Q759" s="135"/>
    </row>
    <row r="760" spans="5:17" x14ac:dyDescent="0.25">
      <c r="E760" s="265"/>
      <c r="M760" s="159"/>
      <c r="N760" s="149"/>
      <c r="P760" s="135"/>
      <c r="Q760" s="135"/>
    </row>
    <row r="761" spans="5:17" x14ac:dyDescent="0.25">
      <c r="E761" s="265"/>
      <c r="M761" s="159"/>
      <c r="N761" s="149"/>
      <c r="P761" s="135"/>
      <c r="Q761" s="135"/>
    </row>
    <row r="762" spans="5:17" x14ac:dyDescent="0.25">
      <c r="E762" s="265"/>
      <c r="M762" s="159"/>
      <c r="N762" s="149"/>
      <c r="P762" s="135"/>
      <c r="Q762" s="135"/>
    </row>
    <row r="763" spans="5:17" x14ac:dyDescent="0.25">
      <c r="E763" s="265"/>
      <c r="M763" s="159"/>
      <c r="N763" s="149"/>
      <c r="P763" s="135"/>
      <c r="Q763" s="135"/>
    </row>
    <row r="764" spans="5:17" x14ac:dyDescent="0.25">
      <c r="E764" s="265"/>
      <c r="M764" s="159"/>
      <c r="N764" s="149"/>
      <c r="P764" s="135"/>
      <c r="Q764" s="135"/>
    </row>
    <row r="765" spans="5:17" x14ac:dyDescent="0.25">
      <c r="E765" s="265"/>
      <c r="M765" s="159"/>
      <c r="N765" s="149"/>
      <c r="P765" s="135"/>
      <c r="Q765" s="135"/>
    </row>
    <row r="766" spans="5:17" x14ac:dyDescent="0.25">
      <c r="E766" s="265"/>
      <c r="M766" s="159"/>
      <c r="N766" s="149"/>
      <c r="P766" s="135"/>
      <c r="Q766" s="135"/>
    </row>
    <row r="767" spans="5:17" x14ac:dyDescent="0.25">
      <c r="E767" s="265"/>
      <c r="M767" s="159"/>
      <c r="N767" s="149"/>
      <c r="P767" s="135"/>
      <c r="Q767" s="135"/>
    </row>
    <row r="768" spans="5:17" x14ac:dyDescent="0.25">
      <c r="E768" s="265"/>
      <c r="M768" s="159"/>
      <c r="N768" s="149"/>
      <c r="P768" s="135"/>
      <c r="Q768" s="135"/>
    </row>
    <row r="769" spans="5:17" x14ac:dyDescent="0.25">
      <c r="E769" s="265"/>
      <c r="M769" s="159"/>
      <c r="N769" s="149"/>
      <c r="P769" s="135"/>
      <c r="Q769" s="135"/>
    </row>
    <row r="770" spans="5:17" x14ac:dyDescent="0.25">
      <c r="E770" s="265"/>
      <c r="M770" s="159"/>
      <c r="N770" s="149"/>
      <c r="P770" s="135"/>
      <c r="Q770" s="135"/>
    </row>
    <row r="771" spans="5:17" x14ac:dyDescent="0.25">
      <c r="E771" s="265"/>
      <c r="M771" s="159"/>
      <c r="N771" s="149"/>
      <c r="P771" s="135"/>
      <c r="Q771" s="135"/>
    </row>
    <row r="772" spans="5:17" x14ac:dyDescent="0.25">
      <c r="E772" s="265"/>
      <c r="M772" s="159"/>
      <c r="N772" s="149"/>
      <c r="P772" s="135"/>
      <c r="Q772" s="135"/>
    </row>
    <row r="773" spans="5:17" x14ac:dyDescent="0.25">
      <c r="E773" s="265"/>
      <c r="M773" s="159"/>
      <c r="N773" s="149"/>
      <c r="P773" s="135"/>
      <c r="Q773" s="135"/>
    </row>
    <row r="774" spans="5:17" x14ac:dyDescent="0.25">
      <c r="E774" s="265"/>
      <c r="M774" s="159"/>
      <c r="N774" s="149"/>
      <c r="P774" s="135"/>
      <c r="Q774" s="135"/>
    </row>
    <row r="775" spans="5:17" x14ac:dyDescent="0.25">
      <c r="E775" s="265"/>
      <c r="M775" s="159"/>
      <c r="N775" s="149"/>
      <c r="P775" s="135"/>
      <c r="Q775" s="135"/>
    </row>
    <row r="776" spans="5:17" x14ac:dyDescent="0.25">
      <c r="E776" s="265"/>
      <c r="M776" s="159"/>
      <c r="N776" s="149"/>
      <c r="P776" s="135"/>
      <c r="Q776" s="135"/>
    </row>
    <row r="777" spans="5:17" x14ac:dyDescent="0.25">
      <c r="E777" s="265"/>
      <c r="M777" s="159"/>
      <c r="N777" s="149"/>
      <c r="P777" s="135"/>
      <c r="Q777" s="135"/>
    </row>
    <row r="778" spans="5:17" x14ac:dyDescent="0.25">
      <c r="E778" s="265"/>
      <c r="M778" s="159"/>
      <c r="N778" s="149"/>
      <c r="P778" s="135"/>
      <c r="Q778" s="135"/>
    </row>
    <row r="779" spans="5:17" x14ac:dyDescent="0.25">
      <c r="E779" s="265"/>
      <c r="M779" s="159"/>
      <c r="N779" s="149"/>
      <c r="P779" s="135"/>
      <c r="Q779" s="135"/>
    </row>
    <row r="780" spans="5:17" x14ac:dyDescent="0.25">
      <c r="E780" s="265"/>
      <c r="M780" s="159"/>
      <c r="N780" s="149"/>
      <c r="P780" s="135"/>
      <c r="Q780" s="135"/>
    </row>
    <row r="781" spans="5:17" x14ac:dyDescent="0.25">
      <c r="E781" s="265"/>
      <c r="M781" s="159"/>
      <c r="N781" s="149"/>
      <c r="P781" s="135"/>
      <c r="Q781" s="135"/>
    </row>
    <row r="782" spans="5:17" x14ac:dyDescent="0.25">
      <c r="E782" s="265"/>
      <c r="M782" s="159"/>
      <c r="N782" s="149"/>
      <c r="P782" s="135"/>
      <c r="Q782" s="135"/>
    </row>
    <row r="783" spans="5:17" x14ac:dyDescent="0.25">
      <c r="E783" s="265"/>
      <c r="M783" s="159"/>
      <c r="N783" s="149"/>
      <c r="P783" s="135"/>
      <c r="Q783" s="135"/>
    </row>
    <row r="784" spans="5:17" x14ac:dyDescent="0.25">
      <c r="E784" s="265"/>
      <c r="M784" s="159"/>
      <c r="N784" s="149"/>
      <c r="P784" s="135"/>
      <c r="Q784" s="135"/>
    </row>
    <row r="785" spans="5:17" x14ac:dyDescent="0.25">
      <c r="E785" s="265"/>
      <c r="M785" s="159"/>
      <c r="N785" s="149"/>
      <c r="P785" s="135"/>
      <c r="Q785" s="135"/>
    </row>
    <row r="786" spans="5:17" x14ac:dyDescent="0.25">
      <c r="E786" s="265"/>
      <c r="M786" s="159"/>
      <c r="N786" s="149"/>
      <c r="P786" s="135"/>
      <c r="Q786" s="135"/>
    </row>
    <row r="787" spans="5:17" x14ac:dyDescent="0.25">
      <c r="E787" s="265"/>
      <c r="M787" s="159"/>
      <c r="N787" s="149"/>
      <c r="P787" s="135"/>
      <c r="Q787" s="135"/>
    </row>
    <row r="788" spans="5:17" x14ac:dyDescent="0.25">
      <c r="E788" s="265"/>
      <c r="M788" s="159"/>
      <c r="N788" s="149"/>
      <c r="P788" s="135"/>
      <c r="Q788" s="135"/>
    </row>
    <row r="789" spans="5:17" x14ac:dyDescent="0.25">
      <c r="E789" s="265"/>
      <c r="M789" s="159"/>
      <c r="N789" s="149"/>
      <c r="P789" s="135"/>
      <c r="Q789" s="135"/>
    </row>
    <row r="790" spans="5:17" x14ac:dyDescent="0.25">
      <c r="E790" s="265"/>
      <c r="M790" s="159"/>
      <c r="N790" s="149"/>
      <c r="P790" s="135"/>
      <c r="Q790" s="135"/>
    </row>
    <row r="791" spans="5:17" x14ac:dyDescent="0.25">
      <c r="E791" s="265"/>
      <c r="M791" s="159"/>
      <c r="N791" s="149"/>
      <c r="P791" s="135"/>
      <c r="Q791" s="135"/>
    </row>
    <row r="792" spans="5:17" x14ac:dyDescent="0.25">
      <c r="E792" s="265"/>
      <c r="M792" s="159"/>
      <c r="N792" s="149"/>
      <c r="P792" s="135"/>
      <c r="Q792" s="135"/>
    </row>
    <row r="793" spans="5:17" x14ac:dyDescent="0.25">
      <c r="E793" s="265"/>
      <c r="M793" s="159"/>
      <c r="N793" s="149"/>
      <c r="P793" s="135"/>
      <c r="Q793" s="135"/>
    </row>
    <row r="794" spans="5:17" x14ac:dyDescent="0.25">
      <c r="E794" s="265"/>
      <c r="M794" s="159"/>
      <c r="N794" s="149"/>
      <c r="P794" s="135"/>
      <c r="Q794" s="135"/>
    </row>
    <row r="795" spans="5:17" x14ac:dyDescent="0.25">
      <c r="E795" s="265"/>
      <c r="M795" s="159"/>
      <c r="N795" s="149"/>
      <c r="P795" s="135"/>
      <c r="Q795" s="135"/>
    </row>
    <row r="796" spans="5:17" x14ac:dyDescent="0.25">
      <c r="E796" s="265"/>
      <c r="M796" s="159"/>
      <c r="N796" s="149"/>
      <c r="P796" s="135"/>
      <c r="Q796" s="135"/>
    </row>
    <row r="797" spans="5:17" x14ac:dyDescent="0.25">
      <c r="E797" s="265"/>
      <c r="M797" s="159"/>
      <c r="N797" s="149"/>
      <c r="P797" s="135"/>
      <c r="Q797" s="135"/>
    </row>
    <row r="798" spans="5:17" x14ac:dyDescent="0.25">
      <c r="E798" s="265"/>
      <c r="M798" s="159"/>
      <c r="N798" s="149"/>
      <c r="P798" s="135"/>
      <c r="Q798" s="135"/>
    </row>
    <row r="799" spans="5:17" x14ac:dyDescent="0.25">
      <c r="E799" s="265"/>
      <c r="M799" s="159"/>
      <c r="N799" s="149"/>
      <c r="P799" s="135"/>
      <c r="Q799" s="135"/>
    </row>
    <row r="800" spans="5:17" x14ac:dyDescent="0.25">
      <c r="E800" s="265"/>
      <c r="M800" s="159"/>
      <c r="N800" s="149"/>
      <c r="P800" s="135"/>
      <c r="Q800" s="135"/>
    </row>
    <row r="801" spans="5:17" x14ac:dyDescent="0.25">
      <c r="E801" s="265"/>
      <c r="M801" s="159"/>
      <c r="N801" s="149"/>
      <c r="P801" s="135"/>
      <c r="Q801" s="135"/>
    </row>
    <row r="802" spans="5:17" x14ac:dyDescent="0.25">
      <c r="E802" s="265"/>
      <c r="M802" s="159"/>
      <c r="N802" s="149"/>
      <c r="P802" s="135"/>
      <c r="Q802" s="135"/>
    </row>
    <row r="803" spans="5:17" x14ac:dyDescent="0.25">
      <c r="E803" s="265"/>
      <c r="M803" s="159"/>
      <c r="N803" s="149"/>
      <c r="P803" s="135"/>
      <c r="Q803" s="135"/>
    </row>
    <row r="804" spans="5:17" x14ac:dyDescent="0.25">
      <c r="E804" s="265"/>
      <c r="M804" s="159"/>
      <c r="N804" s="149"/>
      <c r="P804" s="135"/>
      <c r="Q804" s="135"/>
    </row>
    <row r="805" spans="5:17" x14ac:dyDescent="0.25">
      <c r="E805" s="265"/>
      <c r="M805" s="159"/>
      <c r="N805" s="149"/>
      <c r="P805" s="135"/>
      <c r="Q805" s="135"/>
    </row>
    <row r="806" spans="5:17" x14ac:dyDescent="0.25">
      <c r="E806" s="265"/>
      <c r="M806" s="159"/>
      <c r="N806" s="149"/>
      <c r="P806" s="135"/>
      <c r="Q806" s="135"/>
    </row>
    <row r="807" spans="5:17" x14ac:dyDescent="0.25">
      <c r="E807" s="265"/>
      <c r="M807" s="159"/>
      <c r="N807" s="149"/>
      <c r="P807" s="135"/>
      <c r="Q807" s="135"/>
    </row>
    <row r="808" spans="5:17" x14ac:dyDescent="0.25">
      <c r="E808" s="265"/>
      <c r="M808" s="159"/>
      <c r="N808" s="149"/>
      <c r="P808" s="135"/>
      <c r="Q808" s="135"/>
    </row>
    <row r="809" spans="5:17" x14ac:dyDescent="0.25">
      <c r="E809" s="265"/>
      <c r="M809" s="159"/>
      <c r="N809" s="149"/>
      <c r="P809" s="135"/>
      <c r="Q809" s="135"/>
    </row>
    <row r="810" spans="5:17" x14ac:dyDescent="0.25">
      <c r="E810" s="265"/>
      <c r="M810" s="159"/>
      <c r="N810" s="149"/>
      <c r="P810" s="135"/>
      <c r="Q810" s="135"/>
    </row>
    <row r="811" spans="5:17" x14ac:dyDescent="0.25">
      <c r="E811" s="265"/>
      <c r="M811" s="159"/>
      <c r="N811" s="149"/>
      <c r="P811" s="135"/>
      <c r="Q811" s="135"/>
    </row>
    <row r="812" spans="5:17" x14ac:dyDescent="0.25">
      <c r="E812" s="265"/>
      <c r="M812" s="159"/>
      <c r="N812" s="149"/>
      <c r="P812" s="135"/>
      <c r="Q812" s="135"/>
    </row>
    <row r="813" spans="5:17" x14ac:dyDescent="0.25">
      <c r="E813" s="265"/>
      <c r="M813" s="159"/>
      <c r="N813" s="149"/>
      <c r="P813" s="135"/>
      <c r="Q813" s="135"/>
    </row>
    <row r="814" spans="5:17" x14ac:dyDescent="0.25">
      <c r="E814" s="265"/>
      <c r="M814" s="159"/>
      <c r="N814" s="149"/>
      <c r="P814" s="135"/>
      <c r="Q814" s="135"/>
    </row>
    <row r="815" spans="5:17" x14ac:dyDescent="0.25">
      <c r="E815" s="265"/>
      <c r="M815" s="159"/>
      <c r="N815" s="149"/>
      <c r="P815" s="135"/>
      <c r="Q815" s="135"/>
    </row>
    <row r="816" spans="5:17" x14ac:dyDescent="0.25">
      <c r="E816" s="265"/>
      <c r="M816" s="159"/>
      <c r="N816" s="149"/>
      <c r="P816" s="135"/>
      <c r="Q816" s="135"/>
    </row>
    <row r="817" spans="5:17" x14ac:dyDescent="0.25">
      <c r="E817" s="265"/>
      <c r="M817" s="159"/>
      <c r="N817" s="149"/>
      <c r="P817" s="135"/>
      <c r="Q817" s="135"/>
    </row>
    <row r="818" spans="5:17" x14ac:dyDescent="0.25">
      <c r="E818" s="265"/>
      <c r="M818" s="159"/>
      <c r="N818" s="149"/>
      <c r="P818" s="135"/>
      <c r="Q818" s="135"/>
    </row>
    <row r="819" spans="5:17" x14ac:dyDescent="0.25">
      <c r="E819" s="265"/>
      <c r="M819" s="159"/>
      <c r="N819" s="149"/>
      <c r="P819" s="135"/>
      <c r="Q819" s="135"/>
    </row>
    <row r="820" spans="5:17" x14ac:dyDescent="0.25">
      <c r="E820" s="265"/>
      <c r="M820" s="159"/>
      <c r="N820" s="149"/>
      <c r="P820" s="135"/>
      <c r="Q820" s="135"/>
    </row>
    <row r="821" spans="5:17" x14ac:dyDescent="0.25">
      <c r="E821" s="265"/>
      <c r="M821" s="159"/>
      <c r="N821" s="149"/>
      <c r="P821" s="135"/>
      <c r="Q821" s="135"/>
    </row>
    <row r="822" spans="5:17" x14ac:dyDescent="0.25">
      <c r="E822" s="265"/>
      <c r="M822" s="159"/>
      <c r="N822" s="149"/>
      <c r="P822" s="135"/>
      <c r="Q822" s="135"/>
    </row>
    <row r="823" spans="5:17" x14ac:dyDescent="0.25">
      <c r="E823" s="265"/>
      <c r="M823" s="159"/>
      <c r="N823" s="149"/>
      <c r="P823" s="135"/>
      <c r="Q823" s="135"/>
    </row>
    <row r="824" spans="5:17" x14ac:dyDescent="0.25">
      <c r="E824" s="265"/>
      <c r="M824" s="159"/>
      <c r="N824" s="149"/>
      <c r="P824" s="135"/>
      <c r="Q824" s="135"/>
    </row>
    <row r="825" spans="5:17" x14ac:dyDescent="0.25">
      <c r="E825" s="265"/>
      <c r="M825" s="159"/>
      <c r="N825" s="149"/>
      <c r="P825" s="135"/>
      <c r="Q825" s="135"/>
    </row>
    <row r="826" spans="5:17" x14ac:dyDescent="0.25">
      <c r="E826" s="265"/>
      <c r="M826" s="159"/>
      <c r="N826" s="149"/>
      <c r="P826" s="135"/>
      <c r="Q826" s="135"/>
    </row>
    <row r="827" spans="5:17" x14ac:dyDescent="0.25">
      <c r="E827" s="265"/>
      <c r="M827" s="159"/>
      <c r="N827" s="149"/>
      <c r="P827" s="135"/>
      <c r="Q827" s="135"/>
    </row>
    <row r="828" spans="5:17" x14ac:dyDescent="0.25">
      <c r="E828" s="265"/>
      <c r="M828" s="159"/>
      <c r="N828" s="149"/>
      <c r="P828" s="135"/>
      <c r="Q828" s="135"/>
    </row>
    <row r="829" spans="5:17" x14ac:dyDescent="0.25">
      <c r="E829" s="265"/>
      <c r="M829" s="159"/>
      <c r="N829" s="149"/>
      <c r="P829" s="135"/>
      <c r="Q829" s="135"/>
    </row>
    <row r="830" spans="5:17" x14ac:dyDescent="0.25">
      <c r="E830" s="265"/>
      <c r="M830" s="159"/>
      <c r="N830" s="149"/>
      <c r="P830" s="135"/>
      <c r="Q830" s="135"/>
    </row>
    <row r="831" spans="5:17" x14ac:dyDescent="0.25">
      <c r="E831" s="265"/>
      <c r="M831" s="159"/>
      <c r="N831" s="149"/>
      <c r="P831" s="135"/>
      <c r="Q831" s="135"/>
    </row>
    <row r="832" spans="5:17" x14ac:dyDescent="0.25">
      <c r="E832" s="265"/>
      <c r="M832" s="159"/>
      <c r="N832" s="149"/>
      <c r="P832" s="135"/>
      <c r="Q832" s="135"/>
    </row>
    <row r="833" spans="5:17" x14ac:dyDescent="0.25">
      <c r="E833" s="265"/>
      <c r="M833" s="159"/>
      <c r="N833" s="149"/>
      <c r="P833" s="135"/>
      <c r="Q833" s="135"/>
    </row>
    <row r="834" spans="5:17" x14ac:dyDescent="0.25">
      <c r="E834" s="265"/>
      <c r="M834" s="159"/>
      <c r="N834" s="149"/>
      <c r="P834" s="135"/>
      <c r="Q834" s="135"/>
    </row>
    <row r="835" spans="5:17" x14ac:dyDescent="0.25">
      <c r="E835" s="265"/>
      <c r="M835" s="159"/>
      <c r="N835" s="149"/>
      <c r="P835" s="135"/>
      <c r="Q835" s="135"/>
    </row>
    <row r="836" spans="5:17" x14ac:dyDescent="0.25">
      <c r="E836" s="265"/>
      <c r="M836" s="159"/>
      <c r="N836" s="149"/>
      <c r="P836" s="135"/>
      <c r="Q836" s="135"/>
    </row>
    <row r="837" spans="5:17" x14ac:dyDescent="0.25">
      <c r="E837" s="265"/>
      <c r="M837" s="159"/>
      <c r="N837" s="149"/>
      <c r="P837" s="135"/>
      <c r="Q837" s="135"/>
    </row>
    <row r="838" spans="5:17" x14ac:dyDescent="0.25">
      <c r="E838" s="265"/>
      <c r="M838" s="159"/>
      <c r="N838" s="149"/>
      <c r="P838" s="135"/>
      <c r="Q838" s="135"/>
    </row>
    <row r="839" spans="5:17" x14ac:dyDescent="0.25">
      <c r="E839" s="265"/>
      <c r="M839" s="159"/>
      <c r="N839" s="149"/>
      <c r="P839" s="135"/>
      <c r="Q839" s="135"/>
    </row>
    <row r="840" spans="5:17" x14ac:dyDescent="0.25">
      <c r="E840" s="265"/>
      <c r="M840" s="159"/>
      <c r="N840" s="149"/>
      <c r="P840" s="135"/>
      <c r="Q840" s="135"/>
    </row>
    <row r="841" spans="5:17" x14ac:dyDescent="0.25">
      <c r="E841" s="265"/>
      <c r="M841" s="159"/>
      <c r="N841" s="149"/>
      <c r="P841" s="135"/>
      <c r="Q841" s="135"/>
    </row>
    <row r="842" spans="5:17" x14ac:dyDescent="0.25">
      <c r="E842" s="265"/>
      <c r="M842" s="159"/>
      <c r="N842" s="149"/>
      <c r="P842" s="135"/>
      <c r="Q842" s="135"/>
    </row>
    <row r="843" spans="5:17" x14ac:dyDescent="0.25">
      <c r="E843" s="265"/>
      <c r="M843" s="159"/>
      <c r="N843" s="149"/>
      <c r="P843" s="135"/>
      <c r="Q843" s="135"/>
    </row>
    <row r="844" spans="5:17" x14ac:dyDescent="0.25">
      <c r="E844" s="265"/>
      <c r="M844" s="159"/>
      <c r="N844" s="149"/>
      <c r="P844" s="135"/>
      <c r="Q844" s="135"/>
    </row>
    <row r="845" spans="5:17" x14ac:dyDescent="0.25">
      <c r="E845" s="265"/>
      <c r="M845" s="159"/>
      <c r="N845" s="149"/>
      <c r="P845" s="135"/>
      <c r="Q845" s="135"/>
    </row>
    <row r="846" spans="5:17" x14ac:dyDescent="0.25">
      <c r="E846" s="265"/>
      <c r="M846" s="159"/>
      <c r="N846" s="149"/>
      <c r="P846" s="135"/>
      <c r="Q846" s="135"/>
    </row>
    <row r="847" spans="5:17" x14ac:dyDescent="0.25">
      <c r="E847" s="265"/>
      <c r="M847" s="159"/>
      <c r="N847" s="149"/>
      <c r="P847" s="135"/>
      <c r="Q847" s="135"/>
    </row>
    <row r="848" spans="5:17" x14ac:dyDescent="0.25">
      <c r="E848" s="265"/>
      <c r="M848" s="159"/>
      <c r="N848" s="149"/>
      <c r="P848" s="135"/>
      <c r="Q848" s="135"/>
    </row>
    <row r="849" spans="5:17" x14ac:dyDescent="0.25">
      <c r="E849" s="265"/>
      <c r="M849" s="159"/>
      <c r="N849" s="149"/>
      <c r="P849" s="135"/>
      <c r="Q849" s="135"/>
    </row>
    <row r="850" spans="5:17" x14ac:dyDescent="0.25">
      <c r="E850" s="265"/>
      <c r="M850" s="159"/>
      <c r="N850" s="149"/>
      <c r="P850" s="135"/>
      <c r="Q850" s="135"/>
    </row>
    <row r="851" spans="5:17" x14ac:dyDescent="0.25">
      <c r="E851" s="265"/>
      <c r="M851" s="159"/>
      <c r="N851" s="149"/>
      <c r="P851" s="135"/>
      <c r="Q851" s="135"/>
    </row>
    <row r="852" spans="5:17" x14ac:dyDescent="0.25">
      <c r="E852" s="265"/>
      <c r="M852" s="159"/>
      <c r="N852" s="149"/>
      <c r="P852" s="135"/>
      <c r="Q852" s="135"/>
    </row>
    <row r="853" spans="5:17" x14ac:dyDescent="0.25">
      <c r="E853" s="265"/>
      <c r="M853" s="159"/>
      <c r="N853" s="149"/>
      <c r="P853" s="135"/>
      <c r="Q853" s="135"/>
    </row>
    <row r="854" spans="5:17" x14ac:dyDescent="0.25">
      <c r="E854" s="265"/>
      <c r="M854" s="159"/>
      <c r="N854" s="149"/>
      <c r="P854" s="135"/>
      <c r="Q854" s="135"/>
    </row>
    <row r="855" spans="5:17" x14ac:dyDescent="0.25">
      <c r="E855" s="265"/>
      <c r="M855" s="159"/>
      <c r="N855" s="149"/>
      <c r="P855" s="135"/>
      <c r="Q855" s="135"/>
    </row>
    <row r="856" spans="5:17" x14ac:dyDescent="0.25">
      <c r="E856" s="265"/>
      <c r="M856" s="159"/>
      <c r="N856" s="149"/>
      <c r="P856" s="135"/>
      <c r="Q856" s="135"/>
    </row>
    <row r="857" spans="5:17" x14ac:dyDescent="0.25">
      <c r="E857" s="265"/>
      <c r="M857" s="159"/>
      <c r="N857" s="149"/>
      <c r="P857" s="135"/>
      <c r="Q857" s="135"/>
    </row>
    <row r="858" spans="5:17" x14ac:dyDescent="0.25">
      <c r="E858" s="265"/>
      <c r="M858" s="159"/>
      <c r="N858" s="149"/>
      <c r="P858" s="135"/>
      <c r="Q858" s="135"/>
    </row>
    <row r="859" spans="5:17" x14ac:dyDescent="0.25">
      <c r="E859" s="265"/>
      <c r="M859" s="159"/>
      <c r="N859" s="149"/>
      <c r="P859" s="135"/>
      <c r="Q859" s="135"/>
    </row>
    <row r="860" spans="5:17" x14ac:dyDescent="0.25">
      <c r="E860" s="265"/>
      <c r="M860" s="159"/>
      <c r="N860" s="149"/>
      <c r="P860" s="135"/>
      <c r="Q860" s="135"/>
    </row>
    <row r="861" spans="5:17" x14ac:dyDescent="0.25">
      <c r="E861" s="265"/>
      <c r="M861" s="159"/>
      <c r="N861" s="149"/>
      <c r="P861" s="135"/>
      <c r="Q861" s="135"/>
    </row>
    <row r="862" spans="5:17" x14ac:dyDescent="0.25">
      <c r="E862" s="265"/>
      <c r="M862" s="159"/>
      <c r="N862" s="149"/>
      <c r="P862" s="135"/>
      <c r="Q862" s="135"/>
    </row>
    <row r="863" spans="5:17" x14ac:dyDescent="0.25">
      <c r="E863" s="265"/>
      <c r="M863" s="159"/>
      <c r="N863" s="149"/>
      <c r="P863" s="135"/>
      <c r="Q863" s="135"/>
    </row>
    <row r="864" spans="5:17" x14ac:dyDescent="0.25">
      <c r="E864" s="265"/>
      <c r="M864" s="159"/>
      <c r="N864" s="149"/>
      <c r="P864" s="135"/>
      <c r="Q864" s="135"/>
    </row>
    <row r="865" spans="5:17" x14ac:dyDescent="0.25">
      <c r="E865" s="265"/>
      <c r="M865" s="159"/>
      <c r="N865" s="149"/>
      <c r="P865" s="135"/>
      <c r="Q865" s="135"/>
    </row>
    <row r="866" spans="5:17" x14ac:dyDescent="0.25">
      <c r="E866" s="265"/>
      <c r="M866" s="159"/>
      <c r="N866" s="149"/>
      <c r="P866" s="135"/>
      <c r="Q866" s="135"/>
    </row>
    <row r="867" spans="5:17" x14ac:dyDescent="0.25">
      <c r="E867" s="265"/>
      <c r="M867" s="159"/>
      <c r="N867" s="149"/>
      <c r="P867" s="135"/>
      <c r="Q867" s="135"/>
    </row>
    <row r="868" spans="5:17" x14ac:dyDescent="0.25">
      <c r="E868" s="265"/>
      <c r="M868" s="159"/>
      <c r="N868" s="149"/>
      <c r="P868" s="135"/>
      <c r="Q868" s="135"/>
    </row>
    <row r="869" spans="5:17" x14ac:dyDescent="0.25">
      <c r="E869" s="265"/>
      <c r="M869" s="159"/>
      <c r="N869" s="149"/>
      <c r="P869" s="135"/>
      <c r="Q869" s="135"/>
    </row>
    <row r="870" spans="5:17" x14ac:dyDescent="0.25">
      <c r="E870" s="265"/>
      <c r="M870" s="159"/>
      <c r="N870" s="149"/>
      <c r="P870" s="135"/>
      <c r="Q870" s="135"/>
    </row>
    <row r="871" spans="5:17" x14ac:dyDescent="0.25">
      <c r="E871" s="265"/>
      <c r="M871" s="159"/>
      <c r="N871" s="149"/>
      <c r="P871" s="135"/>
      <c r="Q871" s="135"/>
    </row>
    <row r="872" spans="5:17" x14ac:dyDescent="0.25">
      <c r="E872" s="265"/>
      <c r="M872" s="159"/>
      <c r="N872" s="149"/>
      <c r="P872" s="135"/>
      <c r="Q872" s="135"/>
    </row>
    <row r="873" spans="5:17" x14ac:dyDescent="0.25">
      <c r="E873" s="265"/>
      <c r="M873" s="159"/>
      <c r="N873" s="149"/>
      <c r="P873" s="135"/>
      <c r="Q873" s="135"/>
    </row>
    <row r="874" spans="5:17" x14ac:dyDescent="0.25">
      <c r="E874" s="265"/>
      <c r="M874" s="159"/>
      <c r="N874" s="149"/>
      <c r="P874" s="135"/>
      <c r="Q874" s="135"/>
    </row>
    <row r="875" spans="5:17" x14ac:dyDescent="0.25">
      <c r="E875" s="265"/>
      <c r="M875" s="159"/>
      <c r="N875" s="149"/>
      <c r="P875" s="135"/>
      <c r="Q875" s="135"/>
    </row>
    <row r="876" spans="5:17" x14ac:dyDescent="0.25">
      <c r="E876" s="265"/>
      <c r="M876" s="159"/>
      <c r="N876" s="149"/>
      <c r="P876" s="135"/>
      <c r="Q876" s="135"/>
    </row>
    <row r="877" spans="5:17" x14ac:dyDescent="0.25">
      <c r="E877" s="265"/>
      <c r="M877" s="159"/>
      <c r="N877" s="149"/>
      <c r="P877" s="135"/>
      <c r="Q877" s="135"/>
    </row>
    <row r="878" spans="5:17" x14ac:dyDescent="0.25">
      <c r="E878" s="265"/>
      <c r="M878" s="159"/>
      <c r="N878" s="149"/>
      <c r="P878" s="135"/>
      <c r="Q878" s="135"/>
    </row>
    <row r="879" spans="5:17" x14ac:dyDescent="0.25">
      <c r="E879" s="265"/>
      <c r="M879" s="159"/>
      <c r="N879" s="149"/>
      <c r="P879" s="135"/>
      <c r="Q879" s="135"/>
    </row>
    <row r="880" spans="5:17" x14ac:dyDescent="0.25">
      <c r="E880" s="265"/>
      <c r="M880" s="159"/>
      <c r="N880" s="149"/>
      <c r="P880" s="135"/>
      <c r="Q880" s="135"/>
    </row>
    <row r="881" spans="5:17" x14ac:dyDescent="0.25">
      <c r="E881" s="265"/>
      <c r="M881" s="159"/>
      <c r="N881" s="149"/>
      <c r="P881" s="135"/>
      <c r="Q881" s="135"/>
    </row>
    <row r="882" spans="5:17" x14ac:dyDescent="0.25">
      <c r="E882" s="265"/>
      <c r="M882" s="159"/>
      <c r="N882" s="149"/>
      <c r="P882" s="135"/>
      <c r="Q882" s="135"/>
    </row>
    <row r="883" spans="5:17" x14ac:dyDescent="0.25">
      <c r="E883" s="265"/>
      <c r="M883" s="159"/>
      <c r="N883" s="149"/>
      <c r="P883" s="135"/>
      <c r="Q883" s="135"/>
    </row>
    <row r="884" spans="5:17" x14ac:dyDescent="0.25">
      <c r="E884" s="265"/>
      <c r="M884" s="159"/>
      <c r="N884" s="149"/>
      <c r="P884" s="135"/>
      <c r="Q884" s="135"/>
    </row>
    <row r="885" spans="5:17" x14ac:dyDescent="0.25">
      <c r="E885" s="265"/>
      <c r="M885" s="159"/>
      <c r="N885" s="149"/>
      <c r="P885" s="135"/>
      <c r="Q885" s="135"/>
    </row>
    <row r="886" spans="5:17" x14ac:dyDescent="0.25">
      <c r="E886" s="265"/>
      <c r="M886" s="159"/>
      <c r="N886" s="149"/>
      <c r="P886" s="135"/>
      <c r="Q886" s="135"/>
    </row>
    <row r="887" spans="5:17" x14ac:dyDescent="0.25">
      <c r="E887" s="265"/>
      <c r="M887" s="159"/>
      <c r="N887" s="149"/>
      <c r="P887" s="135"/>
      <c r="Q887" s="135"/>
    </row>
    <row r="888" spans="5:17" x14ac:dyDescent="0.25">
      <c r="E888" s="265"/>
      <c r="M888" s="159"/>
      <c r="N888" s="149"/>
      <c r="P888" s="135"/>
      <c r="Q888" s="135"/>
    </row>
    <row r="889" spans="5:17" x14ac:dyDescent="0.25">
      <c r="E889" s="265"/>
      <c r="M889" s="159"/>
      <c r="N889" s="149"/>
      <c r="P889" s="135"/>
      <c r="Q889" s="135"/>
    </row>
    <row r="890" spans="5:17" x14ac:dyDescent="0.25">
      <c r="E890" s="265"/>
      <c r="M890" s="159"/>
      <c r="N890" s="149"/>
      <c r="P890" s="135"/>
      <c r="Q890" s="135"/>
    </row>
    <row r="891" spans="5:17" x14ac:dyDescent="0.25">
      <c r="E891" s="265"/>
      <c r="M891" s="159"/>
      <c r="N891" s="149"/>
      <c r="P891" s="135"/>
      <c r="Q891" s="135"/>
    </row>
    <row r="892" spans="5:17" x14ac:dyDescent="0.25">
      <c r="E892" s="265"/>
      <c r="M892" s="159"/>
      <c r="N892" s="149"/>
      <c r="P892" s="135"/>
      <c r="Q892" s="135"/>
    </row>
    <row r="893" spans="5:17" x14ac:dyDescent="0.25">
      <c r="E893" s="265"/>
      <c r="M893" s="159"/>
      <c r="N893" s="149"/>
      <c r="P893" s="135"/>
      <c r="Q893" s="135"/>
    </row>
    <row r="894" spans="5:17" x14ac:dyDescent="0.25">
      <c r="E894" s="265"/>
      <c r="M894" s="159"/>
      <c r="N894" s="149"/>
      <c r="P894" s="135"/>
      <c r="Q894" s="135"/>
    </row>
    <row r="895" spans="5:17" x14ac:dyDescent="0.25">
      <c r="E895" s="265"/>
      <c r="M895" s="159"/>
      <c r="N895" s="149"/>
      <c r="P895" s="135"/>
      <c r="Q895" s="135"/>
    </row>
    <row r="896" spans="5:17" x14ac:dyDescent="0.25">
      <c r="E896" s="265"/>
      <c r="M896" s="159"/>
      <c r="N896" s="149"/>
      <c r="P896" s="135"/>
      <c r="Q896" s="135"/>
    </row>
    <row r="897" spans="5:17" x14ac:dyDescent="0.25">
      <c r="E897" s="265"/>
      <c r="M897" s="159"/>
      <c r="N897" s="149"/>
      <c r="P897" s="135"/>
      <c r="Q897" s="135"/>
    </row>
    <row r="898" spans="5:17" x14ac:dyDescent="0.25">
      <c r="E898" s="265"/>
      <c r="M898" s="159"/>
      <c r="N898" s="149"/>
      <c r="P898" s="135"/>
      <c r="Q898" s="135"/>
    </row>
    <row r="899" spans="5:17" x14ac:dyDescent="0.25">
      <c r="E899" s="265"/>
      <c r="M899" s="159"/>
      <c r="N899" s="149"/>
      <c r="P899" s="135"/>
      <c r="Q899" s="135"/>
    </row>
    <row r="900" spans="5:17" x14ac:dyDescent="0.25">
      <c r="E900" s="265"/>
      <c r="M900" s="159"/>
      <c r="N900" s="149"/>
      <c r="P900" s="135"/>
      <c r="Q900" s="135"/>
    </row>
    <row r="901" spans="5:17" x14ac:dyDescent="0.25">
      <c r="E901" s="265"/>
      <c r="M901" s="159"/>
      <c r="N901" s="149"/>
      <c r="P901" s="135"/>
      <c r="Q901" s="135"/>
    </row>
    <row r="902" spans="5:17" x14ac:dyDescent="0.25">
      <c r="E902" s="265"/>
      <c r="M902" s="159"/>
      <c r="N902" s="149"/>
      <c r="P902" s="135"/>
      <c r="Q902" s="135"/>
    </row>
    <row r="903" spans="5:17" x14ac:dyDescent="0.25">
      <c r="E903" s="265"/>
      <c r="M903" s="159"/>
      <c r="N903" s="149"/>
      <c r="P903" s="135"/>
      <c r="Q903" s="135"/>
    </row>
    <row r="904" spans="5:17" x14ac:dyDescent="0.25">
      <c r="E904" s="265"/>
      <c r="M904" s="159"/>
      <c r="N904" s="149"/>
      <c r="P904" s="135"/>
      <c r="Q904" s="135"/>
    </row>
    <row r="905" spans="5:17" x14ac:dyDescent="0.25">
      <c r="E905" s="265"/>
      <c r="M905" s="159"/>
      <c r="N905" s="149"/>
      <c r="P905" s="135"/>
      <c r="Q905" s="135"/>
    </row>
    <row r="906" spans="5:17" x14ac:dyDescent="0.25">
      <c r="E906" s="265"/>
      <c r="M906" s="159"/>
      <c r="N906" s="149"/>
      <c r="P906" s="135"/>
      <c r="Q906" s="135"/>
    </row>
    <row r="907" spans="5:17" x14ac:dyDescent="0.25">
      <c r="E907" s="265"/>
      <c r="M907" s="159"/>
      <c r="N907" s="149"/>
      <c r="P907" s="135"/>
      <c r="Q907" s="135"/>
    </row>
    <row r="908" spans="5:17" x14ac:dyDescent="0.25">
      <c r="E908" s="265"/>
      <c r="M908" s="159"/>
      <c r="N908" s="149"/>
      <c r="P908" s="135"/>
      <c r="Q908" s="135"/>
    </row>
    <row r="909" spans="5:17" x14ac:dyDescent="0.25">
      <c r="E909" s="265"/>
      <c r="M909" s="159"/>
      <c r="N909" s="149"/>
      <c r="P909" s="135"/>
      <c r="Q909" s="135"/>
    </row>
    <row r="910" spans="5:17" x14ac:dyDescent="0.25">
      <c r="E910" s="265"/>
      <c r="M910" s="159"/>
      <c r="N910" s="149"/>
      <c r="P910" s="135"/>
      <c r="Q910" s="135"/>
    </row>
    <row r="911" spans="5:17" x14ac:dyDescent="0.25">
      <c r="E911" s="265"/>
      <c r="M911" s="159"/>
      <c r="N911" s="149"/>
      <c r="P911" s="135"/>
      <c r="Q911" s="135"/>
    </row>
    <row r="912" spans="5:17" x14ac:dyDescent="0.25">
      <c r="E912" s="265"/>
      <c r="M912" s="159"/>
      <c r="N912" s="149"/>
      <c r="P912" s="135"/>
      <c r="Q912" s="135"/>
    </row>
    <row r="913" spans="5:17" x14ac:dyDescent="0.25">
      <c r="E913" s="265"/>
      <c r="M913" s="159"/>
      <c r="N913" s="149"/>
      <c r="P913" s="135"/>
      <c r="Q913" s="135"/>
    </row>
    <row r="914" spans="5:17" x14ac:dyDescent="0.25">
      <c r="E914" s="265"/>
      <c r="M914" s="159"/>
      <c r="N914" s="149"/>
      <c r="P914" s="135"/>
      <c r="Q914" s="135"/>
    </row>
    <row r="915" spans="5:17" x14ac:dyDescent="0.25">
      <c r="E915" s="265"/>
      <c r="M915" s="159"/>
      <c r="N915" s="149"/>
      <c r="P915" s="135"/>
      <c r="Q915" s="135"/>
    </row>
    <row r="916" spans="5:17" x14ac:dyDescent="0.25">
      <c r="E916" s="265"/>
      <c r="M916" s="159"/>
      <c r="N916" s="149"/>
      <c r="P916" s="135"/>
      <c r="Q916" s="135"/>
    </row>
    <row r="917" spans="5:17" x14ac:dyDescent="0.25">
      <c r="E917" s="265"/>
      <c r="M917" s="159"/>
      <c r="N917" s="149"/>
      <c r="P917" s="135"/>
      <c r="Q917" s="135"/>
    </row>
    <row r="918" spans="5:17" x14ac:dyDescent="0.25">
      <c r="E918" s="265"/>
      <c r="M918" s="159"/>
      <c r="N918" s="149"/>
      <c r="P918" s="135"/>
      <c r="Q918" s="135"/>
    </row>
    <row r="919" spans="5:17" x14ac:dyDescent="0.25">
      <c r="E919" s="265"/>
      <c r="M919" s="159"/>
      <c r="N919" s="149"/>
      <c r="P919" s="135"/>
      <c r="Q919" s="135"/>
    </row>
    <row r="920" spans="5:17" x14ac:dyDescent="0.25">
      <c r="E920" s="265"/>
      <c r="M920" s="159"/>
      <c r="N920" s="149"/>
      <c r="P920" s="135"/>
      <c r="Q920" s="135"/>
    </row>
    <row r="921" spans="5:17" x14ac:dyDescent="0.25">
      <c r="E921" s="265"/>
      <c r="M921" s="159"/>
      <c r="N921" s="149"/>
      <c r="P921" s="135"/>
      <c r="Q921" s="135"/>
    </row>
    <row r="922" spans="5:17" x14ac:dyDescent="0.25">
      <c r="E922" s="265"/>
      <c r="M922" s="159"/>
      <c r="N922" s="149"/>
      <c r="P922" s="135"/>
      <c r="Q922" s="135"/>
    </row>
    <row r="923" spans="5:17" x14ac:dyDescent="0.25">
      <c r="E923" s="265"/>
      <c r="M923" s="159"/>
      <c r="N923" s="149"/>
      <c r="P923" s="135"/>
      <c r="Q923" s="135"/>
    </row>
    <row r="924" spans="5:17" x14ac:dyDescent="0.25">
      <c r="E924" s="265"/>
      <c r="M924" s="159"/>
      <c r="N924" s="149"/>
      <c r="P924" s="135"/>
      <c r="Q924" s="135"/>
    </row>
    <row r="925" spans="5:17" x14ac:dyDescent="0.25">
      <c r="E925" s="265"/>
      <c r="M925" s="159"/>
      <c r="N925" s="149"/>
      <c r="P925" s="135"/>
      <c r="Q925" s="135"/>
    </row>
    <row r="926" spans="5:17" x14ac:dyDescent="0.25">
      <c r="E926" s="265"/>
      <c r="M926" s="159"/>
      <c r="N926" s="149"/>
      <c r="P926" s="135"/>
      <c r="Q926" s="135"/>
    </row>
    <row r="927" spans="5:17" x14ac:dyDescent="0.25">
      <c r="E927" s="265"/>
      <c r="M927" s="159"/>
      <c r="N927" s="149"/>
      <c r="P927" s="135"/>
      <c r="Q927" s="135"/>
    </row>
    <row r="928" spans="5:17" x14ac:dyDescent="0.25">
      <c r="E928" s="265"/>
      <c r="M928" s="159"/>
      <c r="N928" s="149"/>
      <c r="P928" s="135"/>
      <c r="Q928" s="135"/>
    </row>
    <row r="929" spans="5:17" x14ac:dyDescent="0.25">
      <c r="E929" s="265"/>
      <c r="M929" s="159"/>
      <c r="N929" s="149"/>
      <c r="P929" s="135"/>
      <c r="Q929" s="135"/>
    </row>
    <row r="930" spans="5:17" x14ac:dyDescent="0.25">
      <c r="E930" s="265"/>
      <c r="M930" s="159"/>
      <c r="N930" s="149"/>
      <c r="P930" s="135"/>
      <c r="Q930" s="135"/>
    </row>
    <row r="931" spans="5:17" x14ac:dyDescent="0.25">
      <c r="E931" s="265"/>
      <c r="M931" s="159"/>
      <c r="N931" s="149"/>
      <c r="P931" s="135"/>
      <c r="Q931" s="135"/>
    </row>
    <row r="932" spans="5:17" x14ac:dyDescent="0.25">
      <c r="E932" s="265"/>
      <c r="M932" s="159"/>
      <c r="N932" s="149"/>
      <c r="P932" s="135"/>
      <c r="Q932" s="135"/>
    </row>
    <row r="933" spans="5:17" x14ac:dyDescent="0.25">
      <c r="E933" s="265"/>
      <c r="M933" s="159"/>
      <c r="N933" s="149"/>
      <c r="P933" s="135"/>
      <c r="Q933" s="135"/>
    </row>
    <row r="934" spans="5:17" x14ac:dyDescent="0.25">
      <c r="E934" s="265"/>
      <c r="M934" s="159"/>
      <c r="N934" s="149"/>
      <c r="P934" s="135"/>
      <c r="Q934" s="135"/>
    </row>
    <row r="935" spans="5:17" x14ac:dyDescent="0.25">
      <c r="E935" s="265"/>
      <c r="M935" s="159"/>
      <c r="N935" s="149"/>
      <c r="P935" s="135"/>
      <c r="Q935" s="135"/>
    </row>
    <row r="936" spans="5:17" x14ac:dyDescent="0.25">
      <c r="E936" s="265"/>
      <c r="M936" s="159"/>
      <c r="N936" s="149"/>
      <c r="P936" s="135"/>
      <c r="Q936" s="135"/>
    </row>
    <row r="937" spans="5:17" x14ac:dyDescent="0.25">
      <c r="E937" s="265"/>
      <c r="M937" s="159"/>
      <c r="N937" s="149"/>
      <c r="P937" s="135"/>
      <c r="Q937" s="135"/>
    </row>
    <row r="938" spans="5:17" x14ac:dyDescent="0.25">
      <c r="E938" s="265"/>
      <c r="M938" s="159"/>
      <c r="N938" s="149"/>
      <c r="P938" s="135"/>
      <c r="Q938" s="135"/>
    </row>
    <row r="939" spans="5:17" x14ac:dyDescent="0.25">
      <c r="E939" s="265"/>
      <c r="M939" s="159"/>
      <c r="N939" s="149"/>
      <c r="P939" s="135"/>
      <c r="Q939" s="135"/>
    </row>
    <row r="940" spans="5:17" x14ac:dyDescent="0.25">
      <c r="E940" s="265"/>
      <c r="M940" s="159"/>
      <c r="N940" s="149"/>
      <c r="P940" s="135"/>
      <c r="Q940" s="135"/>
    </row>
    <row r="941" spans="5:17" x14ac:dyDescent="0.25">
      <c r="E941" s="265"/>
      <c r="M941" s="159"/>
      <c r="N941" s="149"/>
      <c r="P941" s="135"/>
      <c r="Q941" s="135"/>
    </row>
    <row r="942" spans="5:17" x14ac:dyDescent="0.25">
      <c r="E942" s="265"/>
      <c r="M942" s="159"/>
      <c r="N942" s="149"/>
      <c r="P942" s="135"/>
      <c r="Q942" s="135"/>
    </row>
    <row r="943" spans="5:17" x14ac:dyDescent="0.25">
      <c r="E943" s="265"/>
      <c r="M943" s="159"/>
      <c r="N943" s="149"/>
      <c r="P943" s="135"/>
      <c r="Q943" s="135"/>
    </row>
    <row r="944" spans="5:17" x14ac:dyDescent="0.25">
      <c r="E944" s="265"/>
      <c r="M944" s="159"/>
      <c r="N944" s="149"/>
      <c r="P944" s="135"/>
      <c r="Q944" s="135"/>
    </row>
    <row r="945" spans="5:17" x14ac:dyDescent="0.25">
      <c r="E945" s="265"/>
      <c r="M945" s="159"/>
      <c r="N945" s="149"/>
      <c r="P945" s="135"/>
      <c r="Q945" s="135"/>
    </row>
    <row r="946" spans="5:17" x14ac:dyDescent="0.25">
      <c r="E946" s="265"/>
      <c r="M946" s="159"/>
      <c r="N946" s="149"/>
      <c r="P946" s="135"/>
      <c r="Q946" s="135"/>
    </row>
    <row r="947" spans="5:17" x14ac:dyDescent="0.25">
      <c r="E947" s="265"/>
      <c r="M947" s="159"/>
      <c r="N947" s="149"/>
      <c r="P947" s="135"/>
      <c r="Q947" s="135"/>
    </row>
    <row r="948" spans="5:17" x14ac:dyDescent="0.25">
      <c r="E948" s="265"/>
      <c r="M948" s="159"/>
      <c r="N948" s="149"/>
      <c r="P948" s="135"/>
      <c r="Q948" s="135"/>
    </row>
    <row r="949" spans="5:17" x14ac:dyDescent="0.25">
      <c r="E949" s="265"/>
      <c r="M949" s="159"/>
      <c r="N949" s="149"/>
      <c r="P949" s="135"/>
      <c r="Q949" s="135"/>
    </row>
    <row r="950" spans="5:17" x14ac:dyDescent="0.25">
      <c r="E950" s="265"/>
      <c r="M950" s="159"/>
      <c r="N950" s="149"/>
      <c r="P950" s="135"/>
      <c r="Q950" s="135"/>
    </row>
    <row r="951" spans="5:17" x14ac:dyDescent="0.25">
      <c r="E951" s="265"/>
      <c r="M951" s="159"/>
      <c r="N951" s="149"/>
      <c r="P951" s="135"/>
      <c r="Q951" s="135"/>
    </row>
    <row r="952" spans="5:17" x14ac:dyDescent="0.25">
      <c r="E952" s="265"/>
      <c r="M952" s="159"/>
      <c r="N952" s="149"/>
      <c r="P952" s="135"/>
      <c r="Q952" s="135"/>
    </row>
    <row r="953" spans="5:17" x14ac:dyDescent="0.25">
      <c r="E953" s="265"/>
      <c r="M953" s="159"/>
      <c r="N953" s="149"/>
      <c r="P953" s="135"/>
      <c r="Q953" s="135"/>
    </row>
    <row r="954" spans="5:17" x14ac:dyDescent="0.25">
      <c r="E954" s="265"/>
      <c r="M954" s="159"/>
      <c r="N954" s="149"/>
      <c r="P954" s="135"/>
      <c r="Q954" s="135"/>
    </row>
    <row r="955" spans="5:17" x14ac:dyDescent="0.25">
      <c r="E955" s="265"/>
      <c r="M955" s="159"/>
      <c r="N955" s="149"/>
      <c r="P955" s="135"/>
      <c r="Q955" s="135"/>
    </row>
    <row r="956" spans="5:17" x14ac:dyDescent="0.25">
      <c r="E956" s="265"/>
      <c r="M956" s="159"/>
      <c r="N956" s="149"/>
      <c r="P956" s="135"/>
      <c r="Q956" s="135"/>
    </row>
    <row r="957" spans="5:17" x14ac:dyDescent="0.25">
      <c r="E957" s="265"/>
      <c r="M957" s="159"/>
      <c r="N957" s="149"/>
      <c r="P957" s="135"/>
      <c r="Q957" s="135"/>
    </row>
    <row r="958" spans="5:17" x14ac:dyDescent="0.25">
      <c r="E958" s="265"/>
      <c r="M958" s="159"/>
      <c r="N958" s="149"/>
      <c r="P958" s="135"/>
      <c r="Q958" s="135"/>
    </row>
    <row r="959" spans="5:17" x14ac:dyDescent="0.25">
      <c r="E959" s="265"/>
      <c r="M959" s="159"/>
      <c r="N959" s="149"/>
      <c r="P959" s="135"/>
      <c r="Q959" s="135"/>
    </row>
    <row r="960" spans="5:17" x14ac:dyDescent="0.25">
      <c r="E960" s="265"/>
      <c r="M960" s="159"/>
      <c r="N960" s="149"/>
      <c r="P960" s="135"/>
      <c r="Q960" s="135"/>
    </row>
    <row r="961" spans="5:17" x14ac:dyDescent="0.25">
      <c r="E961" s="265"/>
      <c r="M961" s="159"/>
      <c r="N961" s="149"/>
      <c r="P961" s="135"/>
      <c r="Q961" s="135"/>
    </row>
    <row r="962" spans="5:17" x14ac:dyDescent="0.25">
      <c r="E962" s="265"/>
      <c r="M962" s="159"/>
      <c r="N962" s="149"/>
      <c r="P962" s="135"/>
      <c r="Q962" s="135"/>
    </row>
    <row r="963" spans="5:17" x14ac:dyDescent="0.25">
      <c r="E963" s="265"/>
      <c r="M963" s="159"/>
      <c r="N963" s="149"/>
      <c r="P963" s="135"/>
      <c r="Q963" s="135"/>
    </row>
    <row r="964" spans="5:17" x14ac:dyDescent="0.25">
      <c r="E964" s="265"/>
      <c r="M964" s="159"/>
      <c r="N964" s="149"/>
      <c r="P964" s="135"/>
      <c r="Q964" s="135"/>
    </row>
    <row r="965" spans="5:17" x14ac:dyDescent="0.25">
      <c r="E965" s="265"/>
      <c r="M965" s="159"/>
      <c r="N965" s="149"/>
      <c r="P965" s="135"/>
      <c r="Q965" s="135"/>
    </row>
    <row r="966" spans="5:17" x14ac:dyDescent="0.25">
      <c r="E966" s="265"/>
      <c r="M966" s="159"/>
      <c r="N966" s="149"/>
      <c r="P966" s="135"/>
      <c r="Q966" s="135"/>
    </row>
    <row r="967" spans="5:17" x14ac:dyDescent="0.25">
      <c r="E967" s="265"/>
      <c r="M967" s="159"/>
      <c r="N967" s="149"/>
      <c r="P967" s="135"/>
      <c r="Q967" s="135"/>
    </row>
    <row r="968" spans="5:17" x14ac:dyDescent="0.25">
      <c r="E968" s="265"/>
      <c r="M968" s="159"/>
      <c r="N968" s="149"/>
      <c r="P968" s="135"/>
      <c r="Q968" s="135"/>
    </row>
    <row r="969" spans="5:17" x14ac:dyDescent="0.25">
      <c r="E969" s="265"/>
      <c r="M969" s="159"/>
      <c r="N969" s="149"/>
      <c r="P969" s="135"/>
      <c r="Q969" s="135"/>
    </row>
    <row r="970" spans="5:17" x14ac:dyDescent="0.25">
      <c r="E970" s="265"/>
      <c r="M970" s="159"/>
      <c r="N970" s="149"/>
      <c r="P970" s="135"/>
      <c r="Q970" s="135"/>
    </row>
    <row r="971" spans="5:17" x14ac:dyDescent="0.25">
      <c r="E971" s="265"/>
      <c r="M971" s="159"/>
      <c r="N971" s="149"/>
      <c r="P971" s="135"/>
      <c r="Q971" s="135"/>
    </row>
    <row r="972" spans="5:17" x14ac:dyDescent="0.25">
      <c r="E972" s="265"/>
      <c r="M972" s="159"/>
      <c r="N972" s="149"/>
      <c r="P972" s="135"/>
      <c r="Q972" s="135"/>
    </row>
    <row r="973" spans="5:17" x14ac:dyDescent="0.25">
      <c r="E973" s="265"/>
      <c r="M973" s="159"/>
      <c r="N973" s="149"/>
      <c r="P973" s="135"/>
      <c r="Q973" s="135"/>
    </row>
    <row r="974" spans="5:17" x14ac:dyDescent="0.25">
      <c r="E974" s="265"/>
      <c r="M974" s="159"/>
      <c r="N974" s="149"/>
      <c r="P974" s="135"/>
      <c r="Q974" s="135"/>
    </row>
    <row r="975" spans="5:17" x14ac:dyDescent="0.25">
      <c r="E975" s="265"/>
      <c r="M975" s="159"/>
      <c r="N975" s="149"/>
      <c r="P975" s="135"/>
      <c r="Q975" s="135"/>
    </row>
    <row r="976" spans="5:17" x14ac:dyDescent="0.25">
      <c r="E976" s="265"/>
      <c r="M976" s="159"/>
      <c r="N976" s="149"/>
      <c r="P976" s="135"/>
      <c r="Q976" s="135"/>
    </row>
    <row r="977" spans="5:17" x14ac:dyDescent="0.25">
      <c r="E977" s="265"/>
      <c r="M977" s="159"/>
      <c r="N977" s="149"/>
      <c r="P977" s="135"/>
      <c r="Q977" s="135"/>
    </row>
    <row r="978" spans="5:17" x14ac:dyDescent="0.25">
      <c r="E978" s="265"/>
      <c r="M978" s="159"/>
      <c r="N978" s="149"/>
      <c r="P978" s="135"/>
      <c r="Q978" s="135"/>
    </row>
    <row r="979" spans="5:17" x14ac:dyDescent="0.25">
      <c r="E979" s="265"/>
      <c r="M979" s="159"/>
      <c r="N979" s="149"/>
      <c r="P979" s="135"/>
      <c r="Q979" s="135"/>
    </row>
    <row r="980" spans="5:17" x14ac:dyDescent="0.25">
      <c r="E980" s="265"/>
      <c r="M980" s="159"/>
      <c r="N980" s="149"/>
      <c r="P980" s="135"/>
      <c r="Q980" s="135"/>
    </row>
    <row r="981" spans="5:17" x14ac:dyDescent="0.25">
      <c r="E981" s="265"/>
      <c r="M981" s="159"/>
      <c r="N981" s="149"/>
      <c r="P981" s="135"/>
      <c r="Q981" s="135"/>
    </row>
    <row r="982" spans="5:17" x14ac:dyDescent="0.25">
      <c r="E982" s="265"/>
      <c r="M982" s="159"/>
      <c r="N982" s="149"/>
      <c r="P982" s="135"/>
      <c r="Q982" s="135"/>
    </row>
    <row r="983" spans="5:17" x14ac:dyDescent="0.25">
      <c r="E983" s="265"/>
      <c r="M983" s="159"/>
      <c r="N983" s="149"/>
      <c r="P983" s="135"/>
      <c r="Q983" s="135"/>
    </row>
    <row r="984" spans="5:17" x14ac:dyDescent="0.25">
      <c r="E984" s="265"/>
      <c r="M984" s="159"/>
      <c r="N984" s="149"/>
      <c r="P984" s="135"/>
      <c r="Q984" s="135"/>
    </row>
    <row r="985" spans="5:17" x14ac:dyDescent="0.25">
      <c r="E985" s="265"/>
      <c r="M985" s="159"/>
      <c r="N985" s="149"/>
      <c r="P985" s="135"/>
      <c r="Q985" s="135"/>
    </row>
    <row r="986" spans="5:17" x14ac:dyDescent="0.25">
      <c r="E986" s="265"/>
      <c r="M986" s="159"/>
      <c r="N986" s="149"/>
      <c r="P986" s="135"/>
      <c r="Q986" s="135"/>
    </row>
    <row r="987" spans="5:17" x14ac:dyDescent="0.25">
      <c r="E987" s="265"/>
      <c r="M987" s="159"/>
      <c r="N987" s="149"/>
      <c r="P987" s="135"/>
      <c r="Q987" s="135"/>
    </row>
    <row r="988" spans="5:17" x14ac:dyDescent="0.25">
      <c r="E988" s="265"/>
      <c r="M988" s="159"/>
      <c r="N988" s="149"/>
      <c r="P988" s="135"/>
      <c r="Q988" s="135"/>
    </row>
    <row r="989" spans="5:17" x14ac:dyDescent="0.25">
      <c r="E989" s="265"/>
      <c r="M989" s="159"/>
      <c r="N989" s="149"/>
      <c r="P989" s="135"/>
      <c r="Q989" s="135"/>
    </row>
    <row r="990" spans="5:17" x14ac:dyDescent="0.25">
      <c r="E990" s="265"/>
      <c r="M990" s="159"/>
      <c r="N990" s="149"/>
      <c r="P990" s="135"/>
      <c r="Q990" s="135"/>
    </row>
    <row r="991" spans="5:17" x14ac:dyDescent="0.25">
      <c r="E991" s="265"/>
      <c r="M991" s="159"/>
      <c r="N991" s="149"/>
      <c r="P991" s="135"/>
      <c r="Q991" s="135"/>
    </row>
    <row r="992" spans="5:17" x14ac:dyDescent="0.25">
      <c r="E992" s="265"/>
      <c r="M992" s="159"/>
      <c r="N992" s="149"/>
      <c r="P992" s="135"/>
      <c r="Q992" s="135"/>
    </row>
    <row r="993" spans="5:17" x14ac:dyDescent="0.25">
      <c r="E993" s="265"/>
      <c r="M993" s="159"/>
      <c r="N993" s="149"/>
      <c r="P993" s="135"/>
      <c r="Q993" s="135"/>
    </row>
    <row r="994" spans="5:17" x14ac:dyDescent="0.25">
      <c r="E994" s="265"/>
      <c r="M994" s="159"/>
      <c r="N994" s="149"/>
      <c r="P994" s="135"/>
      <c r="Q994" s="135"/>
    </row>
    <row r="995" spans="5:17" x14ac:dyDescent="0.25">
      <c r="E995" s="265"/>
      <c r="M995" s="159"/>
      <c r="N995" s="149"/>
      <c r="P995" s="135"/>
      <c r="Q995" s="135"/>
    </row>
    <row r="996" spans="5:17" x14ac:dyDescent="0.25">
      <c r="E996" s="265"/>
      <c r="M996" s="159"/>
      <c r="N996" s="149"/>
      <c r="P996" s="135"/>
      <c r="Q996" s="135"/>
    </row>
    <row r="997" spans="5:17" x14ac:dyDescent="0.25">
      <c r="E997" s="265"/>
      <c r="M997" s="159"/>
      <c r="N997" s="149"/>
      <c r="P997" s="135"/>
      <c r="Q997" s="135"/>
    </row>
    <row r="998" spans="5:17" x14ac:dyDescent="0.25">
      <c r="E998" s="265"/>
      <c r="M998" s="159"/>
      <c r="N998" s="149"/>
      <c r="P998" s="135"/>
      <c r="Q998" s="135"/>
    </row>
    <row r="999" spans="5:17" x14ac:dyDescent="0.25">
      <c r="E999" s="265"/>
      <c r="M999" s="159"/>
      <c r="N999" s="149"/>
      <c r="P999" s="135"/>
      <c r="Q999" s="135"/>
    </row>
    <row r="1000" spans="5:17" x14ac:dyDescent="0.25">
      <c r="E1000" s="265"/>
      <c r="M1000" s="159"/>
      <c r="N1000" s="149"/>
      <c r="P1000" s="135"/>
      <c r="Q1000" s="135"/>
    </row>
    <row r="1001" spans="5:17" x14ac:dyDescent="0.25">
      <c r="E1001" s="265"/>
      <c r="M1001" s="159"/>
      <c r="N1001" s="149"/>
      <c r="P1001" s="135"/>
      <c r="Q1001" s="135"/>
    </row>
    <row r="1002" spans="5:17" x14ac:dyDescent="0.25">
      <c r="E1002" s="265"/>
      <c r="M1002" s="159"/>
      <c r="N1002" s="149"/>
      <c r="P1002" s="135"/>
      <c r="Q1002" s="135"/>
    </row>
    <row r="1003" spans="5:17" x14ac:dyDescent="0.25">
      <c r="E1003" s="265"/>
      <c r="M1003" s="159"/>
      <c r="N1003" s="149"/>
      <c r="P1003" s="135"/>
      <c r="Q1003" s="135"/>
    </row>
    <row r="1004" spans="5:17" x14ac:dyDescent="0.25">
      <c r="E1004" s="265"/>
      <c r="M1004" s="159"/>
      <c r="N1004" s="149"/>
      <c r="P1004" s="135"/>
      <c r="Q1004" s="135"/>
    </row>
    <row r="1005" spans="5:17" x14ac:dyDescent="0.25">
      <c r="E1005" s="265"/>
      <c r="M1005" s="159"/>
      <c r="N1005" s="149"/>
      <c r="P1005" s="135"/>
      <c r="Q1005" s="135"/>
    </row>
    <row r="1006" spans="5:17" x14ac:dyDescent="0.25">
      <c r="E1006" s="265"/>
      <c r="M1006" s="159"/>
      <c r="N1006" s="149"/>
      <c r="P1006" s="135"/>
      <c r="Q1006" s="135"/>
    </row>
    <row r="1007" spans="5:17" x14ac:dyDescent="0.25">
      <c r="E1007" s="265"/>
      <c r="M1007" s="159"/>
      <c r="N1007" s="149"/>
      <c r="P1007" s="135"/>
      <c r="Q1007" s="135"/>
    </row>
    <row r="1008" spans="5:17" x14ac:dyDescent="0.25">
      <c r="E1008" s="265"/>
      <c r="M1008" s="159"/>
      <c r="N1008" s="149"/>
      <c r="P1008" s="135"/>
      <c r="Q1008" s="135"/>
    </row>
    <row r="1009" spans="5:17" x14ac:dyDescent="0.25">
      <c r="E1009" s="265"/>
      <c r="M1009" s="159"/>
      <c r="N1009" s="149"/>
      <c r="P1009" s="135"/>
      <c r="Q1009" s="135"/>
    </row>
    <row r="1010" spans="5:17" x14ac:dyDescent="0.25">
      <c r="E1010" s="265"/>
      <c r="M1010" s="159"/>
      <c r="N1010" s="149"/>
      <c r="P1010" s="135"/>
      <c r="Q1010" s="135"/>
    </row>
    <row r="1011" spans="5:17" x14ac:dyDescent="0.25">
      <c r="E1011" s="265"/>
      <c r="M1011" s="159"/>
      <c r="N1011" s="149"/>
      <c r="P1011" s="135"/>
      <c r="Q1011" s="135"/>
    </row>
    <row r="1012" spans="5:17" x14ac:dyDescent="0.25">
      <c r="E1012" s="265"/>
      <c r="M1012" s="159"/>
      <c r="N1012" s="149"/>
      <c r="P1012" s="135"/>
      <c r="Q1012" s="135"/>
    </row>
    <row r="1013" spans="5:17" x14ac:dyDescent="0.25">
      <c r="E1013" s="265"/>
      <c r="M1013" s="159"/>
      <c r="N1013" s="149"/>
      <c r="P1013" s="135"/>
      <c r="Q1013" s="135"/>
    </row>
    <row r="1014" spans="5:17" x14ac:dyDescent="0.25">
      <c r="E1014" s="265"/>
      <c r="M1014" s="159"/>
      <c r="N1014" s="149"/>
      <c r="P1014" s="135"/>
      <c r="Q1014" s="135"/>
    </row>
    <row r="1015" spans="5:17" x14ac:dyDescent="0.25">
      <c r="E1015" s="265"/>
      <c r="M1015" s="159"/>
      <c r="N1015" s="149"/>
      <c r="P1015" s="135"/>
      <c r="Q1015" s="135"/>
    </row>
    <row r="1016" spans="5:17" x14ac:dyDescent="0.25">
      <c r="E1016" s="265"/>
      <c r="M1016" s="159"/>
      <c r="N1016" s="149"/>
      <c r="P1016" s="135"/>
      <c r="Q1016" s="135"/>
    </row>
    <row r="1017" spans="5:17" x14ac:dyDescent="0.25">
      <c r="E1017" s="265"/>
      <c r="M1017" s="159"/>
      <c r="N1017" s="149"/>
      <c r="P1017" s="135"/>
      <c r="Q1017" s="135"/>
    </row>
    <row r="1018" spans="5:17" x14ac:dyDescent="0.25">
      <c r="E1018" s="265"/>
      <c r="M1018" s="159"/>
      <c r="N1018" s="149"/>
      <c r="P1018" s="135"/>
      <c r="Q1018" s="135"/>
    </row>
    <row r="1019" spans="5:17" x14ac:dyDescent="0.25">
      <c r="E1019" s="265"/>
      <c r="M1019" s="159"/>
      <c r="N1019" s="149"/>
      <c r="P1019" s="135"/>
      <c r="Q1019" s="135"/>
    </row>
    <row r="1020" spans="5:17" x14ac:dyDescent="0.25">
      <c r="E1020" s="265"/>
      <c r="M1020" s="159"/>
      <c r="N1020" s="149"/>
      <c r="P1020" s="135"/>
      <c r="Q1020" s="135"/>
    </row>
    <row r="1021" spans="5:17" x14ac:dyDescent="0.25">
      <c r="E1021" s="265"/>
      <c r="M1021" s="159"/>
      <c r="N1021" s="149"/>
      <c r="P1021" s="135"/>
      <c r="Q1021" s="135"/>
    </row>
    <row r="1022" spans="5:17" x14ac:dyDescent="0.25">
      <c r="E1022" s="265"/>
      <c r="M1022" s="159"/>
      <c r="N1022" s="149"/>
      <c r="P1022" s="135"/>
      <c r="Q1022" s="135"/>
    </row>
    <row r="1023" spans="5:17" x14ac:dyDescent="0.25">
      <c r="E1023" s="265"/>
      <c r="M1023" s="159"/>
      <c r="N1023" s="149"/>
      <c r="P1023" s="135"/>
      <c r="Q1023" s="135"/>
    </row>
    <row r="1024" spans="5:17" x14ac:dyDescent="0.25">
      <c r="E1024" s="265"/>
      <c r="M1024" s="159"/>
      <c r="N1024" s="149"/>
      <c r="P1024" s="135"/>
      <c r="Q1024" s="135"/>
    </row>
    <row r="1025" spans="5:17" x14ac:dyDescent="0.25">
      <c r="E1025" s="265"/>
      <c r="M1025" s="159"/>
      <c r="N1025" s="149"/>
      <c r="P1025" s="135"/>
      <c r="Q1025" s="135"/>
    </row>
    <row r="1026" spans="5:17" x14ac:dyDescent="0.25">
      <c r="E1026" s="265"/>
      <c r="M1026" s="159"/>
      <c r="N1026" s="149"/>
      <c r="P1026" s="135"/>
      <c r="Q1026" s="135"/>
    </row>
    <row r="1027" spans="5:17" x14ac:dyDescent="0.25">
      <c r="E1027" s="265"/>
      <c r="M1027" s="159"/>
      <c r="N1027" s="149"/>
      <c r="P1027" s="135"/>
      <c r="Q1027" s="135"/>
    </row>
    <row r="1028" spans="5:17" x14ac:dyDescent="0.25">
      <c r="E1028" s="265"/>
      <c r="M1028" s="159"/>
      <c r="N1028" s="149"/>
      <c r="P1028" s="135"/>
      <c r="Q1028" s="135"/>
    </row>
    <row r="1029" spans="5:17" x14ac:dyDescent="0.25">
      <c r="E1029" s="265"/>
      <c r="M1029" s="159"/>
      <c r="N1029" s="149"/>
      <c r="P1029" s="135"/>
      <c r="Q1029" s="135"/>
    </row>
    <row r="1030" spans="5:17" x14ac:dyDescent="0.25">
      <c r="E1030" s="265"/>
      <c r="M1030" s="159"/>
      <c r="N1030" s="149"/>
      <c r="P1030" s="135"/>
      <c r="Q1030" s="135"/>
    </row>
    <row r="1031" spans="5:17" x14ac:dyDescent="0.25">
      <c r="E1031" s="265"/>
      <c r="M1031" s="159"/>
      <c r="N1031" s="149"/>
      <c r="P1031" s="135"/>
      <c r="Q1031" s="135"/>
    </row>
    <row r="1032" spans="5:17" x14ac:dyDescent="0.25">
      <c r="E1032" s="265"/>
      <c r="M1032" s="159"/>
      <c r="N1032" s="149"/>
      <c r="P1032" s="135"/>
      <c r="Q1032" s="135"/>
    </row>
    <row r="1033" spans="5:17" x14ac:dyDescent="0.25">
      <c r="E1033" s="265"/>
      <c r="M1033" s="159"/>
      <c r="N1033" s="149"/>
      <c r="P1033" s="135"/>
      <c r="Q1033" s="135"/>
    </row>
    <row r="1034" spans="5:17" x14ac:dyDescent="0.25">
      <c r="E1034" s="265"/>
      <c r="M1034" s="159"/>
      <c r="N1034" s="149"/>
      <c r="P1034" s="135"/>
      <c r="Q1034" s="135"/>
    </row>
    <row r="1035" spans="5:17" x14ac:dyDescent="0.25">
      <c r="E1035" s="265"/>
      <c r="M1035" s="159"/>
      <c r="N1035" s="149"/>
      <c r="P1035" s="135"/>
      <c r="Q1035" s="135"/>
    </row>
    <row r="1036" spans="5:17" x14ac:dyDescent="0.25">
      <c r="E1036" s="265"/>
      <c r="M1036" s="159"/>
      <c r="N1036" s="149"/>
      <c r="P1036" s="135"/>
      <c r="Q1036" s="135"/>
    </row>
    <row r="1037" spans="5:17" x14ac:dyDescent="0.25">
      <c r="E1037" s="265"/>
      <c r="M1037" s="159"/>
      <c r="N1037" s="149"/>
      <c r="P1037" s="135"/>
      <c r="Q1037" s="135"/>
    </row>
    <row r="1038" spans="5:17" x14ac:dyDescent="0.25">
      <c r="E1038" s="265"/>
      <c r="M1038" s="159"/>
      <c r="N1038" s="149"/>
      <c r="P1038" s="135"/>
      <c r="Q1038" s="135"/>
    </row>
    <row r="1039" spans="5:17" x14ac:dyDescent="0.25">
      <c r="E1039" s="265"/>
      <c r="M1039" s="159"/>
      <c r="N1039" s="149"/>
      <c r="P1039" s="135"/>
      <c r="Q1039" s="135"/>
    </row>
    <row r="1040" spans="5:17" x14ac:dyDescent="0.25">
      <c r="E1040" s="265"/>
      <c r="M1040" s="159"/>
      <c r="N1040" s="149"/>
      <c r="P1040" s="135"/>
      <c r="Q1040" s="135"/>
    </row>
    <row r="1041" spans="5:17" x14ac:dyDescent="0.25">
      <c r="E1041" s="265"/>
      <c r="M1041" s="159"/>
      <c r="N1041" s="149"/>
      <c r="P1041" s="135"/>
      <c r="Q1041" s="135"/>
    </row>
    <row r="1042" spans="5:17" x14ac:dyDescent="0.25">
      <c r="E1042" s="265"/>
      <c r="M1042" s="159"/>
      <c r="N1042" s="149"/>
      <c r="P1042" s="135"/>
      <c r="Q1042" s="135"/>
    </row>
    <row r="1043" spans="5:17" x14ac:dyDescent="0.25">
      <c r="E1043" s="265"/>
      <c r="M1043" s="159"/>
      <c r="N1043" s="149"/>
      <c r="P1043" s="135"/>
      <c r="Q1043" s="135"/>
    </row>
    <row r="1044" spans="5:17" x14ac:dyDescent="0.25">
      <c r="E1044" s="265"/>
      <c r="M1044" s="159"/>
      <c r="N1044" s="149"/>
      <c r="P1044" s="135"/>
      <c r="Q1044" s="135"/>
    </row>
    <row r="1045" spans="5:17" x14ac:dyDescent="0.25">
      <c r="E1045" s="265"/>
      <c r="M1045" s="159"/>
      <c r="N1045" s="149"/>
      <c r="P1045" s="135"/>
      <c r="Q1045" s="135"/>
    </row>
    <row r="1046" spans="5:17" x14ac:dyDescent="0.25">
      <c r="E1046" s="265"/>
      <c r="M1046" s="159"/>
      <c r="N1046" s="149"/>
      <c r="P1046" s="135"/>
      <c r="Q1046" s="135"/>
    </row>
    <row r="1047" spans="5:17" x14ac:dyDescent="0.25">
      <c r="E1047" s="265"/>
      <c r="M1047" s="159"/>
      <c r="N1047" s="149"/>
      <c r="P1047" s="135"/>
      <c r="Q1047" s="135"/>
    </row>
    <row r="1048" spans="5:17" x14ac:dyDescent="0.25">
      <c r="E1048" s="265"/>
      <c r="M1048" s="159"/>
      <c r="N1048" s="149"/>
      <c r="P1048" s="135"/>
      <c r="Q1048" s="135"/>
    </row>
    <row r="1049" spans="5:17" x14ac:dyDescent="0.25">
      <c r="E1049" s="265"/>
      <c r="M1049" s="159"/>
      <c r="N1049" s="149"/>
      <c r="P1049" s="135"/>
      <c r="Q1049" s="135"/>
    </row>
    <row r="1050" spans="5:17" x14ac:dyDescent="0.25">
      <c r="E1050" s="265"/>
      <c r="M1050" s="159"/>
      <c r="N1050" s="149"/>
      <c r="P1050" s="135"/>
      <c r="Q1050" s="135"/>
    </row>
    <row r="1051" spans="5:17" x14ac:dyDescent="0.25">
      <c r="E1051" s="265"/>
      <c r="M1051" s="159"/>
      <c r="N1051" s="149"/>
      <c r="P1051" s="135"/>
      <c r="Q1051" s="135"/>
    </row>
    <row r="1052" spans="5:17" x14ac:dyDescent="0.25">
      <c r="E1052" s="265"/>
      <c r="M1052" s="159"/>
      <c r="N1052" s="149"/>
      <c r="P1052" s="135"/>
      <c r="Q1052" s="135"/>
    </row>
    <row r="1053" spans="5:17" x14ac:dyDescent="0.25">
      <c r="E1053" s="265"/>
      <c r="M1053" s="159"/>
      <c r="N1053" s="149"/>
      <c r="P1053" s="135"/>
      <c r="Q1053" s="135"/>
    </row>
    <row r="1054" spans="5:17" x14ac:dyDescent="0.25">
      <c r="E1054" s="265"/>
      <c r="M1054" s="159"/>
      <c r="N1054" s="149"/>
      <c r="P1054" s="135"/>
      <c r="Q1054" s="135"/>
    </row>
    <row r="1055" spans="5:17" x14ac:dyDescent="0.25">
      <c r="E1055" s="265"/>
      <c r="M1055" s="159"/>
      <c r="N1055" s="149"/>
      <c r="P1055" s="135"/>
      <c r="Q1055" s="135"/>
    </row>
    <row r="1056" spans="5:17" x14ac:dyDescent="0.25">
      <c r="E1056" s="265"/>
      <c r="M1056" s="159"/>
      <c r="N1056" s="149"/>
      <c r="P1056" s="135"/>
      <c r="Q1056" s="135"/>
    </row>
    <row r="1057" spans="5:17" x14ac:dyDescent="0.25">
      <c r="E1057" s="265"/>
      <c r="M1057" s="159"/>
      <c r="N1057" s="149"/>
      <c r="P1057" s="135"/>
      <c r="Q1057" s="135"/>
    </row>
    <row r="1058" spans="5:17" x14ac:dyDescent="0.25">
      <c r="E1058" s="265"/>
      <c r="M1058" s="159"/>
      <c r="N1058" s="149"/>
      <c r="P1058" s="135"/>
      <c r="Q1058" s="135"/>
    </row>
    <row r="1059" spans="5:17" x14ac:dyDescent="0.25">
      <c r="E1059" s="265"/>
      <c r="M1059" s="159"/>
      <c r="N1059" s="149"/>
      <c r="P1059" s="135"/>
      <c r="Q1059" s="135"/>
    </row>
    <row r="1060" spans="5:17" x14ac:dyDescent="0.25">
      <c r="E1060" s="265"/>
      <c r="M1060" s="159"/>
      <c r="N1060" s="149"/>
      <c r="P1060" s="135"/>
      <c r="Q1060" s="135"/>
    </row>
    <row r="1061" spans="5:17" x14ac:dyDescent="0.25">
      <c r="E1061" s="265"/>
      <c r="M1061" s="159"/>
      <c r="N1061" s="149"/>
      <c r="P1061" s="135"/>
      <c r="Q1061" s="135"/>
    </row>
    <row r="1062" spans="5:17" x14ac:dyDescent="0.25">
      <c r="E1062" s="265"/>
      <c r="M1062" s="159"/>
      <c r="N1062" s="149"/>
      <c r="P1062" s="135"/>
      <c r="Q1062" s="135"/>
    </row>
    <row r="1063" spans="5:17" x14ac:dyDescent="0.25">
      <c r="E1063" s="265"/>
      <c r="M1063" s="159"/>
      <c r="N1063" s="149"/>
      <c r="P1063" s="135"/>
      <c r="Q1063" s="135"/>
    </row>
    <row r="1064" spans="5:17" x14ac:dyDescent="0.25">
      <c r="E1064" s="265"/>
      <c r="M1064" s="159"/>
      <c r="N1064" s="149"/>
      <c r="P1064" s="135"/>
      <c r="Q1064" s="135"/>
    </row>
    <row r="1065" spans="5:17" x14ac:dyDescent="0.25">
      <c r="E1065" s="265"/>
      <c r="M1065" s="159"/>
      <c r="N1065" s="149"/>
      <c r="P1065" s="135"/>
      <c r="Q1065" s="135"/>
    </row>
    <row r="1066" spans="5:17" x14ac:dyDescent="0.25">
      <c r="E1066" s="265"/>
      <c r="M1066" s="159"/>
      <c r="N1066" s="149"/>
      <c r="P1066" s="135"/>
      <c r="Q1066" s="135"/>
    </row>
    <row r="1067" spans="5:17" x14ac:dyDescent="0.25">
      <c r="E1067" s="265"/>
      <c r="M1067" s="159"/>
      <c r="N1067" s="149"/>
      <c r="P1067" s="135"/>
      <c r="Q1067" s="135"/>
    </row>
    <row r="1068" spans="5:17" x14ac:dyDescent="0.25">
      <c r="E1068" s="265"/>
      <c r="M1068" s="159"/>
      <c r="N1068" s="149"/>
      <c r="P1068" s="135"/>
      <c r="Q1068" s="135"/>
    </row>
    <row r="1069" spans="5:17" x14ac:dyDescent="0.25">
      <c r="E1069" s="265"/>
      <c r="M1069" s="159"/>
      <c r="N1069" s="149"/>
      <c r="P1069" s="135"/>
      <c r="Q1069" s="135"/>
    </row>
    <row r="1070" spans="5:17" x14ac:dyDescent="0.25">
      <c r="E1070" s="265"/>
      <c r="M1070" s="159"/>
      <c r="N1070" s="149"/>
      <c r="P1070" s="135"/>
      <c r="Q1070" s="135"/>
    </row>
    <row r="1071" spans="5:17" x14ac:dyDescent="0.25">
      <c r="E1071" s="265"/>
      <c r="M1071" s="159"/>
      <c r="N1071" s="149"/>
      <c r="P1071" s="135"/>
      <c r="Q1071" s="135"/>
    </row>
    <row r="1072" spans="5:17" x14ac:dyDescent="0.25">
      <c r="E1072" s="265"/>
      <c r="M1072" s="159"/>
      <c r="N1072" s="149"/>
      <c r="P1072" s="135"/>
      <c r="Q1072" s="135"/>
    </row>
    <row r="1073" spans="5:17" x14ac:dyDescent="0.25">
      <c r="E1073" s="265"/>
      <c r="M1073" s="159"/>
      <c r="N1073" s="149"/>
      <c r="P1073" s="135"/>
      <c r="Q1073" s="135"/>
    </row>
    <row r="1074" spans="5:17" x14ac:dyDescent="0.25">
      <c r="E1074" s="265"/>
      <c r="M1074" s="159"/>
      <c r="N1074" s="149"/>
      <c r="P1074" s="135"/>
      <c r="Q1074" s="135"/>
    </row>
    <row r="1075" spans="5:17" x14ac:dyDescent="0.25">
      <c r="E1075" s="265"/>
      <c r="M1075" s="159"/>
      <c r="N1075" s="149"/>
      <c r="P1075" s="135"/>
      <c r="Q1075" s="135"/>
    </row>
    <row r="1076" spans="5:17" x14ac:dyDescent="0.25">
      <c r="E1076" s="265"/>
      <c r="M1076" s="159"/>
      <c r="N1076" s="149"/>
      <c r="P1076" s="135"/>
      <c r="Q1076" s="135"/>
    </row>
    <row r="1077" spans="5:17" x14ac:dyDescent="0.25">
      <c r="E1077" s="265"/>
      <c r="M1077" s="159"/>
      <c r="N1077" s="149"/>
      <c r="P1077" s="135"/>
      <c r="Q1077" s="135"/>
    </row>
    <row r="1078" spans="5:17" x14ac:dyDescent="0.25">
      <c r="E1078" s="265"/>
      <c r="M1078" s="159"/>
      <c r="N1078" s="149"/>
      <c r="P1078" s="135"/>
      <c r="Q1078" s="135"/>
    </row>
    <row r="1079" spans="5:17" x14ac:dyDescent="0.25">
      <c r="E1079" s="265"/>
      <c r="M1079" s="159"/>
      <c r="N1079" s="149"/>
      <c r="P1079" s="135"/>
      <c r="Q1079" s="135"/>
    </row>
    <row r="1080" spans="5:17" x14ac:dyDescent="0.25">
      <c r="E1080" s="265"/>
      <c r="M1080" s="159"/>
      <c r="N1080" s="149"/>
      <c r="P1080" s="135"/>
      <c r="Q1080" s="135"/>
    </row>
    <row r="1081" spans="5:17" x14ac:dyDescent="0.25">
      <c r="E1081" s="265"/>
      <c r="M1081" s="159"/>
      <c r="N1081" s="149"/>
      <c r="P1081" s="135"/>
      <c r="Q1081" s="135"/>
    </row>
    <row r="1082" spans="5:17" x14ac:dyDescent="0.25">
      <c r="E1082" s="265"/>
      <c r="M1082" s="159"/>
      <c r="N1082" s="149"/>
      <c r="P1082" s="135"/>
      <c r="Q1082" s="135"/>
    </row>
    <row r="1083" spans="5:17" x14ac:dyDescent="0.25">
      <c r="E1083" s="265"/>
      <c r="M1083" s="159"/>
      <c r="N1083" s="149"/>
      <c r="P1083" s="135"/>
      <c r="Q1083" s="135"/>
    </row>
    <row r="1084" spans="5:17" x14ac:dyDescent="0.25">
      <c r="E1084" s="265"/>
      <c r="M1084" s="159"/>
      <c r="N1084" s="149"/>
      <c r="P1084" s="135"/>
      <c r="Q1084" s="135"/>
    </row>
    <row r="1085" spans="5:17" x14ac:dyDescent="0.25">
      <c r="E1085" s="265"/>
      <c r="M1085" s="159"/>
      <c r="N1085" s="149"/>
      <c r="P1085" s="135"/>
      <c r="Q1085" s="135"/>
    </row>
    <row r="1086" spans="5:17" x14ac:dyDescent="0.25">
      <c r="E1086" s="265"/>
      <c r="M1086" s="159"/>
      <c r="N1086" s="149"/>
      <c r="P1086" s="135"/>
      <c r="Q1086" s="135"/>
    </row>
    <row r="1087" spans="5:17" x14ac:dyDescent="0.25">
      <c r="E1087" s="265"/>
      <c r="M1087" s="159"/>
      <c r="N1087" s="149"/>
      <c r="P1087" s="135"/>
      <c r="Q1087" s="135"/>
    </row>
    <row r="1088" spans="5:17" x14ac:dyDescent="0.25">
      <c r="E1088" s="265"/>
      <c r="M1088" s="159"/>
      <c r="N1088" s="149"/>
      <c r="P1088" s="135"/>
      <c r="Q1088" s="135"/>
    </row>
    <row r="1089" spans="5:17" x14ac:dyDescent="0.25">
      <c r="E1089" s="265"/>
      <c r="M1089" s="159"/>
      <c r="N1089" s="149"/>
      <c r="P1089" s="135"/>
      <c r="Q1089" s="135"/>
    </row>
    <row r="1090" spans="5:17" x14ac:dyDescent="0.25">
      <c r="E1090" s="265"/>
      <c r="M1090" s="159"/>
      <c r="N1090" s="149"/>
      <c r="P1090" s="135"/>
      <c r="Q1090" s="135"/>
    </row>
    <row r="1091" spans="5:17" x14ac:dyDescent="0.25">
      <c r="E1091" s="265"/>
      <c r="M1091" s="159"/>
      <c r="N1091" s="149"/>
      <c r="P1091" s="135"/>
      <c r="Q1091" s="135"/>
    </row>
    <row r="1092" spans="5:17" x14ac:dyDescent="0.25">
      <c r="E1092" s="265"/>
      <c r="M1092" s="159"/>
      <c r="N1092" s="149"/>
      <c r="P1092" s="135"/>
      <c r="Q1092" s="135"/>
    </row>
    <row r="1093" spans="5:17" x14ac:dyDescent="0.25">
      <c r="E1093" s="265"/>
      <c r="M1093" s="159"/>
      <c r="N1093" s="149"/>
      <c r="P1093" s="135"/>
      <c r="Q1093" s="135"/>
    </row>
    <row r="1094" spans="5:17" x14ac:dyDescent="0.25">
      <c r="E1094" s="265"/>
      <c r="M1094" s="159"/>
      <c r="N1094" s="149"/>
      <c r="P1094" s="135"/>
      <c r="Q1094" s="135"/>
    </row>
    <row r="1095" spans="5:17" x14ac:dyDescent="0.25">
      <c r="E1095" s="265"/>
      <c r="M1095" s="159"/>
      <c r="N1095" s="149"/>
      <c r="P1095" s="135"/>
      <c r="Q1095" s="135"/>
    </row>
    <row r="1096" spans="5:17" x14ac:dyDescent="0.25">
      <c r="E1096" s="265"/>
      <c r="M1096" s="159"/>
      <c r="N1096" s="149"/>
      <c r="P1096" s="135"/>
      <c r="Q1096" s="135"/>
    </row>
    <row r="1097" spans="5:17" x14ac:dyDescent="0.25">
      <c r="E1097" s="265"/>
      <c r="M1097" s="159"/>
      <c r="N1097" s="149"/>
      <c r="P1097" s="135"/>
      <c r="Q1097" s="135"/>
    </row>
    <row r="1098" spans="5:17" x14ac:dyDescent="0.25">
      <c r="E1098" s="265"/>
      <c r="M1098" s="159"/>
      <c r="N1098" s="149"/>
      <c r="P1098" s="135"/>
      <c r="Q1098" s="135"/>
    </row>
    <row r="1099" spans="5:17" x14ac:dyDescent="0.25">
      <c r="E1099" s="265"/>
      <c r="M1099" s="159"/>
      <c r="N1099" s="149"/>
      <c r="P1099" s="135"/>
      <c r="Q1099" s="135"/>
    </row>
    <row r="1100" spans="5:17" x14ac:dyDescent="0.25">
      <c r="E1100" s="265"/>
      <c r="M1100" s="159"/>
      <c r="N1100" s="149"/>
      <c r="P1100" s="135"/>
      <c r="Q1100" s="135"/>
    </row>
    <row r="1101" spans="5:17" x14ac:dyDescent="0.25">
      <c r="E1101" s="265"/>
      <c r="M1101" s="159"/>
      <c r="N1101" s="149"/>
      <c r="P1101" s="135"/>
      <c r="Q1101" s="135"/>
    </row>
    <row r="1102" spans="5:17" x14ac:dyDescent="0.25">
      <c r="E1102" s="265"/>
      <c r="M1102" s="159"/>
      <c r="N1102" s="149"/>
      <c r="P1102" s="135"/>
      <c r="Q1102" s="135"/>
    </row>
    <row r="1103" spans="5:17" x14ac:dyDescent="0.25">
      <c r="E1103" s="265"/>
      <c r="M1103" s="159"/>
      <c r="N1103" s="149"/>
      <c r="P1103" s="135"/>
      <c r="Q1103" s="135"/>
    </row>
    <row r="1104" spans="5:17" x14ac:dyDescent="0.25">
      <c r="E1104" s="265"/>
      <c r="M1104" s="159"/>
      <c r="N1104" s="149"/>
      <c r="P1104" s="135"/>
      <c r="Q1104" s="135"/>
    </row>
    <row r="1105" spans="5:17" x14ac:dyDescent="0.25">
      <c r="E1105" s="265"/>
      <c r="M1105" s="159"/>
      <c r="N1105" s="149"/>
      <c r="P1105" s="135"/>
      <c r="Q1105" s="135"/>
    </row>
    <row r="1106" spans="5:17" x14ac:dyDescent="0.25">
      <c r="E1106" s="265"/>
      <c r="M1106" s="159"/>
      <c r="N1106" s="149"/>
      <c r="P1106" s="135"/>
      <c r="Q1106" s="135"/>
    </row>
    <row r="1107" spans="5:17" x14ac:dyDescent="0.25">
      <c r="E1107" s="265"/>
      <c r="M1107" s="159"/>
      <c r="N1107" s="149"/>
      <c r="P1107" s="135"/>
      <c r="Q1107" s="135"/>
    </row>
    <row r="1108" spans="5:17" x14ac:dyDescent="0.25">
      <c r="E1108" s="265"/>
      <c r="M1108" s="159"/>
      <c r="N1108" s="149"/>
      <c r="P1108" s="135"/>
      <c r="Q1108" s="135"/>
    </row>
    <row r="1109" spans="5:17" x14ac:dyDescent="0.25">
      <c r="E1109" s="265"/>
      <c r="M1109" s="159"/>
      <c r="N1109" s="149"/>
      <c r="P1109" s="135"/>
      <c r="Q1109" s="135"/>
    </row>
    <row r="1110" spans="5:17" x14ac:dyDescent="0.25">
      <c r="E1110" s="265"/>
      <c r="M1110" s="159"/>
      <c r="N1110" s="149"/>
      <c r="P1110" s="135"/>
      <c r="Q1110" s="135"/>
    </row>
    <row r="1111" spans="5:17" x14ac:dyDescent="0.25">
      <c r="E1111" s="265"/>
      <c r="M1111" s="159"/>
      <c r="N1111" s="149"/>
      <c r="P1111" s="135"/>
      <c r="Q1111" s="135"/>
    </row>
    <row r="1112" spans="5:17" x14ac:dyDescent="0.25">
      <c r="E1112" s="265"/>
      <c r="M1112" s="159"/>
      <c r="N1112" s="149"/>
      <c r="P1112" s="135"/>
      <c r="Q1112" s="135"/>
    </row>
    <row r="1113" spans="5:17" x14ac:dyDescent="0.25">
      <c r="E1113" s="265"/>
      <c r="M1113" s="159"/>
      <c r="N1113" s="149"/>
      <c r="P1113" s="135"/>
      <c r="Q1113" s="135"/>
    </row>
    <row r="1114" spans="5:17" x14ac:dyDescent="0.25">
      <c r="E1114" s="265"/>
      <c r="M1114" s="159"/>
      <c r="N1114" s="149"/>
      <c r="P1114" s="135"/>
      <c r="Q1114" s="135"/>
    </row>
    <row r="1115" spans="5:17" x14ac:dyDescent="0.25">
      <c r="E1115" s="265"/>
      <c r="M1115" s="159"/>
      <c r="N1115" s="149"/>
      <c r="P1115" s="135"/>
      <c r="Q1115" s="135"/>
    </row>
    <row r="1116" spans="5:17" x14ac:dyDescent="0.25">
      <c r="E1116" s="265"/>
      <c r="M1116" s="159"/>
      <c r="N1116" s="149"/>
      <c r="P1116" s="135"/>
      <c r="Q1116" s="135"/>
    </row>
    <row r="1117" spans="5:17" x14ac:dyDescent="0.25">
      <c r="E1117" s="265"/>
      <c r="M1117" s="159"/>
      <c r="N1117" s="149"/>
      <c r="P1117" s="135"/>
      <c r="Q1117" s="135"/>
    </row>
    <row r="1118" spans="5:17" x14ac:dyDescent="0.25">
      <c r="E1118" s="265"/>
      <c r="M1118" s="159"/>
      <c r="N1118" s="149"/>
      <c r="P1118" s="135"/>
      <c r="Q1118" s="135"/>
    </row>
    <row r="1119" spans="5:17" x14ac:dyDescent="0.25">
      <c r="E1119" s="265"/>
      <c r="M1119" s="159"/>
      <c r="N1119" s="149"/>
      <c r="P1119" s="135"/>
      <c r="Q1119" s="135"/>
    </row>
    <row r="1120" spans="5:17" x14ac:dyDescent="0.25">
      <c r="E1120" s="265"/>
      <c r="M1120" s="159"/>
      <c r="N1120" s="149"/>
      <c r="P1120" s="135"/>
      <c r="Q1120" s="135"/>
    </row>
    <row r="1121" spans="5:17" x14ac:dyDescent="0.25">
      <c r="E1121" s="265"/>
      <c r="M1121" s="159"/>
      <c r="N1121" s="149"/>
      <c r="P1121" s="135"/>
      <c r="Q1121" s="135"/>
    </row>
    <row r="1122" spans="5:17" x14ac:dyDescent="0.25">
      <c r="E1122" s="265"/>
      <c r="M1122" s="159"/>
      <c r="N1122" s="149"/>
      <c r="P1122" s="135"/>
      <c r="Q1122" s="135"/>
    </row>
    <row r="1123" spans="5:17" x14ac:dyDescent="0.25">
      <c r="E1123" s="265"/>
      <c r="M1123" s="159"/>
      <c r="N1123" s="149"/>
      <c r="P1123" s="135"/>
      <c r="Q1123" s="135"/>
    </row>
    <row r="1124" spans="5:17" x14ac:dyDescent="0.25">
      <c r="E1124" s="265"/>
      <c r="M1124" s="159"/>
      <c r="N1124" s="149"/>
      <c r="P1124" s="135"/>
      <c r="Q1124" s="135"/>
    </row>
    <row r="1125" spans="5:17" x14ac:dyDescent="0.25">
      <c r="E1125" s="265"/>
      <c r="M1125" s="159"/>
      <c r="N1125" s="149"/>
      <c r="P1125" s="135"/>
      <c r="Q1125" s="135"/>
    </row>
    <row r="1126" spans="5:17" x14ac:dyDescent="0.25">
      <c r="E1126" s="265"/>
      <c r="M1126" s="159"/>
      <c r="N1126" s="149"/>
      <c r="P1126" s="135"/>
      <c r="Q1126" s="135"/>
    </row>
    <row r="1127" spans="5:17" x14ac:dyDescent="0.25">
      <c r="E1127" s="265"/>
      <c r="M1127" s="159"/>
      <c r="N1127" s="149"/>
      <c r="P1127" s="135"/>
      <c r="Q1127" s="135"/>
    </row>
    <row r="1128" spans="5:17" x14ac:dyDescent="0.25">
      <c r="E1128" s="265"/>
      <c r="M1128" s="159"/>
      <c r="N1128" s="149"/>
      <c r="P1128" s="135"/>
      <c r="Q1128" s="135"/>
    </row>
    <row r="1129" spans="5:17" x14ac:dyDescent="0.25">
      <c r="E1129" s="265"/>
      <c r="M1129" s="159"/>
      <c r="N1129" s="149"/>
      <c r="P1129" s="135"/>
      <c r="Q1129" s="135"/>
    </row>
    <row r="1130" spans="5:17" x14ac:dyDescent="0.25">
      <c r="E1130" s="265"/>
      <c r="M1130" s="159"/>
      <c r="N1130" s="149"/>
      <c r="P1130" s="135"/>
      <c r="Q1130" s="135"/>
    </row>
    <row r="1131" spans="5:17" x14ac:dyDescent="0.25">
      <c r="E1131" s="265"/>
      <c r="M1131" s="159"/>
      <c r="N1131" s="149"/>
      <c r="P1131" s="135"/>
      <c r="Q1131" s="135"/>
    </row>
    <row r="1132" spans="5:17" x14ac:dyDescent="0.25">
      <c r="E1132" s="265"/>
      <c r="M1132" s="159"/>
      <c r="N1132" s="149"/>
      <c r="P1132" s="135"/>
      <c r="Q1132" s="135"/>
    </row>
    <row r="1133" spans="5:17" x14ac:dyDescent="0.25">
      <c r="E1133" s="265"/>
      <c r="M1133" s="159"/>
      <c r="N1133" s="149"/>
      <c r="P1133" s="135"/>
      <c r="Q1133" s="135"/>
    </row>
    <row r="1134" spans="5:17" x14ac:dyDescent="0.25">
      <c r="E1134" s="265"/>
      <c r="M1134" s="159"/>
      <c r="N1134" s="149"/>
      <c r="P1134" s="135"/>
      <c r="Q1134" s="135"/>
    </row>
    <row r="1135" spans="5:17" x14ac:dyDescent="0.25">
      <c r="E1135" s="265"/>
      <c r="M1135" s="159"/>
      <c r="N1135" s="149"/>
      <c r="P1135" s="135"/>
      <c r="Q1135" s="135"/>
    </row>
    <row r="1136" spans="5:17" x14ac:dyDescent="0.25">
      <c r="E1136" s="265"/>
      <c r="M1136" s="159"/>
      <c r="N1136" s="149"/>
      <c r="P1136" s="135"/>
      <c r="Q1136" s="135"/>
    </row>
    <row r="1137" spans="5:17" x14ac:dyDescent="0.25">
      <c r="E1137" s="265"/>
      <c r="M1137" s="159"/>
      <c r="N1137" s="149"/>
      <c r="P1137" s="135"/>
      <c r="Q1137" s="135"/>
    </row>
    <row r="1138" spans="5:17" x14ac:dyDescent="0.25">
      <c r="E1138" s="265"/>
      <c r="M1138" s="159"/>
      <c r="N1138" s="149"/>
      <c r="P1138" s="135"/>
      <c r="Q1138" s="135"/>
    </row>
    <row r="1139" spans="5:17" x14ac:dyDescent="0.25">
      <c r="E1139" s="265"/>
      <c r="M1139" s="159"/>
      <c r="N1139" s="149"/>
      <c r="P1139" s="135"/>
      <c r="Q1139" s="135"/>
    </row>
    <row r="1140" spans="5:17" x14ac:dyDescent="0.25">
      <c r="E1140" s="265"/>
      <c r="M1140" s="159"/>
      <c r="N1140" s="149"/>
      <c r="P1140" s="135"/>
      <c r="Q1140" s="135"/>
    </row>
    <row r="1141" spans="5:17" x14ac:dyDescent="0.25">
      <c r="E1141" s="265"/>
      <c r="M1141" s="159"/>
      <c r="N1141" s="149"/>
      <c r="P1141" s="135"/>
      <c r="Q1141" s="135"/>
    </row>
    <row r="1142" spans="5:17" x14ac:dyDescent="0.25">
      <c r="E1142" s="265"/>
      <c r="M1142" s="159"/>
      <c r="N1142" s="149"/>
      <c r="P1142" s="135"/>
      <c r="Q1142" s="135"/>
    </row>
    <row r="1143" spans="5:17" x14ac:dyDescent="0.25">
      <c r="E1143" s="265"/>
      <c r="M1143" s="159"/>
      <c r="N1143" s="149"/>
      <c r="P1143" s="135"/>
      <c r="Q1143" s="135"/>
    </row>
    <row r="1144" spans="5:17" x14ac:dyDescent="0.25">
      <c r="E1144" s="265"/>
      <c r="M1144" s="159"/>
      <c r="N1144" s="149"/>
      <c r="P1144" s="135"/>
      <c r="Q1144" s="135"/>
    </row>
    <row r="1145" spans="5:17" x14ac:dyDescent="0.25">
      <c r="E1145" s="265"/>
      <c r="M1145" s="159"/>
      <c r="N1145" s="149"/>
      <c r="P1145" s="135"/>
      <c r="Q1145" s="135"/>
    </row>
    <row r="1146" spans="5:17" x14ac:dyDescent="0.25">
      <c r="E1146" s="265"/>
      <c r="M1146" s="159"/>
      <c r="N1146" s="149"/>
      <c r="P1146" s="135"/>
      <c r="Q1146" s="135"/>
    </row>
    <row r="1147" spans="5:17" x14ac:dyDescent="0.25">
      <c r="E1147" s="265"/>
      <c r="M1147" s="159"/>
      <c r="N1147" s="149"/>
      <c r="P1147" s="135"/>
      <c r="Q1147" s="135"/>
    </row>
    <row r="1148" spans="5:17" x14ac:dyDescent="0.25">
      <c r="E1148" s="265"/>
      <c r="M1148" s="159"/>
      <c r="N1148" s="149"/>
      <c r="P1148" s="135"/>
      <c r="Q1148" s="135"/>
    </row>
    <row r="1149" spans="5:17" x14ac:dyDescent="0.25">
      <c r="E1149" s="265"/>
      <c r="M1149" s="159"/>
      <c r="N1149" s="149"/>
      <c r="P1149" s="135"/>
      <c r="Q1149" s="135"/>
    </row>
    <row r="1150" spans="5:17" x14ac:dyDescent="0.25">
      <c r="E1150" s="265"/>
      <c r="M1150" s="159"/>
      <c r="N1150" s="149"/>
      <c r="P1150" s="135"/>
      <c r="Q1150" s="135"/>
    </row>
    <row r="1151" spans="5:17" x14ac:dyDescent="0.25">
      <c r="E1151" s="265"/>
      <c r="M1151" s="159"/>
      <c r="N1151" s="149"/>
      <c r="P1151" s="135"/>
      <c r="Q1151" s="135"/>
    </row>
    <row r="1152" spans="5:17" x14ac:dyDescent="0.25">
      <c r="E1152" s="265"/>
      <c r="M1152" s="159"/>
      <c r="N1152" s="149"/>
      <c r="P1152" s="135"/>
      <c r="Q1152" s="135"/>
    </row>
    <row r="1153" spans="5:17" x14ac:dyDescent="0.25">
      <c r="E1153" s="265"/>
      <c r="M1153" s="159"/>
      <c r="N1153" s="149"/>
      <c r="P1153" s="135"/>
      <c r="Q1153" s="135"/>
    </row>
    <row r="1154" spans="5:17" x14ac:dyDescent="0.25">
      <c r="E1154" s="265"/>
      <c r="M1154" s="159"/>
      <c r="N1154" s="149"/>
      <c r="P1154" s="135"/>
      <c r="Q1154" s="135"/>
    </row>
    <row r="1155" spans="5:17" x14ac:dyDescent="0.25">
      <c r="E1155" s="265"/>
      <c r="M1155" s="159"/>
      <c r="N1155" s="149"/>
      <c r="P1155" s="135"/>
      <c r="Q1155" s="135"/>
    </row>
    <row r="1156" spans="5:17" x14ac:dyDescent="0.25">
      <c r="E1156" s="265"/>
      <c r="M1156" s="159"/>
      <c r="N1156" s="149"/>
      <c r="P1156" s="135"/>
      <c r="Q1156" s="135"/>
    </row>
    <row r="1157" spans="5:17" x14ac:dyDescent="0.25">
      <c r="E1157" s="265"/>
      <c r="M1157" s="159"/>
      <c r="N1157" s="149"/>
      <c r="P1157" s="135"/>
      <c r="Q1157" s="135"/>
    </row>
    <row r="1158" spans="5:17" x14ac:dyDescent="0.25">
      <c r="E1158" s="265"/>
      <c r="M1158" s="159"/>
      <c r="N1158" s="149"/>
      <c r="P1158" s="135"/>
      <c r="Q1158" s="135"/>
    </row>
    <row r="1159" spans="5:17" x14ac:dyDescent="0.25">
      <c r="E1159" s="265"/>
      <c r="M1159" s="159"/>
      <c r="N1159" s="149"/>
      <c r="P1159" s="135"/>
      <c r="Q1159" s="135"/>
    </row>
    <row r="1160" spans="5:17" x14ac:dyDescent="0.25">
      <c r="E1160" s="265"/>
      <c r="M1160" s="159"/>
      <c r="N1160" s="149"/>
      <c r="P1160" s="135"/>
      <c r="Q1160" s="135"/>
    </row>
    <row r="1161" spans="5:17" x14ac:dyDescent="0.25">
      <c r="E1161" s="265"/>
      <c r="M1161" s="159"/>
      <c r="N1161" s="149"/>
      <c r="P1161" s="135"/>
      <c r="Q1161" s="135"/>
    </row>
    <row r="1162" spans="5:17" x14ac:dyDescent="0.25">
      <c r="E1162" s="265"/>
      <c r="M1162" s="159"/>
      <c r="N1162" s="149"/>
      <c r="P1162" s="135"/>
      <c r="Q1162" s="135"/>
    </row>
    <row r="1163" spans="5:17" x14ac:dyDescent="0.25">
      <c r="E1163" s="265"/>
      <c r="M1163" s="159"/>
      <c r="N1163" s="149"/>
      <c r="P1163" s="135"/>
      <c r="Q1163" s="135"/>
    </row>
    <row r="1164" spans="5:17" x14ac:dyDescent="0.25">
      <c r="E1164" s="265"/>
      <c r="M1164" s="159"/>
      <c r="N1164" s="149"/>
      <c r="P1164" s="135"/>
      <c r="Q1164" s="135"/>
    </row>
    <row r="1165" spans="5:17" x14ac:dyDescent="0.25">
      <c r="E1165" s="265"/>
      <c r="M1165" s="159"/>
      <c r="N1165" s="149"/>
      <c r="P1165" s="135"/>
      <c r="Q1165" s="135"/>
    </row>
    <row r="1166" spans="5:17" x14ac:dyDescent="0.25">
      <c r="E1166" s="265"/>
      <c r="M1166" s="159"/>
      <c r="N1166" s="149"/>
      <c r="P1166" s="135"/>
      <c r="Q1166" s="135"/>
    </row>
    <row r="1167" spans="5:17" x14ac:dyDescent="0.25">
      <c r="E1167" s="265"/>
      <c r="M1167" s="159"/>
      <c r="N1167" s="149"/>
      <c r="P1167" s="135"/>
      <c r="Q1167" s="135"/>
    </row>
    <row r="1168" spans="5:17" x14ac:dyDescent="0.25">
      <c r="E1168" s="265"/>
      <c r="M1168" s="159"/>
      <c r="N1168" s="149"/>
      <c r="P1168" s="135"/>
      <c r="Q1168" s="135"/>
    </row>
    <row r="1169" spans="5:17" x14ac:dyDescent="0.25">
      <c r="E1169" s="265"/>
      <c r="M1169" s="159"/>
      <c r="N1169" s="149"/>
      <c r="P1169" s="135"/>
      <c r="Q1169" s="135"/>
    </row>
    <row r="1170" spans="5:17" x14ac:dyDescent="0.25">
      <c r="E1170" s="265"/>
      <c r="M1170" s="159"/>
      <c r="N1170" s="149"/>
      <c r="P1170" s="135"/>
      <c r="Q1170" s="135"/>
    </row>
    <row r="1171" spans="5:17" x14ac:dyDescent="0.25">
      <c r="E1171" s="265"/>
      <c r="M1171" s="159"/>
      <c r="N1171" s="149"/>
      <c r="P1171" s="135"/>
      <c r="Q1171" s="135"/>
    </row>
    <row r="1172" spans="5:17" x14ac:dyDescent="0.25">
      <c r="E1172" s="265"/>
      <c r="M1172" s="159"/>
      <c r="N1172" s="149"/>
      <c r="P1172" s="135"/>
      <c r="Q1172" s="135"/>
    </row>
    <row r="1173" spans="5:17" x14ac:dyDescent="0.25">
      <c r="E1173" s="265"/>
      <c r="M1173" s="159"/>
      <c r="N1173" s="149"/>
      <c r="P1173" s="135"/>
      <c r="Q1173" s="135"/>
    </row>
    <row r="1174" spans="5:17" x14ac:dyDescent="0.25">
      <c r="E1174" s="265"/>
      <c r="M1174" s="159"/>
      <c r="N1174" s="149"/>
      <c r="P1174" s="135"/>
      <c r="Q1174" s="135"/>
    </row>
    <row r="1175" spans="5:17" x14ac:dyDescent="0.25">
      <c r="E1175" s="265"/>
      <c r="M1175" s="159"/>
      <c r="N1175" s="149"/>
      <c r="P1175" s="135"/>
      <c r="Q1175" s="135"/>
    </row>
    <row r="1176" spans="5:17" x14ac:dyDescent="0.25">
      <c r="E1176" s="265"/>
      <c r="M1176" s="159"/>
      <c r="N1176" s="149"/>
      <c r="P1176" s="135"/>
      <c r="Q1176" s="135"/>
    </row>
    <row r="1177" spans="5:17" x14ac:dyDescent="0.25">
      <c r="E1177" s="265"/>
      <c r="M1177" s="159"/>
      <c r="N1177" s="149"/>
      <c r="P1177" s="135"/>
      <c r="Q1177" s="135"/>
    </row>
    <row r="1178" spans="5:17" x14ac:dyDescent="0.25">
      <c r="E1178" s="265"/>
      <c r="M1178" s="159"/>
      <c r="N1178" s="149"/>
      <c r="P1178" s="135"/>
      <c r="Q1178" s="135"/>
    </row>
    <row r="1179" spans="5:17" x14ac:dyDescent="0.25">
      <c r="E1179" s="265"/>
      <c r="M1179" s="159"/>
      <c r="N1179" s="149"/>
      <c r="P1179" s="135"/>
      <c r="Q1179" s="135"/>
    </row>
    <row r="1180" spans="5:17" x14ac:dyDescent="0.25">
      <c r="E1180" s="265"/>
      <c r="M1180" s="159"/>
      <c r="N1180" s="149"/>
      <c r="P1180" s="135"/>
      <c r="Q1180" s="135"/>
    </row>
    <row r="1181" spans="5:17" x14ac:dyDescent="0.25">
      <c r="E1181" s="265"/>
      <c r="M1181" s="159"/>
      <c r="N1181" s="149"/>
      <c r="P1181" s="135"/>
      <c r="Q1181" s="135"/>
    </row>
    <row r="1182" spans="5:17" x14ac:dyDescent="0.25">
      <c r="E1182" s="265"/>
      <c r="M1182" s="159"/>
      <c r="N1182" s="149"/>
      <c r="P1182" s="135"/>
      <c r="Q1182" s="135"/>
    </row>
    <row r="1183" spans="5:17" x14ac:dyDescent="0.25">
      <c r="E1183" s="265"/>
      <c r="M1183" s="159"/>
      <c r="N1183" s="149"/>
      <c r="P1183" s="135"/>
      <c r="Q1183" s="135"/>
    </row>
    <row r="1184" spans="5:17" x14ac:dyDescent="0.25">
      <c r="E1184" s="265"/>
      <c r="M1184" s="159"/>
      <c r="N1184" s="149"/>
      <c r="P1184" s="135"/>
      <c r="Q1184" s="135"/>
    </row>
    <row r="1185" spans="5:17" x14ac:dyDescent="0.25">
      <c r="E1185" s="265"/>
      <c r="M1185" s="159"/>
      <c r="N1185" s="149"/>
      <c r="P1185" s="135"/>
      <c r="Q1185" s="135"/>
    </row>
    <row r="1186" spans="5:17" x14ac:dyDescent="0.25">
      <c r="E1186" s="265"/>
      <c r="M1186" s="159"/>
      <c r="N1186" s="149"/>
      <c r="P1186" s="135"/>
      <c r="Q1186" s="135"/>
    </row>
    <row r="1187" spans="5:17" x14ac:dyDescent="0.25">
      <c r="E1187" s="265"/>
      <c r="M1187" s="159"/>
      <c r="N1187" s="149"/>
      <c r="P1187" s="135"/>
      <c r="Q1187" s="135"/>
    </row>
    <row r="1188" spans="5:17" x14ac:dyDescent="0.25">
      <c r="E1188" s="265"/>
      <c r="M1188" s="159"/>
      <c r="N1188" s="149"/>
      <c r="P1188" s="135"/>
      <c r="Q1188" s="135"/>
    </row>
    <row r="1189" spans="5:17" x14ac:dyDescent="0.25">
      <c r="E1189" s="265"/>
      <c r="M1189" s="159"/>
      <c r="N1189" s="149"/>
      <c r="P1189" s="135"/>
      <c r="Q1189" s="135"/>
    </row>
    <row r="1190" spans="5:17" x14ac:dyDescent="0.25">
      <c r="E1190" s="265"/>
      <c r="M1190" s="159"/>
      <c r="N1190" s="149"/>
      <c r="P1190" s="135"/>
      <c r="Q1190" s="135"/>
    </row>
    <row r="1191" spans="5:17" x14ac:dyDescent="0.25">
      <c r="E1191" s="265"/>
      <c r="M1191" s="159"/>
      <c r="N1191" s="149"/>
      <c r="P1191" s="135"/>
      <c r="Q1191" s="135"/>
    </row>
    <row r="1192" spans="5:17" x14ac:dyDescent="0.25">
      <c r="E1192" s="265"/>
      <c r="M1192" s="159"/>
      <c r="N1192" s="149"/>
      <c r="P1192" s="135"/>
      <c r="Q1192" s="135"/>
    </row>
    <row r="1193" spans="5:17" x14ac:dyDescent="0.25">
      <c r="E1193" s="265"/>
      <c r="M1193" s="159"/>
      <c r="N1193" s="149"/>
      <c r="P1193" s="135"/>
      <c r="Q1193" s="135"/>
    </row>
    <row r="1194" spans="5:17" x14ac:dyDescent="0.25">
      <c r="E1194" s="265"/>
      <c r="M1194" s="159"/>
      <c r="N1194" s="149"/>
      <c r="P1194" s="135"/>
      <c r="Q1194" s="135"/>
    </row>
    <row r="1195" spans="5:17" x14ac:dyDescent="0.25">
      <c r="E1195" s="265"/>
      <c r="M1195" s="159"/>
      <c r="N1195" s="149"/>
      <c r="P1195" s="135"/>
      <c r="Q1195" s="135"/>
    </row>
    <row r="1196" spans="5:17" x14ac:dyDescent="0.25">
      <c r="E1196" s="265"/>
      <c r="M1196" s="159"/>
      <c r="N1196" s="149"/>
      <c r="P1196" s="135"/>
      <c r="Q1196" s="135"/>
    </row>
    <row r="1197" spans="5:17" x14ac:dyDescent="0.25">
      <c r="E1197" s="265"/>
      <c r="M1197" s="159"/>
      <c r="N1197" s="149"/>
      <c r="P1197" s="135"/>
      <c r="Q1197" s="135"/>
    </row>
    <row r="1198" spans="5:17" x14ac:dyDescent="0.25">
      <c r="E1198" s="265"/>
      <c r="M1198" s="159"/>
      <c r="N1198" s="149"/>
      <c r="P1198" s="135"/>
      <c r="Q1198" s="135"/>
    </row>
    <row r="1199" spans="5:17" x14ac:dyDescent="0.25">
      <c r="E1199" s="265"/>
      <c r="M1199" s="159"/>
      <c r="N1199" s="149"/>
      <c r="P1199" s="135"/>
      <c r="Q1199" s="135"/>
    </row>
    <row r="1200" spans="5:17" x14ac:dyDescent="0.25">
      <c r="E1200" s="265"/>
      <c r="M1200" s="159"/>
      <c r="N1200" s="149"/>
      <c r="P1200" s="135"/>
      <c r="Q1200" s="135"/>
    </row>
    <row r="1201" spans="5:17" x14ac:dyDescent="0.25">
      <c r="E1201" s="265"/>
      <c r="M1201" s="159"/>
      <c r="N1201" s="149"/>
      <c r="P1201" s="135"/>
      <c r="Q1201" s="135"/>
    </row>
    <row r="1202" spans="5:17" x14ac:dyDescent="0.25">
      <c r="E1202" s="265"/>
      <c r="M1202" s="159"/>
      <c r="N1202" s="149"/>
      <c r="P1202" s="135"/>
      <c r="Q1202" s="135"/>
    </row>
    <row r="1203" spans="5:17" x14ac:dyDescent="0.25">
      <c r="E1203" s="265"/>
      <c r="M1203" s="159"/>
      <c r="N1203" s="149"/>
      <c r="P1203" s="135"/>
      <c r="Q1203" s="135"/>
    </row>
    <row r="1204" spans="5:17" x14ac:dyDescent="0.25">
      <c r="E1204" s="265"/>
      <c r="M1204" s="159"/>
      <c r="N1204" s="149"/>
      <c r="P1204" s="135"/>
      <c r="Q1204" s="135"/>
    </row>
    <row r="1205" spans="5:17" x14ac:dyDescent="0.25">
      <c r="E1205" s="265"/>
      <c r="M1205" s="159"/>
      <c r="N1205" s="149"/>
      <c r="P1205" s="135"/>
      <c r="Q1205" s="135"/>
    </row>
    <row r="1206" spans="5:17" x14ac:dyDescent="0.25">
      <c r="E1206" s="265"/>
      <c r="M1206" s="159"/>
      <c r="N1206" s="149"/>
      <c r="P1206" s="135"/>
      <c r="Q1206" s="135"/>
    </row>
    <row r="1207" spans="5:17" x14ac:dyDescent="0.25">
      <c r="E1207" s="265"/>
      <c r="M1207" s="159"/>
      <c r="N1207" s="149"/>
      <c r="P1207" s="135"/>
      <c r="Q1207" s="135"/>
    </row>
    <row r="1208" spans="5:17" x14ac:dyDescent="0.25">
      <c r="E1208" s="265"/>
      <c r="M1208" s="159"/>
      <c r="N1208" s="149"/>
      <c r="P1208" s="135"/>
      <c r="Q1208" s="135"/>
    </row>
    <row r="1209" spans="5:17" x14ac:dyDescent="0.25">
      <c r="E1209" s="265"/>
      <c r="M1209" s="159"/>
      <c r="N1209" s="149"/>
      <c r="P1209" s="135"/>
      <c r="Q1209" s="135"/>
    </row>
    <row r="1210" spans="5:17" x14ac:dyDescent="0.25">
      <c r="E1210" s="265"/>
      <c r="M1210" s="159"/>
      <c r="N1210" s="149"/>
      <c r="P1210" s="135"/>
      <c r="Q1210" s="135"/>
    </row>
    <row r="1211" spans="5:17" x14ac:dyDescent="0.25">
      <c r="E1211" s="265"/>
      <c r="M1211" s="159"/>
      <c r="N1211" s="149"/>
      <c r="P1211" s="135"/>
      <c r="Q1211" s="135"/>
    </row>
    <row r="1212" spans="5:17" x14ac:dyDescent="0.25">
      <c r="E1212" s="265"/>
      <c r="M1212" s="159"/>
      <c r="N1212" s="149"/>
      <c r="P1212" s="135"/>
      <c r="Q1212" s="135"/>
    </row>
    <row r="1213" spans="5:17" x14ac:dyDescent="0.25">
      <c r="E1213" s="265"/>
      <c r="M1213" s="159"/>
      <c r="N1213" s="149"/>
      <c r="P1213" s="135"/>
      <c r="Q1213" s="135"/>
    </row>
    <row r="1214" spans="5:17" x14ac:dyDescent="0.25">
      <c r="E1214" s="265"/>
      <c r="M1214" s="159"/>
      <c r="N1214" s="149"/>
      <c r="P1214" s="135"/>
      <c r="Q1214" s="135"/>
    </row>
    <row r="1215" spans="5:17" x14ac:dyDescent="0.25">
      <c r="E1215" s="265"/>
      <c r="M1215" s="159"/>
      <c r="N1215" s="149"/>
      <c r="P1215" s="135"/>
      <c r="Q1215" s="135"/>
    </row>
    <row r="1216" spans="5:17" x14ac:dyDescent="0.25">
      <c r="E1216" s="265"/>
      <c r="M1216" s="159"/>
      <c r="N1216" s="149"/>
      <c r="P1216" s="135"/>
      <c r="Q1216" s="135"/>
    </row>
    <row r="1217" spans="5:17" x14ac:dyDescent="0.25">
      <c r="E1217" s="265"/>
      <c r="M1217" s="159"/>
      <c r="N1217" s="149"/>
      <c r="P1217" s="135"/>
      <c r="Q1217" s="135"/>
    </row>
    <row r="1218" spans="5:17" x14ac:dyDescent="0.25">
      <c r="E1218" s="265"/>
      <c r="M1218" s="159"/>
      <c r="N1218" s="149"/>
      <c r="P1218" s="135"/>
      <c r="Q1218" s="135"/>
    </row>
    <row r="1219" spans="5:17" x14ac:dyDescent="0.25">
      <c r="E1219" s="265"/>
      <c r="M1219" s="159"/>
      <c r="N1219" s="149"/>
      <c r="P1219" s="135"/>
      <c r="Q1219" s="135"/>
    </row>
    <row r="1220" spans="5:17" x14ac:dyDescent="0.25">
      <c r="E1220" s="265"/>
      <c r="M1220" s="159"/>
      <c r="N1220" s="149"/>
      <c r="P1220" s="135"/>
      <c r="Q1220" s="135"/>
    </row>
    <row r="1221" spans="5:17" x14ac:dyDescent="0.25">
      <c r="E1221" s="265"/>
      <c r="M1221" s="159"/>
      <c r="N1221" s="149"/>
      <c r="P1221" s="135"/>
      <c r="Q1221" s="135"/>
    </row>
    <row r="1222" spans="5:17" x14ac:dyDescent="0.25">
      <c r="E1222" s="265"/>
      <c r="M1222" s="159"/>
      <c r="N1222" s="149"/>
      <c r="P1222" s="135"/>
      <c r="Q1222" s="135"/>
    </row>
    <row r="1223" spans="5:17" x14ac:dyDescent="0.25">
      <c r="E1223" s="265"/>
      <c r="M1223" s="159"/>
      <c r="N1223" s="149"/>
      <c r="P1223" s="135"/>
      <c r="Q1223" s="135"/>
    </row>
    <row r="1224" spans="5:17" x14ac:dyDescent="0.25">
      <c r="E1224" s="265"/>
      <c r="M1224" s="159"/>
      <c r="N1224" s="149"/>
      <c r="P1224" s="135"/>
      <c r="Q1224" s="135"/>
    </row>
    <row r="1225" spans="5:17" x14ac:dyDescent="0.25">
      <c r="E1225" s="265"/>
      <c r="M1225" s="159"/>
      <c r="N1225" s="149"/>
      <c r="P1225" s="135"/>
      <c r="Q1225" s="135"/>
    </row>
    <row r="1226" spans="5:17" x14ac:dyDescent="0.25">
      <c r="E1226" s="265"/>
      <c r="M1226" s="159"/>
      <c r="N1226" s="149"/>
      <c r="P1226" s="135"/>
      <c r="Q1226" s="135"/>
    </row>
    <row r="1227" spans="5:17" x14ac:dyDescent="0.25">
      <c r="E1227" s="265"/>
      <c r="M1227" s="159"/>
      <c r="N1227" s="149"/>
      <c r="P1227" s="135"/>
      <c r="Q1227" s="135"/>
    </row>
    <row r="1228" spans="5:17" x14ac:dyDescent="0.25">
      <c r="E1228" s="265"/>
      <c r="M1228" s="159"/>
      <c r="N1228" s="149"/>
      <c r="P1228" s="135"/>
      <c r="Q1228" s="135"/>
    </row>
    <row r="1229" spans="5:17" x14ac:dyDescent="0.25">
      <c r="E1229" s="265"/>
      <c r="M1229" s="159"/>
      <c r="N1229" s="149"/>
      <c r="P1229" s="135"/>
      <c r="Q1229" s="135"/>
    </row>
    <row r="1230" spans="5:17" x14ac:dyDescent="0.25">
      <c r="E1230" s="265"/>
      <c r="M1230" s="159"/>
      <c r="N1230" s="149"/>
      <c r="P1230" s="135"/>
      <c r="Q1230" s="135"/>
    </row>
    <row r="1231" spans="5:17" x14ac:dyDescent="0.25">
      <c r="E1231" s="265"/>
      <c r="M1231" s="159"/>
      <c r="N1231" s="149"/>
      <c r="P1231" s="135"/>
      <c r="Q1231" s="135"/>
    </row>
    <row r="1232" spans="5:17" x14ac:dyDescent="0.25">
      <c r="E1232" s="265"/>
      <c r="M1232" s="159"/>
      <c r="N1232" s="149"/>
      <c r="P1232" s="135"/>
      <c r="Q1232" s="135"/>
    </row>
    <row r="1233" spans="5:17" x14ac:dyDescent="0.25">
      <c r="E1233" s="265"/>
      <c r="M1233" s="159"/>
      <c r="N1233" s="149"/>
      <c r="P1233" s="135"/>
      <c r="Q1233" s="135"/>
    </row>
    <row r="1234" spans="5:17" x14ac:dyDescent="0.25">
      <c r="E1234" s="265"/>
      <c r="M1234" s="159"/>
      <c r="N1234" s="149"/>
      <c r="P1234" s="135"/>
      <c r="Q1234" s="135"/>
    </row>
    <row r="1235" spans="5:17" x14ac:dyDescent="0.25">
      <c r="E1235" s="265"/>
      <c r="M1235" s="159"/>
      <c r="N1235" s="149"/>
      <c r="P1235" s="135"/>
      <c r="Q1235" s="135"/>
    </row>
    <row r="1236" spans="5:17" x14ac:dyDescent="0.25">
      <c r="E1236" s="265"/>
      <c r="M1236" s="159"/>
      <c r="N1236" s="149"/>
      <c r="P1236" s="135"/>
      <c r="Q1236" s="135"/>
    </row>
    <row r="1237" spans="5:17" x14ac:dyDescent="0.25">
      <c r="E1237" s="265"/>
      <c r="M1237" s="159"/>
      <c r="N1237" s="149"/>
      <c r="P1237" s="135"/>
      <c r="Q1237" s="135"/>
    </row>
    <row r="1238" spans="5:17" x14ac:dyDescent="0.25">
      <c r="E1238" s="265"/>
      <c r="M1238" s="159"/>
      <c r="N1238" s="149"/>
      <c r="P1238" s="135"/>
      <c r="Q1238" s="135"/>
    </row>
    <row r="1239" spans="5:17" x14ac:dyDescent="0.25">
      <c r="E1239" s="265"/>
      <c r="M1239" s="159"/>
      <c r="N1239" s="149"/>
      <c r="P1239" s="135"/>
      <c r="Q1239" s="135"/>
    </row>
    <row r="1240" spans="5:17" x14ac:dyDescent="0.25">
      <c r="E1240" s="265"/>
      <c r="M1240" s="159"/>
      <c r="N1240" s="149"/>
      <c r="P1240" s="135"/>
      <c r="Q1240" s="135"/>
    </row>
    <row r="1241" spans="5:17" x14ac:dyDescent="0.25">
      <c r="E1241" s="265"/>
      <c r="M1241" s="159"/>
      <c r="N1241" s="149"/>
      <c r="P1241" s="135"/>
      <c r="Q1241" s="135"/>
    </row>
    <row r="1242" spans="5:17" x14ac:dyDescent="0.25">
      <c r="E1242" s="265"/>
      <c r="M1242" s="159"/>
      <c r="N1242" s="149"/>
      <c r="P1242" s="135"/>
      <c r="Q1242" s="135"/>
    </row>
    <row r="1243" spans="5:17" x14ac:dyDescent="0.25">
      <c r="E1243" s="265"/>
      <c r="M1243" s="159"/>
      <c r="N1243" s="149"/>
      <c r="P1243" s="135"/>
      <c r="Q1243" s="135"/>
    </row>
    <row r="1244" spans="5:17" x14ac:dyDescent="0.25">
      <c r="E1244" s="265"/>
      <c r="M1244" s="159"/>
      <c r="N1244" s="149"/>
      <c r="P1244" s="135"/>
      <c r="Q1244" s="135"/>
    </row>
    <row r="1245" spans="5:17" x14ac:dyDescent="0.25">
      <c r="E1245" s="265"/>
      <c r="M1245" s="159"/>
      <c r="N1245" s="149"/>
      <c r="P1245" s="135"/>
      <c r="Q1245" s="135"/>
    </row>
    <row r="1246" spans="5:17" x14ac:dyDescent="0.25">
      <c r="E1246" s="265"/>
      <c r="M1246" s="159"/>
      <c r="N1246" s="149"/>
      <c r="P1246" s="135"/>
      <c r="Q1246" s="135"/>
    </row>
    <row r="1247" spans="5:17" x14ac:dyDescent="0.25">
      <c r="E1247" s="265"/>
      <c r="M1247" s="159"/>
      <c r="N1247" s="149"/>
      <c r="P1247" s="135"/>
      <c r="Q1247" s="135"/>
    </row>
    <row r="1248" spans="5:17" x14ac:dyDescent="0.25">
      <c r="E1248" s="265"/>
      <c r="M1248" s="159"/>
      <c r="N1248" s="149"/>
      <c r="P1248" s="135"/>
      <c r="Q1248" s="135"/>
    </row>
    <row r="1249" spans="5:17" x14ac:dyDescent="0.25">
      <c r="E1249" s="265"/>
      <c r="M1249" s="159"/>
      <c r="N1249" s="149"/>
      <c r="P1249" s="135"/>
      <c r="Q1249" s="135"/>
    </row>
    <row r="1250" spans="5:17" x14ac:dyDescent="0.25">
      <c r="E1250" s="265"/>
      <c r="M1250" s="159"/>
      <c r="N1250" s="149"/>
      <c r="P1250" s="135"/>
      <c r="Q1250" s="135"/>
    </row>
    <row r="1251" spans="5:17" x14ac:dyDescent="0.25">
      <c r="E1251" s="265"/>
      <c r="M1251" s="159"/>
      <c r="N1251" s="149"/>
      <c r="P1251" s="135"/>
      <c r="Q1251" s="135"/>
    </row>
    <row r="1252" spans="5:17" x14ac:dyDescent="0.25">
      <c r="E1252" s="265"/>
      <c r="M1252" s="159"/>
      <c r="N1252" s="149"/>
      <c r="P1252" s="135"/>
      <c r="Q1252" s="135"/>
    </row>
    <row r="1253" spans="5:17" x14ac:dyDescent="0.25">
      <c r="E1253" s="265"/>
      <c r="M1253" s="159"/>
      <c r="N1253" s="149"/>
      <c r="P1253" s="135"/>
      <c r="Q1253" s="135"/>
    </row>
    <row r="1254" spans="5:17" x14ac:dyDescent="0.25">
      <c r="E1254" s="265"/>
      <c r="M1254" s="159"/>
      <c r="N1254" s="149"/>
      <c r="P1254" s="135"/>
      <c r="Q1254" s="135"/>
    </row>
    <row r="1255" spans="5:17" x14ac:dyDescent="0.25">
      <c r="E1255" s="265"/>
      <c r="M1255" s="159"/>
      <c r="N1255" s="149"/>
      <c r="P1255" s="135"/>
      <c r="Q1255" s="135"/>
    </row>
    <row r="1256" spans="5:17" x14ac:dyDescent="0.25">
      <c r="E1256" s="265"/>
      <c r="M1256" s="159"/>
      <c r="N1256" s="149"/>
      <c r="P1256" s="135"/>
      <c r="Q1256" s="135"/>
    </row>
    <row r="1257" spans="5:17" x14ac:dyDescent="0.25">
      <c r="E1257" s="265"/>
      <c r="M1257" s="159"/>
      <c r="N1257" s="149"/>
      <c r="P1257" s="135"/>
      <c r="Q1257" s="135"/>
    </row>
    <row r="1258" spans="5:17" x14ac:dyDescent="0.25">
      <c r="E1258" s="265"/>
      <c r="M1258" s="159"/>
      <c r="N1258" s="149"/>
      <c r="P1258" s="135"/>
      <c r="Q1258" s="135"/>
    </row>
    <row r="1259" spans="5:17" x14ac:dyDescent="0.25">
      <c r="E1259" s="265"/>
      <c r="M1259" s="159"/>
      <c r="N1259" s="149"/>
      <c r="P1259" s="135"/>
      <c r="Q1259" s="135"/>
    </row>
    <row r="1260" spans="5:17" x14ac:dyDescent="0.25">
      <c r="E1260" s="265"/>
      <c r="M1260" s="159"/>
      <c r="N1260" s="149"/>
      <c r="P1260" s="135"/>
      <c r="Q1260" s="135"/>
    </row>
    <row r="1261" spans="5:17" x14ac:dyDescent="0.25">
      <c r="E1261" s="265"/>
      <c r="M1261" s="159"/>
      <c r="N1261" s="149"/>
      <c r="P1261" s="135"/>
      <c r="Q1261" s="135"/>
    </row>
    <row r="1262" spans="5:17" x14ac:dyDescent="0.25">
      <c r="E1262" s="265"/>
      <c r="M1262" s="159"/>
      <c r="N1262" s="149"/>
      <c r="P1262" s="135"/>
      <c r="Q1262" s="135"/>
    </row>
    <row r="1263" spans="5:17" x14ac:dyDescent="0.25">
      <c r="E1263" s="265"/>
      <c r="M1263" s="159"/>
      <c r="N1263" s="149"/>
      <c r="P1263" s="135"/>
      <c r="Q1263" s="135"/>
    </row>
    <row r="1264" spans="5:17" x14ac:dyDescent="0.25">
      <c r="E1264" s="265"/>
      <c r="M1264" s="159"/>
      <c r="N1264" s="149"/>
      <c r="P1264" s="135"/>
      <c r="Q1264" s="135"/>
    </row>
    <row r="1265" spans="5:17" x14ac:dyDescent="0.25">
      <c r="E1265" s="265"/>
      <c r="M1265" s="159"/>
      <c r="N1265" s="149"/>
      <c r="P1265" s="135"/>
      <c r="Q1265" s="135"/>
    </row>
    <row r="1266" spans="5:17" x14ac:dyDescent="0.25">
      <c r="E1266" s="265"/>
      <c r="M1266" s="159"/>
      <c r="N1266" s="149"/>
      <c r="P1266" s="135"/>
      <c r="Q1266" s="135"/>
    </row>
    <row r="1267" spans="5:17" x14ac:dyDescent="0.25">
      <c r="E1267" s="265"/>
      <c r="M1267" s="159"/>
      <c r="N1267" s="149"/>
      <c r="P1267" s="135"/>
      <c r="Q1267" s="135"/>
    </row>
    <row r="1268" spans="5:17" x14ac:dyDescent="0.25">
      <c r="E1268" s="265"/>
      <c r="M1268" s="159"/>
      <c r="N1268" s="149"/>
      <c r="P1268" s="135"/>
      <c r="Q1268" s="135"/>
    </row>
    <row r="1269" spans="5:17" x14ac:dyDescent="0.25">
      <c r="E1269" s="265"/>
      <c r="M1269" s="159"/>
      <c r="N1269" s="149"/>
      <c r="P1269" s="135"/>
      <c r="Q1269" s="135"/>
    </row>
    <row r="1270" spans="5:17" x14ac:dyDescent="0.25">
      <c r="E1270" s="265"/>
      <c r="M1270" s="159"/>
      <c r="N1270" s="149"/>
      <c r="P1270" s="135"/>
      <c r="Q1270" s="135"/>
    </row>
    <row r="1271" spans="5:17" x14ac:dyDescent="0.25">
      <c r="E1271" s="265"/>
      <c r="M1271" s="159"/>
      <c r="N1271" s="149"/>
      <c r="P1271" s="135"/>
      <c r="Q1271" s="135"/>
    </row>
    <row r="1272" spans="5:17" x14ac:dyDescent="0.25">
      <c r="E1272" s="265"/>
      <c r="M1272" s="159"/>
      <c r="N1272" s="149"/>
      <c r="P1272" s="135"/>
      <c r="Q1272" s="135"/>
    </row>
    <row r="1273" spans="5:17" x14ac:dyDescent="0.25">
      <c r="E1273" s="265"/>
      <c r="M1273" s="159"/>
      <c r="N1273" s="149"/>
      <c r="P1273" s="135"/>
      <c r="Q1273" s="135"/>
    </row>
    <row r="1274" spans="5:17" x14ac:dyDescent="0.25">
      <c r="E1274" s="265"/>
      <c r="M1274" s="159"/>
      <c r="N1274" s="149"/>
      <c r="P1274" s="135"/>
      <c r="Q1274" s="135"/>
    </row>
    <row r="1275" spans="5:17" x14ac:dyDescent="0.25">
      <c r="E1275" s="265"/>
      <c r="M1275" s="159"/>
      <c r="N1275" s="149"/>
      <c r="P1275" s="135"/>
      <c r="Q1275" s="135"/>
    </row>
    <row r="1276" spans="5:17" x14ac:dyDescent="0.25">
      <c r="E1276" s="265"/>
      <c r="M1276" s="159"/>
      <c r="N1276" s="149"/>
      <c r="P1276" s="135"/>
      <c r="Q1276" s="135"/>
    </row>
    <row r="1277" spans="5:17" x14ac:dyDescent="0.25">
      <c r="E1277" s="265"/>
      <c r="M1277" s="159"/>
      <c r="N1277" s="149"/>
      <c r="P1277" s="135"/>
      <c r="Q1277" s="135"/>
    </row>
    <row r="1278" spans="5:17" x14ac:dyDescent="0.25">
      <c r="E1278" s="265"/>
      <c r="M1278" s="159"/>
      <c r="N1278" s="149"/>
      <c r="P1278" s="135"/>
      <c r="Q1278" s="135"/>
    </row>
    <row r="1279" spans="5:17" x14ac:dyDescent="0.25">
      <c r="E1279" s="265"/>
      <c r="M1279" s="159"/>
      <c r="N1279" s="149"/>
      <c r="P1279" s="135"/>
      <c r="Q1279" s="135"/>
    </row>
    <row r="1280" spans="5:17" x14ac:dyDescent="0.25">
      <c r="E1280" s="265"/>
      <c r="M1280" s="159"/>
      <c r="N1280" s="149"/>
      <c r="P1280" s="135"/>
      <c r="Q1280" s="135"/>
    </row>
    <row r="1281" spans="5:17" x14ac:dyDescent="0.25">
      <c r="E1281" s="265"/>
      <c r="M1281" s="159"/>
      <c r="N1281" s="149"/>
      <c r="P1281" s="135"/>
      <c r="Q1281" s="135"/>
    </row>
    <row r="1282" spans="5:17" x14ac:dyDescent="0.25">
      <c r="E1282" s="265"/>
      <c r="M1282" s="159"/>
      <c r="N1282" s="149"/>
      <c r="P1282" s="135"/>
      <c r="Q1282" s="135"/>
    </row>
    <row r="1283" spans="5:17" x14ac:dyDescent="0.25">
      <c r="E1283" s="265"/>
      <c r="M1283" s="159"/>
      <c r="N1283" s="149"/>
      <c r="P1283" s="135"/>
      <c r="Q1283" s="135"/>
    </row>
    <row r="1284" spans="5:17" x14ac:dyDescent="0.25">
      <c r="E1284" s="265"/>
      <c r="M1284" s="159"/>
      <c r="N1284" s="149"/>
      <c r="P1284" s="135"/>
      <c r="Q1284" s="135"/>
    </row>
    <row r="1285" spans="5:17" x14ac:dyDescent="0.25">
      <c r="E1285" s="265"/>
      <c r="M1285" s="159"/>
      <c r="N1285" s="149"/>
      <c r="P1285" s="135"/>
      <c r="Q1285" s="135"/>
    </row>
    <row r="1286" spans="5:17" x14ac:dyDescent="0.25">
      <c r="E1286" s="265"/>
      <c r="M1286" s="159"/>
      <c r="N1286" s="149"/>
      <c r="P1286" s="135"/>
      <c r="Q1286" s="135"/>
    </row>
    <row r="1287" spans="5:17" x14ac:dyDescent="0.25">
      <c r="E1287" s="265"/>
      <c r="M1287" s="159"/>
      <c r="N1287" s="149"/>
      <c r="P1287" s="135"/>
      <c r="Q1287" s="135"/>
    </row>
    <row r="1288" spans="5:17" x14ac:dyDescent="0.25">
      <c r="E1288" s="265"/>
      <c r="M1288" s="159"/>
      <c r="N1288" s="149"/>
      <c r="P1288" s="135"/>
      <c r="Q1288" s="135"/>
    </row>
    <row r="1289" spans="5:17" x14ac:dyDescent="0.25">
      <c r="E1289" s="265"/>
      <c r="M1289" s="159"/>
      <c r="N1289" s="149"/>
      <c r="P1289" s="135"/>
      <c r="Q1289" s="135"/>
    </row>
    <row r="1290" spans="5:17" x14ac:dyDescent="0.25">
      <c r="E1290" s="265"/>
      <c r="M1290" s="159"/>
      <c r="N1290" s="149"/>
      <c r="P1290" s="135"/>
      <c r="Q1290" s="135"/>
    </row>
    <row r="1291" spans="5:17" x14ac:dyDescent="0.25">
      <c r="E1291" s="265"/>
      <c r="M1291" s="159"/>
      <c r="N1291" s="149"/>
      <c r="P1291" s="135"/>
      <c r="Q1291" s="135"/>
    </row>
    <row r="1292" spans="5:17" x14ac:dyDescent="0.25">
      <c r="E1292" s="265"/>
      <c r="M1292" s="159"/>
      <c r="N1292" s="149"/>
      <c r="P1292" s="135"/>
      <c r="Q1292" s="135"/>
    </row>
    <row r="1293" spans="5:17" x14ac:dyDescent="0.25">
      <c r="E1293" s="265"/>
      <c r="M1293" s="159"/>
      <c r="N1293" s="149"/>
      <c r="P1293" s="135"/>
      <c r="Q1293" s="135"/>
    </row>
    <row r="1294" spans="5:17" x14ac:dyDescent="0.25">
      <c r="E1294" s="265"/>
      <c r="M1294" s="159"/>
      <c r="N1294" s="149"/>
      <c r="P1294" s="135"/>
      <c r="Q1294" s="135"/>
    </row>
    <row r="1295" spans="5:17" x14ac:dyDescent="0.25">
      <c r="E1295" s="265"/>
      <c r="M1295" s="159"/>
      <c r="N1295" s="149"/>
      <c r="P1295" s="135"/>
      <c r="Q1295" s="135"/>
    </row>
    <row r="1296" spans="5:17" x14ac:dyDescent="0.25">
      <c r="E1296" s="265"/>
      <c r="M1296" s="159"/>
      <c r="N1296" s="149"/>
      <c r="P1296" s="135"/>
      <c r="Q1296" s="135"/>
    </row>
    <row r="1297" spans="5:17" x14ac:dyDescent="0.25">
      <c r="E1297" s="265"/>
      <c r="M1297" s="159"/>
      <c r="N1297" s="149"/>
      <c r="P1297" s="135"/>
      <c r="Q1297" s="135"/>
    </row>
    <row r="1298" spans="5:17" x14ac:dyDescent="0.25">
      <c r="E1298" s="265"/>
      <c r="M1298" s="159"/>
      <c r="N1298" s="149"/>
      <c r="P1298" s="135"/>
      <c r="Q1298" s="135"/>
    </row>
    <row r="1299" spans="5:17" x14ac:dyDescent="0.25">
      <c r="E1299" s="265"/>
      <c r="M1299" s="159"/>
      <c r="N1299" s="149"/>
      <c r="P1299" s="135"/>
      <c r="Q1299" s="135"/>
    </row>
    <row r="1300" spans="5:17" x14ac:dyDescent="0.25">
      <c r="E1300" s="265"/>
      <c r="M1300" s="159"/>
      <c r="N1300" s="149"/>
      <c r="P1300" s="135"/>
      <c r="Q1300" s="135"/>
    </row>
    <row r="1301" spans="5:17" x14ac:dyDescent="0.25">
      <c r="E1301" s="265"/>
      <c r="M1301" s="159"/>
      <c r="N1301" s="149"/>
      <c r="P1301" s="135"/>
      <c r="Q1301" s="135"/>
    </row>
    <row r="1302" spans="5:17" x14ac:dyDescent="0.25">
      <c r="E1302" s="265"/>
      <c r="M1302" s="159"/>
      <c r="N1302" s="149"/>
      <c r="P1302" s="135"/>
      <c r="Q1302" s="135"/>
    </row>
    <row r="1303" spans="5:17" x14ac:dyDescent="0.25">
      <c r="E1303" s="265"/>
      <c r="M1303" s="159"/>
      <c r="N1303" s="149"/>
      <c r="P1303" s="135"/>
      <c r="Q1303" s="135"/>
    </row>
    <row r="1304" spans="5:17" x14ac:dyDescent="0.25">
      <c r="E1304" s="265"/>
      <c r="M1304" s="159"/>
      <c r="N1304" s="149"/>
      <c r="P1304" s="135"/>
      <c r="Q1304" s="135"/>
    </row>
    <row r="1305" spans="5:17" x14ac:dyDescent="0.25">
      <c r="E1305" s="265"/>
      <c r="M1305" s="159"/>
      <c r="N1305" s="149"/>
      <c r="P1305" s="135"/>
      <c r="Q1305" s="135"/>
    </row>
    <row r="1306" spans="5:17" x14ac:dyDescent="0.25">
      <c r="E1306" s="265"/>
      <c r="M1306" s="159"/>
      <c r="N1306" s="149"/>
      <c r="P1306" s="135"/>
      <c r="Q1306" s="135"/>
    </row>
    <row r="1307" spans="5:17" x14ac:dyDescent="0.25">
      <c r="E1307" s="265"/>
      <c r="M1307" s="159"/>
      <c r="N1307" s="149"/>
      <c r="P1307" s="135"/>
      <c r="Q1307" s="135"/>
    </row>
    <row r="1308" spans="5:17" x14ac:dyDescent="0.25">
      <c r="E1308" s="265"/>
      <c r="M1308" s="159"/>
      <c r="N1308" s="149"/>
      <c r="P1308" s="135"/>
      <c r="Q1308" s="135"/>
    </row>
    <row r="1309" spans="5:17" x14ac:dyDescent="0.25">
      <c r="E1309" s="265"/>
      <c r="M1309" s="159"/>
      <c r="N1309" s="149"/>
      <c r="P1309" s="135"/>
      <c r="Q1309" s="135"/>
    </row>
    <row r="1310" spans="5:17" x14ac:dyDescent="0.25">
      <c r="E1310" s="265"/>
      <c r="M1310" s="159"/>
      <c r="N1310" s="149"/>
      <c r="P1310" s="135"/>
      <c r="Q1310" s="135"/>
    </row>
    <row r="1311" spans="5:17" x14ac:dyDescent="0.25">
      <c r="E1311" s="265"/>
      <c r="M1311" s="159"/>
      <c r="N1311" s="149"/>
      <c r="P1311" s="135"/>
      <c r="Q1311" s="135"/>
    </row>
    <row r="1312" spans="5:17" x14ac:dyDescent="0.25">
      <c r="E1312" s="265"/>
      <c r="M1312" s="159"/>
      <c r="N1312" s="149"/>
      <c r="P1312" s="135"/>
      <c r="Q1312" s="135"/>
    </row>
    <row r="1313" spans="5:17" x14ac:dyDescent="0.25">
      <c r="E1313" s="265"/>
      <c r="M1313" s="159"/>
      <c r="N1313" s="149"/>
      <c r="P1313" s="135"/>
      <c r="Q1313" s="135"/>
    </row>
    <row r="1314" spans="5:17" x14ac:dyDescent="0.25">
      <c r="E1314" s="265"/>
      <c r="M1314" s="159"/>
      <c r="N1314" s="149"/>
      <c r="P1314" s="135"/>
      <c r="Q1314" s="135"/>
    </row>
    <row r="1315" spans="5:17" x14ac:dyDescent="0.25">
      <c r="E1315" s="265"/>
      <c r="M1315" s="159"/>
      <c r="N1315" s="149"/>
      <c r="P1315" s="135"/>
      <c r="Q1315" s="135"/>
    </row>
    <row r="1316" spans="5:17" x14ac:dyDescent="0.25">
      <c r="E1316" s="265"/>
      <c r="M1316" s="159"/>
      <c r="N1316" s="149"/>
      <c r="P1316" s="135"/>
      <c r="Q1316" s="135"/>
    </row>
    <row r="1317" spans="5:17" x14ac:dyDescent="0.25">
      <c r="E1317" s="265"/>
      <c r="M1317" s="159"/>
      <c r="N1317" s="149"/>
      <c r="P1317" s="135"/>
      <c r="Q1317" s="135"/>
    </row>
    <row r="1318" spans="5:17" x14ac:dyDescent="0.25">
      <c r="E1318" s="265"/>
      <c r="M1318" s="159"/>
      <c r="N1318" s="149"/>
      <c r="P1318" s="135"/>
      <c r="Q1318" s="135"/>
    </row>
    <row r="1319" spans="5:17" x14ac:dyDescent="0.25">
      <c r="E1319" s="265"/>
      <c r="M1319" s="159"/>
      <c r="N1319" s="149"/>
      <c r="P1319" s="135"/>
      <c r="Q1319" s="135"/>
    </row>
    <row r="1320" spans="5:17" x14ac:dyDescent="0.25">
      <c r="E1320" s="265"/>
      <c r="M1320" s="159"/>
      <c r="N1320" s="149"/>
      <c r="P1320" s="135"/>
      <c r="Q1320" s="135"/>
    </row>
    <row r="1321" spans="5:17" x14ac:dyDescent="0.25">
      <c r="E1321" s="265"/>
      <c r="M1321" s="159"/>
      <c r="N1321" s="149"/>
      <c r="P1321" s="135"/>
      <c r="Q1321" s="135"/>
    </row>
    <row r="1322" spans="5:17" x14ac:dyDescent="0.25">
      <c r="E1322" s="265"/>
      <c r="M1322" s="159"/>
      <c r="N1322" s="149"/>
      <c r="P1322" s="135"/>
      <c r="Q1322" s="135"/>
    </row>
    <row r="1323" spans="5:17" x14ac:dyDescent="0.25">
      <c r="E1323" s="265"/>
      <c r="M1323" s="159"/>
      <c r="N1323" s="149"/>
      <c r="P1323" s="135"/>
      <c r="Q1323" s="135"/>
    </row>
    <row r="1324" spans="5:17" x14ac:dyDescent="0.25">
      <c r="E1324" s="265"/>
      <c r="M1324" s="159"/>
      <c r="N1324" s="149"/>
      <c r="P1324" s="135"/>
      <c r="Q1324" s="135"/>
    </row>
    <row r="1325" spans="5:17" x14ac:dyDescent="0.25">
      <c r="E1325" s="265"/>
      <c r="M1325" s="159"/>
      <c r="N1325" s="149"/>
      <c r="P1325" s="135"/>
      <c r="Q1325" s="135"/>
    </row>
    <row r="1326" spans="5:17" x14ac:dyDescent="0.25">
      <c r="E1326" s="265"/>
      <c r="M1326" s="159"/>
      <c r="N1326" s="149"/>
      <c r="P1326" s="135"/>
      <c r="Q1326" s="135"/>
    </row>
    <row r="1327" spans="5:17" x14ac:dyDescent="0.25">
      <c r="E1327" s="265"/>
      <c r="M1327" s="159"/>
      <c r="N1327" s="149"/>
      <c r="P1327" s="135"/>
      <c r="Q1327" s="135"/>
    </row>
    <row r="1328" spans="5:17" x14ac:dyDescent="0.25">
      <c r="E1328" s="265"/>
      <c r="M1328" s="159"/>
      <c r="N1328" s="149"/>
      <c r="P1328" s="135"/>
      <c r="Q1328" s="135"/>
    </row>
    <row r="1329" spans="5:17" x14ac:dyDescent="0.25">
      <c r="E1329" s="265"/>
      <c r="M1329" s="159"/>
      <c r="N1329" s="149"/>
      <c r="P1329" s="135"/>
      <c r="Q1329" s="135"/>
    </row>
    <row r="1330" spans="5:17" x14ac:dyDescent="0.25">
      <c r="E1330" s="265"/>
      <c r="M1330" s="159"/>
      <c r="N1330" s="149"/>
      <c r="P1330" s="135"/>
      <c r="Q1330" s="135"/>
    </row>
    <row r="1331" spans="5:17" x14ac:dyDescent="0.25">
      <c r="E1331" s="265"/>
      <c r="M1331" s="159"/>
      <c r="N1331" s="149"/>
      <c r="P1331" s="135"/>
      <c r="Q1331" s="135"/>
    </row>
    <row r="1332" spans="5:17" x14ac:dyDescent="0.25">
      <c r="E1332" s="265"/>
      <c r="M1332" s="159"/>
      <c r="N1332" s="149"/>
      <c r="P1332" s="135"/>
      <c r="Q1332" s="135"/>
    </row>
    <row r="1333" spans="5:17" x14ac:dyDescent="0.25">
      <c r="E1333" s="265"/>
      <c r="M1333" s="159"/>
      <c r="N1333" s="149"/>
      <c r="P1333" s="135"/>
      <c r="Q1333" s="135"/>
    </row>
    <row r="1334" spans="5:17" x14ac:dyDescent="0.25">
      <c r="E1334" s="265"/>
      <c r="M1334" s="159"/>
      <c r="N1334" s="149"/>
      <c r="P1334" s="135"/>
      <c r="Q1334" s="135"/>
    </row>
    <row r="1335" spans="5:17" x14ac:dyDescent="0.25">
      <c r="E1335" s="265"/>
      <c r="M1335" s="159"/>
      <c r="N1335" s="149"/>
      <c r="P1335" s="135"/>
      <c r="Q1335" s="135"/>
    </row>
    <row r="1336" spans="5:17" x14ac:dyDescent="0.25">
      <c r="E1336" s="265"/>
      <c r="M1336" s="159"/>
      <c r="N1336" s="149"/>
      <c r="P1336" s="135"/>
      <c r="Q1336" s="135"/>
    </row>
    <row r="1337" spans="5:17" x14ac:dyDescent="0.25">
      <c r="E1337" s="265"/>
      <c r="M1337" s="159"/>
      <c r="N1337" s="149"/>
      <c r="P1337" s="135"/>
      <c r="Q1337" s="135"/>
    </row>
    <row r="1338" spans="5:17" x14ac:dyDescent="0.25">
      <c r="E1338" s="265"/>
      <c r="M1338" s="159"/>
      <c r="N1338" s="149"/>
      <c r="P1338" s="135"/>
      <c r="Q1338" s="135"/>
    </row>
    <row r="1339" spans="5:17" x14ac:dyDescent="0.25">
      <c r="E1339" s="265"/>
      <c r="M1339" s="159"/>
      <c r="N1339" s="149"/>
      <c r="P1339" s="135"/>
      <c r="Q1339" s="135"/>
    </row>
    <row r="1340" spans="5:17" x14ac:dyDescent="0.25">
      <c r="E1340" s="265"/>
      <c r="M1340" s="159"/>
      <c r="N1340" s="149"/>
      <c r="P1340" s="135"/>
      <c r="Q1340" s="135"/>
    </row>
    <row r="1341" spans="5:17" x14ac:dyDescent="0.25">
      <c r="E1341" s="265"/>
      <c r="M1341" s="159"/>
      <c r="N1341" s="149"/>
      <c r="P1341" s="135"/>
      <c r="Q1341" s="135"/>
    </row>
    <row r="1342" spans="5:17" x14ac:dyDescent="0.25">
      <c r="E1342" s="265"/>
      <c r="M1342" s="159"/>
      <c r="N1342" s="149"/>
      <c r="P1342" s="135"/>
      <c r="Q1342" s="135"/>
    </row>
    <row r="1343" spans="5:17" x14ac:dyDescent="0.25">
      <c r="E1343" s="265"/>
      <c r="M1343" s="159"/>
      <c r="N1343" s="149"/>
      <c r="P1343" s="135"/>
      <c r="Q1343" s="135"/>
    </row>
    <row r="1344" spans="5:17" x14ac:dyDescent="0.25">
      <c r="E1344" s="265"/>
      <c r="M1344" s="159"/>
      <c r="N1344" s="149"/>
      <c r="P1344" s="135"/>
      <c r="Q1344" s="135"/>
    </row>
    <row r="1345" spans="5:17" x14ac:dyDescent="0.25">
      <c r="E1345" s="265"/>
      <c r="M1345" s="159"/>
      <c r="N1345" s="149"/>
      <c r="P1345" s="135"/>
      <c r="Q1345" s="135"/>
    </row>
    <row r="1346" spans="5:17" x14ac:dyDescent="0.25">
      <c r="E1346" s="265"/>
      <c r="M1346" s="159"/>
      <c r="N1346" s="149"/>
      <c r="P1346" s="135"/>
      <c r="Q1346" s="135"/>
    </row>
    <row r="1347" spans="5:17" x14ac:dyDescent="0.25">
      <c r="E1347" s="265"/>
      <c r="M1347" s="159"/>
      <c r="N1347" s="149"/>
      <c r="P1347" s="135"/>
      <c r="Q1347" s="135"/>
    </row>
    <row r="1348" spans="5:17" x14ac:dyDescent="0.25">
      <c r="E1348" s="265"/>
      <c r="M1348" s="159"/>
      <c r="N1348" s="149"/>
      <c r="P1348" s="135"/>
      <c r="Q1348" s="135"/>
    </row>
    <row r="1349" spans="5:17" x14ac:dyDescent="0.25">
      <c r="E1349" s="265"/>
      <c r="M1349" s="159"/>
      <c r="N1349" s="149"/>
      <c r="P1349" s="135"/>
      <c r="Q1349" s="135"/>
    </row>
    <row r="1350" spans="5:17" x14ac:dyDescent="0.25">
      <c r="E1350" s="265"/>
      <c r="M1350" s="159"/>
      <c r="N1350" s="149"/>
      <c r="P1350" s="135"/>
      <c r="Q1350" s="135"/>
    </row>
    <row r="1351" spans="5:17" x14ac:dyDescent="0.25">
      <c r="E1351" s="265"/>
      <c r="M1351" s="159"/>
      <c r="N1351" s="149"/>
      <c r="P1351" s="135"/>
      <c r="Q1351" s="135"/>
    </row>
    <row r="1352" spans="5:17" x14ac:dyDescent="0.25">
      <c r="E1352" s="265"/>
      <c r="M1352" s="159"/>
      <c r="N1352" s="149"/>
      <c r="P1352" s="135"/>
      <c r="Q1352" s="135"/>
    </row>
    <row r="1353" spans="5:17" x14ac:dyDescent="0.25">
      <c r="E1353" s="265"/>
      <c r="M1353" s="159"/>
      <c r="N1353" s="149"/>
      <c r="P1353" s="135"/>
      <c r="Q1353" s="135"/>
    </row>
    <row r="1354" spans="5:17" x14ac:dyDescent="0.25">
      <c r="E1354" s="265"/>
      <c r="M1354" s="159"/>
      <c r="N1354" s="149"/>
      <c r="P1354" s="135"/>
      <c r="Q1354" s="135"/>
    </row>
    <row r="1355" spans="5:17" x14ac:dyDescent="0.25">
      <c r="E1355" s="265"/>
      <c r="M1355" s="159"/>
      <c r="N1355" s="149"/>
      <c r="P1355" s="135"/>
      <c r="Q1355" s="135"/>
    </row>
    <row r="1356" spans="5:17" x14ac:dyDescent="0.25">
      <c r="E1356" s="265"/>
      <c r="M1356" s="159"/>
      <c r="N1356" s="149"/>
      <c r="P1356" s="135"/>
      <c r="Q1356" s="135"/>
    </row>
    <row r="1357" spans="5:17" x14ac:dyDescent="0.25">
      <c r="E1357" s="265"/>
      <c r="M1357" s="159"/>
      <c r="N1357" s="149"/>
      <c r="P1357" s="135"/>
      <c r="Q1357" s="135"/>
    </row>
    <row r="1358" spans="5:17" x14ac:dyDescent="0.25">
      <c r="E1358" s="265"/>
      <c r="M1358" s="159"/>
      <c r="N1358" s="149"/>
      <c r="P1358" s="135"/>
      <c r="Q1358" s="135"/>
    </row>
    <row r="1359" spans="5:17" x14ac:dyDescent="0.25">
      <c r="E1359" s="265"/>
      <c r="M1359" s="159"/>
      <c r="N1359" s="149"/>
      <c r="P1359" s="135"/>
      <c r="Q1359" s="135"/>
    </row>
    <row r="1360" spans="5:17" x14ac:dyDescent="0.25">
      <c r="E1360" s="265"/>
      <c r="M1360" s="159"/>
      <c r="N1360" s="149"/>
      <c r="P1360" s="135"/>
      <c r="Q1360" s="135"/>
    </row>
    <row r="1361" spans="5:17" x14ac:dyDescent="0.25">
      <c r="E1361" s="265"/>
      <c r="M1361" s="159"/>
      <c r="N1361" s="149"/>
      <c r="P1361" s="135"/>
      <c r="Q1361" s="135"/>
    </row>
    <row r="1362" spans="5:17" x14ac:dyDescent="0.25">
      <c r="E1362" s="265"/>
      <c r="M1362" s="159"/>
      <c r="N1362" s="149"/>
      <c r="P1362" s="135"/>
      <c r="Q1362" s="135"/>
    </row>
    <row r="1363" spans="5:17" x14ac:dyDescent="0.25">
      <c r="E1363" s="265"/>
      <c r="M1363" s="159"/>
      <c r="N1363" s="149"/>
      <c r="P1363" s="135"/>
      <c r="Q1363" s="135"/>
    </row>
    <row r="1364" spans="5:17" x14ac:dyDescent="0.25">
      <c r="E1364" s="265"/>
      <c r="M1364" s="159"/>
      <c r="N1364" s="149"/>
      <c r="P1364" s="135"/>
      <c r="Q1364" s="135"/>
    </row>
    <row r="1365" spans="5:17" x14ac:dyDescent="0.25">
      <c r="E1365" s="265"/>
      <c r="M1365" s="159"/>
      <c r="N1365" s="149"/>
      <c r="P1365" s="135"/>
      <c r="Q1365" s="135"/>
    </row>
    <row r="1366" spans="5:17" x14ac:dyDescent="0.25">
      <c r="E1366" s="265"/>
      <c r="M1366" s="159"/>
      <c r="N1366" s="149"/>
      <c r="P1366" s="135"/>
      <c r="Q1366" s="135"/>
    </row>
    <row r="1367" spans="5:17" x14ac:dyDescent="0.25">
      <c r="E1367" s="265"/>
      <c r="M1367" s="159"/>
      <c r="N1367" s="149"/>
      <c r="P1367" s="135"/>
      <c r="Q1367" s="135"/>
    </row>
    <row r="1368" spans="5:17" x14ac:dyDescent="0.25">
      <c r="E1368" s="265"/>
      <c r="M1368" s="159"/>
      <c r="N1368" s="149"/>
      <c r="P1368" s="135"/>
      <c r="Q1368" s="135"/>
    </row>
    <row r="1369" spans="5:17" x14ac:dyDescent="0.25">
      <c r="E1369" s="265"/>
      <c r="M1369" s="159"/>
      <c r="N1369" s="149"/>
      <c r="P1369" s="135"/>
      <c r="Q1369" s="135"/>
    </row>
    <row r="1370" spans="5:17" x14ac:dyDescent="0.25">
      <c r="E1370" s="265"/>
      <c r="M1370" s="159"/>
      <c r="N1370" s="149"/>
      <c r="P1370" s="135"/>
      <c r="Q1370" s="135"/>
    </row>
    <row r="1371" spans="5:17" x14ac:dyDescent="0.25">
      <c r="E1371" s="265"/>
      <c r="M1371" s="159"/>
      <c r="N1371" s="149"/>
      <c r="P1371" s="135"/>
      <c r="Q1371" s="135"/>
    </row>
    <row r="1372" spans="5:17" x14ac:dyDescent="0.25">
      <c r="E1372" s="265"/>
      <c r="M1372" s="159"/>
      <c r="N1372" s="149"/>
      <c r="P1372" s="135"/>
      <c r="Q1372" s="135"/>
    </row>
    <row r="1373" spans="5:17" x14ac:dyDescent="0.25">
      <c r="E1373" s="265"/>
      <c r="M1373" s="159"/>
      <c r="N1373" s="149"/>
      <c r="P1373" s="135"/>
      <c r="Q1373" s="135"/>
    </row>
    <row r="1374" spans="5:17" x14ac:dyDescent="0.25">
      <c r="E1374" s="265"/>
      <c r="M1374" s="159"/>
      <c r="N1374" s="149"/>
      <c r="P1374" s="135"/>
      <c r="Q1374" s="135"/>
    </row>
    <row r="1375" spans="5:17" x14ac:dyDescent="0.25">
      <c r="E1375" s="265"/>
      <c r="M1375" s="159"/>
      <c r="N1375" s="149"/>
      <c r="P1375" s="135"/>
      <c r="Q1375" s="135"/>
    </row>
    <row r="1376" spans="5:17" x14ac:dyDescent="0.25">
      <c r="E1376" s="265"/>
      <c r="M1376" s="159"/>
      <c r="N1376" s="149"/>
      <c r="P1376" s="135"/>
      <c r="Q1376" s="135"/>
    </row>
    <row r="1377" spans="5:17" x14ac:dyDescent="0.25">
      <c r="E1377" s="265"/>
      <c r="M1377" s="159"/>
      <c r="N1377" s="149"/>
      <c r="P1377" s="135"/>
      <c r="Q1377" s="135"/>
    </row>
    <row r="1378" spans="5:17" x14ac:dyDescent="0.25">
      <c r="E1378" s="265"/>
      <c r="M1378" s="159"/>
      <c r="N1378" s="149"/>
      <c r="P1378" s="135"/>
      <c r="Q1378" s="135"/>
    </row>
    <row r="1379" spans="5:17" x14ac:dyDescent="0.25">
      <c r="E1379" s="265"/>
      <c r="M1379" s="159"/>
      <c r="N1379" s="149"/>
      <c r="P1379" s="135"/>
      <c r="Q1379" s="135"/>
    </row>
    <row r="1380" spans="5:17" x14ac:dyDescent="0.25">
      <c r="E1380" s="265"/>
      <c r="M1380" s="159"/>
      <c r="N1380" s="149"/>
      <c r="P1380" s="135"/>
      <c r="Q1380" s="135"/>
    </row>
    <row r="1381" spans="5:17" x14ac:dyDescent="0.25">
      <c r="E1381" s="265"/>
      <c r="M1381" s="159"/>
      <c r="N1381" s="149"/>
      <c r="P1381" s="135"/>
      <c r="Q1381" s="135"/>
    </row>
    <row r="1382" spans="5:17" x14ac:dyDescent="0.25">
      <c r="E1382" s="265"/>
      <c r="M1382" s="159"/>
      <c r="N1382" s="149"/>
      <c r="P1382" s="135"/>
      <c r="Q1382" s="135"/>
    </row>
    <row r="1383" spans="5:17" x14ac:dyDescent="0.25">
      <c r="E1383" s="265"/>
      <c r="M1383" s="159"/>
      <c r="N1383" s="149"/>
      <c r="P1383" s="135"/>
      <c r="Q1383" s="135"/>
    </row>
    <row r="1384" spans="5:17" x14ac:dyDescent="0.25">
      <c r="E1384" s="265"/>
      <c r="M1384" s="159"/>
      <c r="N1384" s="149"/>
      <c r="P1384" s="135"/>
      <c r="Q1384" s="135"/>
    </row>
    <row r="1385" spans="5:17" x14ac:dyDescent="0.25">
      <c r="E1385" s="265"/>
      <c r="M1385" s="159"/>
      <c r="N1385" s="149"/>
      <c r="P1385" s="135"/>
      <c r="Q1385" s="135"/>
    </row>
    <row r="1386" spans="5:17" x14ac:dyDescent="0.25">
      <c r="E1386" s="265"/>
      <c r="M1386" s="159"/>
      <c r="N1386" s="149"/>
      <c r="P1386" s="135"/>
      <c r="Q1386" s="135"/>
    </row>
    <row r="1387" spans="5:17" x14ac:dyDescent="0.25">
      <c r="E1387" s="265"/>
      <c r="M1387" s="159"/>
      <c r="N1387" s="149"/>
      <c r="P1387" s="135"/>
      <c r="Q1387" s="135"/>
    </row>
    <row r="1388" spans="5:17" x14ac:dyDescent="0.25">
      <c r="E1388" s="265"/>
      <c r="M1388" s="159"/>
      <c r="N1388" s="149"/>
      <c r="P1388" s="135"/>
      <c r="Q1388" s="135"/>
    </row>
    <row r="1389" spans="5:17" x14ac:dyDescent="0.25">
      <c r="E1389" s="265"/>
      <c r="M1389" s="159"/>
      <c r="N1389" s="149"/>
      <c r="P1389" s="135"/>
      <c r="Q1389" s="135"/>
    </row>
    <row r="1390" spans="5:17" x14ac:dyDescent="0.25">
      <c r="E1390" s="265"/>
      <c r="M1390" s="159"/>
      <c r="N1390" s="149"/>
      <c r="P1390" s="135"/>
      <c r="Q1390" s="135"/>
    </row>
    <row r="1391" spans="5:17" x14ac:dyDescent="0.25">
      <c r="E1391" s="265"/>
      <c r="M1391" s="159"/>
      <c r="N1391" s="149"/>
      <c r="P1391" s="135"/>
      <c r="Q1391" s="135"/>
    </row>
    <row r="1392" spans="5:17" x14ac:dyDescent="0.25">
      <c r="E1392" s="265"/>
      <c r="M1392" s="159"/>
      <c r="N1392" s="149"/>
      <c r="P1392" s="135"/>
      <c r="Q1392" s="135"/>
    </row>
    <row r="1393" spans="5:17" x14ac:dyDescent="0.25">
      <c r="E1393" s="265"/>
      <c r="M1393" s="159"/>
      <c r="N1393" s="149"/>
      <c r="P1393" s="135"/>
      <c r="Q1393" s="135"/>
    </row>
    <row r="1394" spans="5:17" x14ac:dyDescent="0.25">
      <c r="E1394" s="265"/>
      <c r="M1394" s="159"/>
      <c r="N1394" s="149"/>
      <c r="P1394" s="135"/>
      <c r="Q1394" s="135"/>
    </row>
    <row r="1395" spans="5:17" x14ac:dyDescent="0.25">
      <c r="E1395" s="265"/>
      <c r="M1395" s="159"/>
      <c r="N1395" s="149"/>
      <c r="P1395" s="135"/>
      <c r="Q1395" s="135"/>
    </row>
    <row r="1396" spans="5:17" x14ac:dyDescent="0.25">
      <c r="E1396" s="265"/>
      <c r="M1396" s="159"/>
      <c r="N1396" s="149"/>
      <c r="P1396" s="135"/>
      <c r="Q1396" s="135"/>
    </row>
    <row r="1397" spans="5:17" x14ac:dyDescent="0.25">
      <c r="E1397" s="265"/>
      <c r="M1397" s="159"/>
      <c r="N1397" s="149"/>
      <c r="P1397" s="135"/>
      <c r="Q1397" s="135"/>
    </row>
    <row r="1398" spans="5:17" x14ac:dyDescent="0.25">
      <c r="E1398" s="265"/>
      <c r="M1398" s="159"/>
      <c r="N1398" s="149"/>
      <c r="P1398" s="135"/>
      <c r="Q1398" s="135"/>
    </row>
    <row r="1399" spans="5:17" x14ac:dyDescent="0.25">
      <c r="E1399" s="265"/>
      <c r="M1399" s="159"/>
      <c r="N1399" s="149"/>
      <c r="P1399" s="135"/>
      <c r="Q1399" s="135"/>
    </row>
    <row r="1400" spans="5:17" x14ac:dyDescent="0.25">
      <c r="E1400" s="265"/>
      <c r="M1400" s="159"/>
      <c r="N1400" s="149"/>
      <c r="P1400" s="135"/>
      <c r="Q1400" s="135"/>
    </row>
    <row r="1401" spans="5:17" x14ac:dyDescent="0.25">
      <c r="E1401" s="265"/>
      <c r="M1401" s="159"/>
      <c r="N1401" s="149"/>
      <c r="P1401" s="135"/>
      <c r="Q1401" s="135"/>
    </row>
    <row r="1402" spans="5:17" x14ac:dyDescent="0.25">
      <c r="E1402" s="265"/>
      <c r="M1402" s="159"/>
      <c r="N1402" s="149"/>
      <c r="P1402" s="135"/>
      <c r="Q1402" s="135"/>
    </row>
    <row r="1403" spans="5:17" x14ac:dyDescent="0.25">
      <c r="E1403" s="265"/>
      <c r="M1403" s="159"/>
      <c r="N1403" s="149"/>
      <c r="P1403" s="135"/>
      <c r="Q1403" s="135"/>
    </row>
    <row r="1404" spans="5:17" x14ac:dyDescent="0.25">
      <c r="E1404" s="265"/>
      <c r="M1404" s="159"/>
      <c r="N1404" s="149"/>
      <c r="P1404" s="135"/>
      <c r="Q1404" s="135"/>
    </row>
    <row r="1405" spans="5:17" x14ac:dyDescent="0.25">
      <c r="E1405" s="265"/>
      <c r="M1405" s="159"/>
      <c r="N1405" s="149"/>
      <c r="P1405" s="135"/>
      <c r="Q1405" s="135"/>
    </row>
    <row r="1406" spans="5:17" x14ac:dyDescent="0.25">
      <c r="E1406" s="265"/>
      <c r="M1406" s="159"/>
      <c r="N1406" s="149"/>
      <c r="P1406" s="135"/>
      <c r="Q1406" s="135"/>
    </row>
    <row r="1407" spans="5:17" x14ac:dyDescent="0.25">
      <c r="E1407" s="265"/>
      <c r="M1407" s="159"/>
      <c r="N1407" s="149"/>
      <c r="P1407" s="135"/>
      <c r="Q1407" s="135"/>
    </row>
    <row r="1408" spans="5:17" x14ac:dyDescent="0.25">
      <c r="E1408" s="265"/>
      <c r="M1408" s="159"/>
      <c r="N1408" s="149"/>
      <c r="P1408" s="135"/>
      <c r="Q1408" s="135"/>
    </row>
    <row r="1409" spans="5:17" x14ac:dyDescent="0.25">
      <c r="E1409" s="265"/>
      <c r="M1409" s="159"/>
      <c r="N1409" s="149"/>
      <c r="P1409" s="135"/>
      <c r="Q1409" s="135"/>
    </row>
    <row r="1410" spans="5:17" x14ac:dyDescent="0.25">
      <c r="E1410" s="265"/>
      <c r="M1410" s="159"/>
      <c r="N1410" s="149"/>
      <c r="P1410" s="135"/>
      <c r="Q1410" s="135"/>
    </row>
    <row r="1411" spans="5:17" x14ac:dyDescent="0.25">
      <c r="E1411" s="265"/>
      <c r="M1411" s="159"/>
      <c r="N1411" s="149"/>
      <c r="P1411" s="135"/>
      <c r="Q1411" s="135"/>
    </row>
    <row r="1412" spans="5:17" x14ac:dyDescent="0.25">
      <c r="E1412" s="265"/>
      <c r="M1412" s="159"/>
      <c r="N1412" s="149"/>
      <c r="P1412" s="135"/>
      <c r="Q1412" s="135"/>
    </row>
    <row r="1413" spans="5:17" x14ac:dyDescent="0.25">
      <c r="E1413" s="265"/>
      <c r="M1413" s="159"/>
      <c r="N1413" s="149"/>
      <c r="P1413" s="135"/>
      <c r="Q1413" s="135"/>
    </row>
    <row r="1414" spans="5:17" x14ac:dyDescent="0.25">
      <c r="E1414" s="265"/>
      <c r="M1414" s="159"/>
      <c r="N1414" s="149"/>
      <c r="P1414" s="135"/>
      <c r="Q1414" s="135"/>
    </row>
    <row r="1415" spans="5:17" x14ac:dyDescent="0.25">
      <c r="E1415" s="265"/>
      <c r="M1415" s="159"/>
      <c r="N1415" s="149"/>
      <c r="P1415" s="135"/>
      <c r="Q1415" s="135"/>
    </row>
    <row r="1416" spans="5:17" x14ac:dyDescent="0.25">
      <c r="E1416" s="265"/>
      <c r="M1416" s="159"/>
      <c r="N1416" s="149"/>
      <c r="P1416" s="135"/>
      <c r="Q1416" s="135"/>
    </row>
    <row r="1417" spans="5:17" x14ac:dyDescent="0.25">
      <c r="E1417" s="265"/>
      <c r="M1417" s="159"/>
      <c r="N1417" s="149"/>
      <c r="P1417" s="135"/>
      <c r="Q1417" s="135"/>
    </row>
    <row r="1418" spans="5:17" x14ac:dyDescent="0.25">
      <c r="E1418" s="265"/>
      <c r="M1418" s="159"/>
      <c r="N1418" s="149"/>
      <c r="P1418" s="135"/>
      <c r="Q1418" s="135"/>
    </row>
    <row r="1419" spans="5:17" x14ac:dyDescent="0.25">
      <c r="E1419" s="265"/>
      <c r="M1419" s="159"/>
      <c r="N1419" s="149"/>
      <c r="P1419" s="135"/>
      <c r="Q1419" s="135"/>
    </row>
    <row r="1420" spans="5:17" x14ac:dyDescent="0.25">
      <c r="E1420" s="265"/>
      <c r="M1420" s="159"/>
      <c r="N1420" s="149"/>
      <c r="P1420" s="135"/>
      <c r="Q1420" s="135"/>
    </row>
    <row r="1421" spans="5:17" x14ac:dyDescent="0.25">
      <c r="E1421" s="265"/>
      <c r="M1421" s="159"/>
      <c r="N1421" s="149"/>
      <c r="P1421" s="135"/>
      <c r="Q1421" s="135"/>
    </row>
    <row r="1422" spans="5:17" x14ac:dyDescent="0.25">
      <c r="E1422" s="265"/>
      <c r="M1422" s="159"/>
      <c r="N1422" s="149"/>
      <c r="P1422" s="135"/>
      <c r="Q1422" s="135"/>
    </row>
    <row r="1423" spans="5:17" x14ac:dyDescent="0.25">
      <c r="E1423" s="265"/>
      <c r="M1423" s="159"/>
      <c r="N1423" s="149"/>
      <c r="P1423" s="135"/>
      <c r="Q1423" s="135"/>
    </row>
    <row r="1424" spans="5:17" x14ac:dyDescent="0.25">
      <c r="E1424" s="265"/>
      <c r="M1424" s="159"/>
      <c r="N1424" s="149"/>
      <c r="P1424" s="135"/>
      <c r="Q1424" s="135"/>
    </row>
    <row r="1425" spans="5:17" x14ac:dyDescent="0.25">
      <c r="E1425" s="265"/>
      <c r="M1425" s="159"/>
      <c r="N1425" s="149"/>
      <c r="P1425" s="135"/>
      <c r="Q1425" s="135"/>
    </row>
    <row r="1426" spans="5:17" x14ac:dyDescent="0.25">
      <c r="E1426" s="265"/>
      <c r="M1426" s="159"/>
      <c r="N1426" s="149"/>
      <c r="P1426" s="135"/>
      <c r="Q1426" s="135"/>
    </row>
    <row r="1427" spans="5:17" x14ac:dyDescent="0.25">
      <c r="E1427" s="265"/>
      <c r="M1427" s="159"/>
      <c r="N1427" s="149"/>
      <c r="P1427" s="135"/>
      <c r="Q1427" s="135"/>
    </row>
    <row r="1428" spans="5:17" x14ac:dyDescent="0.25">
      <c r="E1428" s="265"/>
      <c r="M1428" s="159"/>
      <c r="N1428" s="149"/>
      <c r="P1428" s="135"/>
      <c r="Q1428" s="135"/>
    </row>
    <row r="1429" spans="5:17" x14ac:dyDescent="0.25">
      <c r="E1429" s="265"/>
      <c r="M1429" s="159"/>
      <c r="N1429" s="149"/>
      <c r="P1429" s="135"/>
      <c r="Q1429" s="135"/>
    </row>
    <row r="1430" spans="5:17" x14ac:dyDescent="0.25">
      <c r="E1430" s="265"/>
      <c r="M1430" s="159"/>
      <c r="N1430" s="149"/>
      <c r="P1430" s="135"/>
      <c r="Q1430" s="135"/>
    </row>
    <row r="1431" spans="5:17" x14ac:dyDescent="0.25">
      <c r="E1431" s="265"/>
      <c r="M1431" s="159"/>
      <c r="N1431" s="149"/>
      <c r="P1431" s="135"/>
      <c r="Q1431" s="135"/>
    </row>
    <row r="1432" spans="5:17" x14ac:dyDescent="0.25">
      <c r="E1432" s="265"/>
      <c r="M1432" s="159"/>
      <c r="N1432" s="149"/>
      <c r="P1432" s="135"/>
      <c r="Q1432" s="135"/>
    </row>
    <row r="1433" spans="5:17" x14ac:dyDescent="0.25">
      <c r="E1433" s="265"/>
      <c r="M1433" s="159"/>
      <c r="N1433" s="149"/>
      <c r="P1433" s="135"/>
      <c r="Q1433" s="135"/>
    </row>
    <row r="1434" spans="5:17" x14ac:dyDescent="0.25">
      <c r="E1434" s="265"/>
      <c r="M1434" s="159"/>
      <c r="N1434" s="149"/>
      <c r="P1434" s="135"/>
      <c r="Q1434" s="135"/>
    </row>
    <row r="1435" spans="5:17" x14ac:dyDescent="0.25">
      <c r="E1435" s="265"/>
      <c r="M1435" s="159"/>
      <c r="N1435" s="149"/>
      <c r="P1435" s="135"/>
      <c r="Q1435" s="135"/>
    </row>
    <row r="1436" spans="5:17" x14ac:dyDescent="0.25">
      <c r="E1436" s="265"/>
      <c r="M1436" s="159"/>
      <c r="N1436" s="149"/>
      <c r="P1436" s="135"/>
      <c r="Q1436" s="135"/>
    </row>
    <row r="1437" spans="5:17" x14ac:dyDescent="0.25">
      <c r="E1437" s="265"/>
      <c r="M1437" s="159"/>
      <c r="N1437" s="149"/>
      <c r="P1437" s="135"/>
      <c r="Q1437" s="135"/>
    </row>
    <row r="1438" spans="5:17" x14ac:dyDescent="0.25">
      <c r="E1438" s="265"/>
      <c r="M1438" s="159"/>
      <c r="N1438" s="149"/>
      <c r="P1438" s="135"/>
      <c r="Q1438" s="135"/>
    </row>
    <row r="1439" spans="5:17" x14ac:dyDescent="0.25">
      <c r="E1439" s="265"/>
      <c r="M1439" s="159"/>
      <c r="N1439" s="149"/>
      <c r="P1439" s="135"/>
      <c r="Q1439" s="135"/>
    </row>
    <row r="1440" spans="5:17" x14ac:dyDescent="0.25">
      <c r="E1440" s="265"/>
      <c r="M1440" s="159"/>
      <c r="N1440" s="149"/>
      <c r="P1440" s="135"/>
      <c r="Q1440" s="135"/>
    </row>
    <row r="1441" spans="5:17" x14ac:dyDescent="0.25">
      <c r="E1441" s="265"/>
      <c r="M1441" s="159"/>
      <c r="N1441" s="149"/>
      <c r="P1441" s="135"/>
      <c r="Q1441" s="135"/>
    </row>
    <row r="1442" spans="5:17" x14ac:dyDescent="0.25">
      <c r="E1442" s="265"/>
      <c r="M1442" s="159"/>
      <c r="N1442" s="149"/>
      <c r="P1442" s="135"/>
      <c r="Q1442" s="135"/>
    </row>
    <row r="1443" spans="5:17" x14ac:dyDescent="0.25">
      <c r="E1443" s="265"/>
      <c r="M1443" s="159"/>
      <c r="N1443" s="149"/>
      <c r="P1443" s="135"/>
      <c r="Q1443" s="135"/>
    </row>
    <row r="1444" spans="5:17" x14ac:dyDescent="0.25">
      <c r="E1444" s="265"/>
      <c r="M1444" s="159"/>
      <c r="N1444" s="149"/>
      <c r="P1444" s="135"/>
      <c r="Q1444" s="135"/>
    </row>
    <row r="1445" spans="5:17" x14ac:dyDescent="0.25">
      <c r="E1445" s="265"/>
      <c r="M1445" s="159"/>
      <c r="N1445" s="149"/>
      <c r="P1445" s="135"/>
      <c r="Q1445" s="135"/>
    </row>
    <row r="1446" spans="5:17" x14ac:dyDescent="0.25">
      <c r="E1446" s="265"/>
      <c r="M1446" s="159"/>
      <c r="N1446" s="149"/>
      <c r="P1446" s="135"/>
      <c r="Q1446" s="135"/>
    </row>
    <row r="1447" spans="5:17" x14ac:dyDescent="0.25">
      <c r="E1447" s="265"/>
      <c r="M1447" s="159"/>
      <c r="N1447" s="149"/>
      <c r="P1447" s="135"/>
      <c r="Q1447" s="135"/>
    </row>
    <row r="1448" spans="5:17" x14ac:dyDescent="0.25">
      <c r="E1448" s="265"/>
      <c r="M1448" s="159"/>
      <c r="N1448" s="149"/>
      <c r="P1448" s="135"/>
      <c r="Q1448" s="135"/>
    </row>
    <row r="1449" spans="5:17" x14ac:dyDescent="0.25">
      <c r="E1449" s="265"/>
      <c r="M1449" s="159"/>
      <c r="N1449" s="149"/>
      <c r="P1449" s="135"/>
      <c r="Q1449" s="135"/>
    </row>
    <row r="1450" spans="5:17" x14ac:dyDescent="0.25">
      <c r="E1450" s="265"/>
      <c r="M1450" s="159"/>
      <c r="N1450" s="149"/>
      <c r="P1450" s="135"/>
      <c r="Q1450" s="135"/>
    </row>
    <row r="1451" spans="5:17" x14ac:dyDescent="0.25">
      <c r="E1451" s="265"/>
      <c r="M1451" s="159"/>
      <c r="N1451" s="149"/>
      <c r="P1451" s="135"/>
      <c r="Q1451" s="135"/>
    </row>
    <row r="1452" spans="5:17" x14ac:dyDescent="0.25">
      <c r="E1452" s="265"/>
      <c r="M1452" s="159"/>
      <c r="N1452" s="149"/>
      <c r="P1452" s="135"/>
      <c r="Q1452" s="135"/>
    </row>
    <row r="1453" spans="5:17" x14ac:dyDescent="0.25">
      <c r="E1453" s="265"/>
      <c r="M1453" s="159"/>
      <c r="N1453" s="149"/>
      <c r="P1453" s="135"/>
      <c r="Q1453" s="135"/>
    </row>
    <row r="1454" spans="5:17" x14ac:dyDescent="0.25">
      <c r="E1454" s="265"/>
      <c r="M1454" s="159"/>
      <c r="N1454" s="149"/>
      <c r="P1454" s="135"/>
      <c r="Q1454" s="135"/>
    </row>
    <row r="1455" spans="5:17" x14ac:dyDescent="0.25">
      <c r="E1455" s="265"/>
      <c r="M1455" s="159"/>
      <c r="N1455" s="149"/>
      <c r="P1455" s="135"/>
      <c r="Q1455" s="135"/>
    </row>
    <row r="1456" spans="5:17" x14ac:dyDescent="0.25">
      <c r="E1456" s="265"/>
      <c r="M1456" s="159"/>
      <c r="N1456" s="149"/>
      <c r="P1456" s="135"/>
      <c r="Q1456" s="135"/>
    </row>
    <row r="1457" spans="5:17" x14ac:dyDescent="0.25">
      <c r="E1457" s="265"/>
      <c r="M1457" s="159"/>
      <c r="N1457" s="149"/>
      <c r="P1457" s="135"/>
      <c r="Q1457" s="135"/>
    </row>
    <row r="1458" spans="5:17" x14ac:dyDescent="0.25">
      <c r="E1458" s="265"/>
      <c r="M1458" s="159"/>
      <c r="N1458" s="149"/>
      <c r="P1458" s="135"/>
      <c r="Q1458" s="135"/>
    </row>
    <row r="1459" spans="5:17" x14ac:dyDescent="0.25">
      <c r="E1459" s="265"/>
      <c r="M1459" s="159"/>
      <c r="N1459" s="149"/>
      <c r="P1459" s="135"/>
      <c r="Q1459" s="135"/>
    </row>
    <row r="1460" spans="5:17" x14ac:dyDescent="0.25">
      <c r="E1460" s="265"/>
      <c r="M1460" s="159"/>
      <c r="N1460" s="149"/>
      <c r="P1460" s="135"/>
      <c r="Q1460" s="135"/>
    </row>
    <row r="1461" spans="5:17" x14ac:dyDescent="0.25">
      <c r="E1461" s="265"/>
      <c r="M1461" s="159"/>
      <c r="N1461" s="149"/>
      <c r="P1461" s="135"/>
      <c r="Q1461" s="135"/>
    </row>
    <row r="1462" spans="5:17" x14ac:dyDescent="0.25">
      <c r="E1462" s="265"/>
      <c r="M1462" s="159"/>
      <c r="N1462" s="149"/>
      <c r="P1462" s="135"/>
      <c r="Q1462" s="135"/>
    </row>
    <row r="1463" spans="5:17" x14ac:dyDescent="0.25">
      <c r="E1463" s="265"/>
      <c r="M1463" s="159"/>
      <c r="N1463" s="149"/>
      <c r="P1463" s="135"/>
      <c r="Q1463" s="135"/>
    </row>
    <row r="1464" spans="5:17" x14ac:dyDescent="0.25">
      <c r="E1464" s="265"/>
      <c r="M1464" s="159"/>
      <c r="N1464" s="149"/>
      <c r="P1464" s="135"/>
      <c r="Q1464" s="135"/>
    </row>
    <row r="1465" spans="5:17" x14ac:dyDescent="0.25">
      <c r="E1465" s="265"/>
      <c r="M1465" s="159"/>
      <c r="N1465" s="149"/>
      <c r="P1465" s="135"/>
      <c r="Q1465" s="135"/>
    </row>
    <row r="1466" spans="5:17" x14ac:dyDescent="0.25">
      <c r="E1466" s="265"/>
      <c r="M1466" s="159"/>
      <c r="N1466" s="149"/>
      <c r="P1466" s="135"/>
      <c r="Q1466" s="135"/>
    </row>
    <row r="1467" spans="5:17" x14ac:dyDescent="0.25">
      <c r="E1467" s="265"/>
      <c r="M1467" s="159"/>
      <c r="N1467" s="149"/>
      <c r="P1467" s="135"/>
      <c r="Q1467" s="135"/>
    </row>
    <row r="1468" spans="5:17" x14ac:dyDescent="0.25">
      <c r="E1468" s="265"/>
      <c r="M1468" s="159"/>
      <c r="N1468" s="149"/>
      <c r="P1468" s="135"/>
      <c r="Q1468" s="135"/>
    </row>
    <row r="1469" spans="5:17" x14ac:dyDescent="0.25">
      <c r="E1469" s="265"/>
      <c r="M1469" s="159"/>
      <c r="N1469" s="149"/>
      <c r="P1469" s="135"/>
      <c r="Q1469" s="135"/>
    </row>
    <row r="1470" spans="5:17" x14ac:dyDescent="0.25">
      <c r="E1470" s="265"/>
      <c r="M1470" s="159"/>
      <c r="N1470" s="149"/>
      <c r="P1470" s="135"/>
      <c r="Q1470" s="135"/>
    </row>
    <row r="1471" spans="5:17" x14ac:dyDescent="0.25">
      <c r="E1471" s="265"/>
      <c r="M1471" s="159"/>
      <c r="N1471" s="149"/>
      <c r="P1471" s="135"/>
      <c r="Q1471" s="135"/>
    </row>
    <row r="1472" spans="5:17" x14ac:dyDescent="0.25">
      <c r="E1472" s="265"/>
      <c r="M1472" s="159"/>
      <c r="N1472" s="149"/>
      <c r="P1472" s="135"/>
      <c r="Q1472" s="135"/>
    </row>
    <row r="1473" spans="5:17" x14ac:dyDescent="0.25">
      <c r="E1473" s="265"/>
      <c r="M1473" s="159"/>
      <c r="N1473" s="149"/>
      <c r="P1473" s="135"/>
      <c r="Q1473" s="135"/>
    </row>
    <row r="1474" spans="5:17" x14ac:dyDescent="0.25">
      <c r="E1474" s="265"/>
      <c r="M1474" s="159"/>
      <c r="N1474" s="149"/>
      <c r="P1474" s="135"/>
      <c r="Q1474" s="135"/>
    </row>
    <row r="1475" spans="5:17" x14ac:dyDescent="0.25">
      <c r="E1475" s="265"/>
      <c r="M1475" s="159"/>
      <c r="N1475" s="149"/>
      <c r="P1475" s="135"/>
      <c r="Q1475" s="135"/>
    </row>
    <row r="1476" spans="5:17" x14ac:dyDescent="0.25">
      <c r="E1476" s="265"/>
      <c r="M1476" s="159"/>
      <c r="N1476" s="149"/>
      <c r="P1476" s="135"/>
      <c r="Q1476" s="135"/>
    </row>
    <row r="1477" spans="5:17" x14ac:dyDescent="0.25">
      <c r="E1477" s="265"/>
      <c r="M1477" s="159"/>
      <c r="N1477" s="149"/>
      <c r="P1477" s="135"/>
      <c r="Q1477" s="135"/>
    </row>
    <row r="1478" spans="5:17" x14ac:dyDescent="0.25">
      <c r="E1478" s="265"/>
      <c r="M1478" s="159"/>
      <c r="N1478" s="149"/>
      <c r="P1478" s="135"/>
      <c r="Q1478" s="135"/>
    </row>
    <row r="1479" spans="5:17" x14ac:dyDescent="0.25">
      <c r="E1479" s="265"/>
      <c r="M1479" s="159"/>
      <c r="N1479" s="149"/>
      <c r="P1479" s="135"/>
      <c r="Q1479" s="135"/>
    </row>
    <row r="1480" spans="5:17" x14ac:dyDescent="0.25">
      <c r="E1480" s="265"/>
      <c r="M1480" s="159"/>
      <c r="N1480" s="149"/>
      <c r="P1480" s="135"/>
      <c r="Q1480" s="135"/>
    </row>
    <row r="1481" spans="5:17" x14ac:dyDescent="0.25">
      <c r="E1481" s="265"/>
      <c r="M1481" s="159"/>
      <c r="N1481" s="149"/>
      <c r="P1481" s="135"/>
      <c r="Q1481" s="135"/>
    </row>
    <row r="1482" spans="5:17" x14ac:dyDescent="0.25">
      <c r="E1482" s="265"/>
      <c r="M1482" s="159"/>
      <c r="N1482" s="149"/>
      <c r="P1482" s="135"/>
      <c r="Q1482" s="135"/>
    </row>
    <row r="1483" spans="5:17" x14ac:dyDescent="0.25">
      <c r="E1483" s="265"/>
      <c r="M1483" s="159"/>
      <c r="N1483" s="149"/>
      <c r="P1483" s="135"/>
      <c r="Q1483" s="135"/>
    </row>
    <row r="1484" spans="5:17" x14ac:dyDescent="0.25">
      <c r="E1484" s="265"/>
      <c r="M1484" s="159"/>
      <c r="N1484" s="149"/>
      <c r="P1484" s="135"/>
      <c r="Q1484" s="135"/>
    </row>
    <row r="1485" spans="5:17" x14ac:dyDescent="0.25">
      <c r="E1485" s="265"/>
      <c r="M1485" s="159"/>
      <c r="N1485" s="149"/>
      <c r="P1485" s="135"/>
      <c r="Q1485" s="135"/>
    </row>
    <row r="1486" spans="5:17" x14ac:dyDescent="0.25">
      <c r="E1486" s="265"/>
      <c r="M1486" s="159"/>
      <c r="N1486" s="149"/>
      <c r="P1486" s="135"/>
      <c r="Q1486" s="135"/>
    </row>
    <row r="1487" spans="5:17" x14ac:dyDescent="0.25">
      <c r="E1487" s="265"/>
      <c r="M1487" s="159"/>
      <c r="N1487" s="149"/>
      <c r="P1487" s="135"/>
      <c r="Q1487" s="135"/>
    </row>
    <row r="1488" spans="5:17" x14ac:dyDescent="0.25">
      <c r="E1488" s="265"/>
      <c r="M1488" s="159"/>
      <c r="N1488" s="149"/>
      <c r="P1488" s="135"/>
      <c r="Q1488" s="135"/>
    </row>
    <row r="1489" spans="5:17" x14ac:dyDescent="0.25">
      <c r="E1489" s="265"/>
      <c r="M1489" s="159"/>
      <c r="N1489" s="149"/>
      <c r="P1489" s="135"/>
      <c r="Q1489" s="135"/>
    </row>
    <row r="1490" spans="5:17" x14ac:dyDescent="0.25">
      <c r="E1490" s="265"/>
      <c r="M1490" s="159"/>
      <c r="N1490" s="149"/>
      <c r="P1490" s="135"/>
      <c r="Q1490" s="135"/>
    </row>
    <row r="1491" spans="5:17" x14ac:dyDescent="0.25">
      <c r="E1491" s="265"/>
      <c r="M1491" s="159"/>
      <c r="N1491" s="149"/>
      <c r="P1491" s="135"/>
      <c r="Q1491" s="135"/>
    </row>
    <row r="1492" spans="5:17" x14ac:dyDescent="0.25">
      <c r="E1492" s="265"/>
      <c r="M1492" s="159"/>
      <c r="N1492" s="149"/>
      <c r="P1492" s="135"/>
      <c r="Q1492" s="135"/>
    </row>
    <row r="1493" spans="5:17" x14ac:dyDescent="0.25">
      <c r="E1493" s="265"/>
      <c r="M1493" s="159"/>
      <c r="N1493" s="149"/>
      <c r="P1493" s="135"/>
      <c r="Q1493" s="135"/>
    </row>
    <row r="1494" spans="5:17" x14ac:dyDescent="0.25">
      <c r="E1494" s="265"/>
      <c r="M1494" s="159"/>
      <c r="N1494" s="149"/>
      <c r="P1494" s="135"/>
      <c r="Q1494" s="135"/>
    </row>
    <row r="1495" spans="5:17" x14ac:dyDescent="0.25">
      <c r="E1495" s="265"/>
      <c r="M1495" s="159"/>
      <c r="N1495" s="149"/>
      <c r="P1495" s="135"/>
      <c r="Q1495" s="135"/>
    </row>
    <row r="1496" spans="5:17" x14ac:dyDescent="0.25">
      <c r="E1496" s="265"/>
      <c r="M1496" s="159"/>
      <c r="N1496" s="149"/>
      <c r="P1496" s="135"/>
      <c r="Q1496" s="135"/>
    </row>
    <row r="1497" spans="5:17" x14ac:dyDescent="0.25">
      <c r="E1497" s="265"/>
      <c r="M1497" s="159"/>
      <c r="N1497" s="149"/>
      <c r="P1497" s="135"/>
      <c r="Q1497" s="135"/>
    </row>
    <row r="1498" spans="5:17" x14ac:dyDescent="0.25">
      <c r="E1498" s="265"/>
      <c r="M1498" s="159"/>
      <c r="N1498" s="149"/>
      <c r="P1498" s="135"/>
      <c r="Q1498" s="135"/>
    </row>
    <row r="1499" spans="5:17" x14ac:dyDescent="0.25">
      <c r="E1499" s="265"/>
      <c r="M1499" s="159"/>
      <c r="N1499" s="149"/>
      <c r="P1499" s="135"/>
      <c r="Q1499" s="135"/>
    </row>
    <row r="1500" spans="5:17" x14ac:dyDescent="0.25">
      <c r="E1500" s="265"/>
      <c r="M1500" s="159"/>
      <c r="N1500" s="149"/>
      <c r="P1500" s="135"/>
      <c r="Q1500" s="135"/>
    </row>
    <row r="1501" spans="5:17" x14ac:dyDescent="0.25">
      <c r="E1501" s="265"/>
      <c r="M1501" s="159"/>
      <c r="N1501" s="149"/>
      <c r="P1501" s="135"/>
      <c r="Q1501" s="135"/>
    </row>
    <row r="1502" spans="5:17" x14ac:dyDescent="0.25">
      <c r="E1502" s="265"/>
      <c r="M1502" s="159"/>
      <c r="N1502" s="149"/>
      <c r="P1502" s="135"/>
      <c r="Q1502" s="135"/>
    </row>
    <row r="1503" spans="5:17" x14ac:dyDescent="0.25">
      <c r="E1503" s="265"/>
      <c r="M1503" s="159"/>
      <c r="N1503" s="149"/>
      <c r="P1503" s="135"/>
      <c r="Q1503" s="135"/>
    </row>
    <row r="1504" spans="5:17" x14ac:dyDescent="0.25">
      <c r="E1504" s="265"/>
      <c r="M1504" s="159"/>
      <c r="N1504" s="149"/>
      <c r="P1504" s="135"/>
      <c r="Q1504" s="135"/>
    </row>
    <row r="1505" spans="5:17" x14ac:dyDescent="0.25">
      <c r="E1505" s="265"/>
      <c r="M1505" s="159"/>
      <c r="N1505" s="149"/>
      <c r="P1505" s="135"/>
      <c r="Q1505" s="135"/>
    </row>
    <row r="1506" spans="5:17" x14ac:dyDescent="0.25">
      <c r="E1506" s="265"/>
      <c r="M1506" s="159"/>
      <c r="N1506" s="149"/>
      <c r="P1506" s="135"/>
      <c r="Q1506" s="135"/>
    </row>
    <row r="1507" spans="5:17" x14ac:dyDescent="0.25">
      <c r="E1507" s="265"/>
      <c r="M1507" s="159"/>
      <c r="N1507" s="149"/>
      <c r="P1507" s="135"/>
      <c r="Q1507" s="135"/>
    </row>
    <row r="1508" spans="5:17" x14ac:dyDescent="0.25">
      <c r="E1508" s="265"/>
      <c r="M1508" s="159"/>
      <c r="N1508" s="149"/>
      <c r="P1508" s="135"/>
      <c r="Q1508" s="135"/>
    </row>
    <row r="1509" spans="5:17" x14ac:dyDescent="0.25">
      <c r="E1509" s="265"/>
      <c r="M1509" s="159"/>
      <c r="N1509" s="149"/>
      <c r="P1509" s="135"/>
      <c r="Q1509" s="135"/>
    </row>
    <row r="1510" spans="5:17" x14ac:dyDescent="0.25">
      <c r="E1510" s="265"/>
      <c r="M1510" s="159"/>
      <c r="N1510" s="149"/>
      <c r="P1510" s="135"/>
      <c r="Q1510" s="135"/>
    </row>
    <row r="1511" spans="5:17" x14ac:dyDescent="0.25">
      <c r="E1511" s="265"/>
      <c r="M1511" s="159"/>
      <c r="N1511" s="149"/>
      <c r="P1511" s="135"/>
      <c r="Q1511" s="135"/>
    </row>
    <row r="1512" spans="5:17" x14ac:dyDescent="0.25">
      <c r="E1512" s="265"/>
      <c r="M1512" s="159"/>
      <c r="N1512" s="149"/>
      <c r="P1512" s="135"/>
      <c r="Q1512" s="135"/>
    </row>
    <row r="1513" spans="5:17" x14ac:dyDescent="0.25">
      <c r="E1513" s="265"/>
      <c r="M1513" s="159"/>
      <c r="N1513" s="149"/>
      <c r="P1513" s="135"/>
      <c r="Q1513" s="135"/>
    </row>
    <row r="1514" spans="5:17" x14ac:dyDescent="0.25">
      <c r="E1514" s="265"/>
      <c r="M1514" s="159"/>
      <c r="N1514" s="149"/>
      <c r="P1514" s="135"/>
      <c r="Q1514" s="135"/>
    </row>
    <row r="1515" spans="5:17" x14ac:dyDescent="0.25">
      <c r="E1515" s="265"/>
      <c r="M1515" s="159"/>
      <c r="N1515" s="149"/>
      <c r="P1515" s="135"/>
      <c r="Q1515" s="135"/>
    </row>
    <row r="1516" spans="5:17" x14ac:dyDescent="0.25">
      <c r="E1516" s="265"/>
      <c r="M1516" s="159"/>
      <c r="N1516" s="149"/>
      <c r="P1516" s="135"/>
      <c r="Q1516" s="135"/>
    </row>
    <row r="1517" spans="5:17" x14ac:dyDescent="0.25">
      <c r="E1517" s="265"/>
      <c r="M1517" s="159"/>
      <c r="N1517" s="149"/>
      <c r="P1517" s="135"/>
      <c r="Q1517" s="135"/>
    </row>
    <row r="1518" spans="5:17" x14ac:dyDescent="0.25">
      <c r="E1518" s="265"/>
      <c r="M1518" s="159"/>
      <c r="N1518" s="149"/>
      <c r="P1518" s="135"/>
      <c r="Q1518" s="135"/>
    </row>
    <row r="1519" spans="5:17" x14ac:dyDescent="0.25">
      <c r="E1519" s="265"/>
      <c r="M1519" s="159"/>
      <c r="N1519" s="149"/>
      <c r="P1519" s="135"/>
      <c r="Q1519" s="135"/>
    </row>
    <row r="1520" spans="5:17" x14ac:dyDescent="0.25">
      <c r="E1520" s="265"/>
      <c r="M1520" s="159"/>
      <c r="N1520" s="149"/>
      <c r="P1520" s="135"/>
      <c r="Q1520" s="135"/>
    </row>
    <row r="1521" spans="5:17" x14ac:dyDescent="0.25">
      <c r="E1521" s="265"/>
      <c r="M1521" s="159"/>
      <c r="N1521" s="149"/>
      <c r="P1521" s="135"/>
      <c r="Q1521" s="135"/>
    </row>
    <row r="1522" spans="5:17" x14ac:dyDescent="0.25">
      <c r="E1522" s="265"/>
      <c r="M1522" s="159"/>
      <c r="N1522" s="149"/>
      <c r="P1522" s="135"/>
      <c r="Q1522" s="135"/>
    </row>
    <row r="1523" spans="5:17" x14ac:dyDescent="0.25">
      <c r="E1523" s="265"/>
      <c r="M1523" s="159"/>
      <c r="N1523" s="149"/>
      <c r="P1523" s="135"/>
      <c r="Q1523" s="135"/>
    </row>
    <row r="1524" spans="5:17" x14ac:dyDescent="0.25">
      <c r="E1524" s="265"/>
      <c r="M1524" s="159"/>
      <c r="N1524" s="149"/>
      <c r="P1524" s="135"/>
      <c r="Q1524" s="135"/>
    </row>
    <row r="1525" spans="5:17" x14ac:dyDescent="0.25">
      <c r="E1525" s="265"/>
      <c r="M1525" s="159"/>
      <c r="N1525" s="149"/>
      <c r="P1525" s="135"/>
      <c r="Q1525" s="135"/>
    </row>
    <row r="1526" spans="5:17" x14ac:dyDescent="0.25">
      <c r="E1526" s="265"/>
      <c r="M1526" s="159"/>
      <c r="N1526" s="149"/>
      <c r="P1526" s="135"/>
      <c r="Q1526" s="135"/>
    </row>
    <row r="1527" spans="5:17" x14ac:dyDescent="0.25">
      <c r="E1527" s="265"/>
      <c r="M1527" s="159"/>
      <c r="N1527" s="149"/>
      <c r="P1527" s="135"/>
      <c r="Q1527" s="135"/>
    </row>
    <row r="1528" spans="5:17" x14ac:dyDescent="0.25">
      <c r="E1528" s="265"/>
      <c r="M1528" s="159"/>
      <c r="N1528" s="149"/>
      <c r="P1528" s="135"/>
      <c r="Q1528" s="135"/>
    </row>
    <row r="1529" spans="5:17" x14ac:dyDescent="0.25">
      <c r="E1529" s="265"/>
      <c r="M1529" s="159"/>
      <c r="N1529" s="149"/>
      <c r="P1529" s="135"/>
      <c r="Q1529" s="135"/>
    </row>
    <row r="1530" spans="5:17" x14ac:dyDescent="0.25">
      <c r="E1530" s="265"/>
      <c r="M1530" s="159"/>
      <c r="N1530" s="149"/>
      <c r="P1530" s="135"/>
      <c r="Q1530" s="135"/>
    </row>
    <row r="1531" spans="5:17" x14ac:dyDescent="0.25">
      <c r="E1531" s="265"/>
      <c r="M1531" s="159"/>
      <c r="N1531" s="149"/>
      <c r="P1531" s="135"/>
      <c r="Q1531" s="135"/>
    </row>
    <row r="1532" spans="5:17" x14ac:dyDescent="0.25">
      <c r="E1532" s="265"/>
      <c r="M1532" s="159"/>
      <c r="N1532" s="149"/>
      <c r="P1532" s="135"/>
      <c r="Q1532" s="135"/>
    </row>
    <row r="1533" spans="5:17" x14ac:dyDescent="0.25">
      <c r="E1533" s="265"/>
      <c r="M1533" s="159"/>
      <c r="N1533" s="149"/>
      <c r="P1533" s="135"/>
      <c r="Q1533" s="135"/>
    </row>
    <row r="1534" spans="5:17" x14ac:dyDescent="0.25">
      <c r="E1534" s="265"/>
      <c r="M1534" s="159"/>
      <c r="N1534" s="149"/>
      <c r="P1534" s="135"/>
      <c r="Q1534" s="135"/>
    </row>
    <row r="1535" spans="5:17" x14ac:dyDescent="0.25">
      <c r="E1535" s="265"/>
      <c r="M1535" s="159"/>
      <c r="N1535" s="149"/>
      <c r="P1535" s="135"/>
      <c r="Q1535" s="135"/>
    </row>
    <row r="1536" spans="5:17" x14ac:dyDescent="0.25">
      <c r="E1536" s="265"/>
      <c r="M1536" s="159"/>
      <c r="N1536" s="149"/>
      <c r="P1536" s="135"/>
      <c r="Q1536" s="135"/>
    </row>
    <row r="1537" spans="5:17" x14ac:dyDescent="0.25">
      <c r="E1537" s="265"/>
      <c r="M1537" s="159"/>
      <c r="N1537" s="149"/>
      <c r="P1537" s="135"/>
      <c r="Q1537" s="135"/>
    </row>
    <row r="1538" spans="5:17" x14ac:dyDescent="0.25">
      <c r="E1538" s="265"/>
      <c r="M1538" s="159"/>
      <c r="N1538" s="149"/>
      <c r="P1538" s="135"/>
      <c r="Q1538" s="135"/>
    </row>
    <row r="1539" spans="5:17" x14ac:dyDescent="0.25">
      <c r="E1539" s="265"/>
      <c r="M1539" s="159"/>
      <c r="N1539" s="149"/>
      <c r="P1539" s="135"/>
      <c r="Q1539" s="135"/>
    </row>
    <row r="1540" spans="5:17" x14ac:dyDescent="0.25">
      <c r="E1540" s="265"/>
      <c r="M1540" s="159"/>
      <c r="N1540" s="149"/>
      <c r="P1540" s="135"/>
      <c r="Q1540" s="135"/>
    </row>
    <row r="1541" spans="5:17" x14ac:dyDescent="0.25">
      <c r="E1541" s="265"/>
      <c r="M1541" s="159"/>
      <c r="N1541" s="149"/>
      <c r="P1541" s="135"/>
      <c r="Q1541" s="135"/>
    </row>
    <row r="1542" spans="5:17" x14ac:dyDescent="0.25">
      <c r="E1542" s="265"/>
      <c r="M1542" s="159"/>
      <c r="N1542" s="149"/>
      <c r="P1542" s="135"/>
      <c r="Q1542" s="135"/>
    </row>
    <row r="1543" spans="5:17" x14ac:dyDescent="0.25">
      <c r="E1543" s="265"/>
      <c r="M1543" s="159"/>
      <c r="N1543" s="149"/>
      <c r="P1543" s="135"/>
      <c r="Q1543" s="135"/>
    </row>
    <row r="1544" spans="5:17" x14ac:dyDescent="0.25">
      <c r="E1544" s="265"/>
      <c r="M1544" s="159"/>
      <c r="N1544" s="149"/>
      <c r="P1544" s="135"/>
      <c r="Q1544" s="135"/>
    </row>
    <row r="1545" spans="5:17" x14ac:dyDescent="0.25">
      <c r="E1545" s="265"/>
      <c r="M1545" s="159"/>
      <c r="N1545" s="149"/>
      <c r="P1545" s="135"/>
      <c r="Q1545" s="135"/>
    </row>
    <row r="1546" spans="5:17" x14ac:dyDescent="0.25">
      <c r="E1546" s="265"/>
      <c r="M1546" s="159"/>
      <c r="N1546" s="149"/>
      <c r="P1546" s="135"/>
      <c r="Q1546" s="135"/>
    </row>
    <row r="1547" spans="5:17" x14ac:dyDescent="0.25">
      <c r="E1547" s="265"/>
      <c r="M1547" s="159"/>
      <c r="N1547" s="149"/>
      <c r="P1547" s="135"/>
      <c r="Q1547" s="135"/>
    </row>
    <row r="1548" spans="5:17" x14ac:dyDescent="0.25">
      <c r="E1548" s="265"/>
      <c r="M1548" s="159"/>
      <c r="N1548" s="149"/>
      <c r="P1548" s="135"/>
      <c r="Q1548" s="135"/>
    </row>
    <row r="1549" spans="5:17" x14ac:dyDescent="0.25">
      <c r="E1549" s="265"/>
      <c r="M1549" s="159"/>
      <c r="N1549" s="149"/>
      <c r="P1549" s="135"/>
      <c r="Q1549" s="135"/>
    </row>
    <row r="1550" spans="5:17" x14ac:dyDescent="0.25">
      <c r="E1550" s="265"/>
      <c r="M1550" s="159"/>
      <c r="N1550" s="149"/>
      <c r="P1550" s="135"/>
      <c r="Q1550" s="135"/>
    </row>
    <row r="1551" spans="5:17" x14ac:dyDescent="0.25">
      <c r="E1551" s="265"/>
      <c r="M1551" s="159"/>
      <c r="N1551" s="149"/>
      <c r="P1551" s="135"/>
      <c r="Q1551" s="135"/>
    </row>
    <row r="1552" spans="5:17" x14ac:dyDescent="0.25">
      <c r="E1552" s="265"/>
      <c r="M1552" s="159"/>
      <c r="N1552" s="149"/>
      <c r="P1552" s="135"/>
      <c r="Q1552" s="135"/>
    </row>
    <row r="1553" spans="5:17" x14ac:dyDescent="0.25">
      <c r="E1553" s="265"/>
      <c r="M1553" s="159"/>
      <c r="N1553" s="149"/>
      <c r="P1553" s="135"/>
      <c r="Q1553" s="135"/>
    </row>
    <row r="1554" spans="5:17" x14ac:dyDescent="0.25">
      <c r="E1554" s="265"/>
      <c r="M1554" s="159"/>
      <c r="N1554" s="149"/>
      <c r="P1554" s="135"/>
      <c r="Q1554" s="135"/>
    </row>
    <row r="1555" spans="5:17" x14ac:dyDescent="0.25">
      <c r="E1555" s="265"/>
      <c r="M1555" s="159"/>
      <c r="N1555" s="149"/>
      <c r="P1555" s="135"/>
      <c r="Q1555" s="135"/>
    </row>
    <row r="1556" spans="5:17" x14ac:dyDescent="0.25">
      <c r="E1556" s="265"/>
      <c r="M1556" s="159"/>
      <c r="N1556" s="149"/>
      <c r="P1556" s="135"/>
      <c r="Q1556" s="135"/>
    </row>
    <row r="1557" spans="5:17" x14ac:dyDescent="0.25">
      <c r="E1557" s="265"/>
      <c r="M1557" s="159"/>
      <c r="N1557" s="149"/>
      <c r="P1557" s="135"/>
      <c r="Q1557" s="135"/>
    </row>
    <row r="1558" spans="5:17" x14ac:dyDescent="0.25">
      <c r="E1558" s="265"/>
      <c r="M1558" s="159"/>
      <c r="N1558" s="149"/>
      <c r="P1558" s="135"/>
      <c r="Q1558" s="135"/>
    </row>
    <row r="1559" spans="5:17" x14ac:dyDescent="0.25">
      <c r="E1559" s="265"/>
      <c r="M1559" s="159"/>
      <c r="N1559" s="149"/>
      <c r="P1559" s="135"/>
      <c r="Q1559" s="135"/>
    </row>
    <row r="1560" spans="5:17" x14ac:dyDescent="0.25">
      <c r="E1560" s="265"/>
      <c r="M1560" s="159"/>
      <c r="N1560" s="149"/>
      <c r="P1560" s="135"/>
      <c r="Q1560" s="135"/>
    </row>
    <row r="1561" spans="5:17" x14ac:dyDescent="0.25">
      <c r="E1561" s="265"/>
      <c r="M1561" s="159"/>
      <c r="N1561" s="149"/>
      <c r="P1561" s="135"/>
      <c r="Q1561" s="135"/>
    </row>
    <row r="1562" spans="5:17" x14ac:dyDescent="0.25">
      <c r="E1562" s="265"/>
      <c r="M1562" s="159"/>
      <c r="N1562" s="149"/>
      <c r="P1562" s="135"/>
      <c r="Q1562" s="135"/>
    </row>
    <row r="1563" spans="5:17" x14ac:dyDescent="0.25">
      <c r="E1563" s="265"/>
      <c r="M1563" s="159"/>
      <c r="N1563" s="149"/>
      <c r="P1563" s="135"/>
      <c r="Q1563" s="135"/>
    </row>
    <row r="1564" spans="5:17" x14ac:dyDescent="0.25">
      <c r="E1564" s="265"/>
      <c r="M1564" s="159"/>
      <c r="N1564" s="149"/>
      <c r="P1564" s="135"/>
      <c r="Q1564" s="135"/>
    </row>
    <row r="1565" spans="5:17" x14ac:dyDescent="0.25">
      <c r="E1565" s="265"/>
      <c r="M1565" s="159"/>
      <c r="N1565" s="149"/>
      <c r="P1565" s="135"/>
      <c r="Q1565" s="135"/>
    </row>
    <row r="1566" spans="5:17" x14ac:dyDescent="0.25">
      <c r="E1566" s="265"/>
      <c r="M1566" s="159"/>
      <c r="N1566" s="149"/>
      <c r="P1566" s="135"/>
      <c r="Q1566" s="135"/>
    </row>
    <row r="1567" spans="5:17" x14ac:dyDescent="0.25">
      <c r="E1567" s="265"/>
      <c r="M1567" s="159"/>
      <c r="N1567" s="149"/>
      <c r="P1567" s="135"/>
      <c r="Q1567" s="135"/>
    </row>
    <row r="1568" spans="5:17" x14ac:dyDescent="0.25">
      <c r="E1568" s="265"/>
      <c r="M1568" s="159"/>
      <c r="N1568" s="149"/>
      <c r="P1568" s="135"/>
      <c r="Q1568" s="135"/>
    </row>
    <row r="1569" spans="5:17" x14ac:dyDescent="0.25">
      <c r="E1569" s="265"/>
      <c r="M1569" s="159"/>
      <c r="N1569" s="149"/>
      <c r="P1569" s="135"/>
      <c r="Q1569" s="135"/>
    </row>
    <row r="1570" spans="5:17" x14ac:dyDescent="0.25">
      <c r="E1570" s="265"/>
      <c r="M1570" s="159"/>
      <c r="N1570" s="149"/>
      <c r="P1570" s="135"/>
      <c r="Q1570" s="135"/>
    </row>
    <row r="1571" spans="5:17" x14ac:dyDescent="0.25">
      <c r="E1571" s="265"/>
      <c r="M1571" s="159"/>
      <c r="N1571" s="149"/>
      <c r="P1571" s="135"/>
      <c r="Q1571" s="135"/>
    </row>
    <row r="1572" spans="5:17" x14ac:dyDescent="0.25">
      <c r="E1572" s="265"/>
      <c r="M1572" s="159"/>
      <c r="N1572" s="149"/>
      <c r="P1572" s="135"/>
      <c r="Q1572" s="135"/>
    </row>
    <row r="1573" spans="5:17" x14ac:dyDescent="0.25">
      <c r="E1573" s="265"/>
      <c r="M1573" s="159"/>
      <c r="N1573" s="149"/>
      <c r="P1573" s="135"/>
      <c r="Q1573" s="135"/>
    </row>
    <row r="1574" spans="5:17" x14ac:dyDescent="0.25">
      <c r="E1574" s="265"/>
      <c r="M1574" s="159"/>
      <c r="N1574" s="149"/>
      <c r="P1574" s="135"/>
      <c r="Q1574" s="135"/>
    </row>
    <row r="1575" spans="5:17" x14ac:dyDescent="0.25">
      <c r="E1575" s="265"/>
      <c r="M1575" s="159"/>
      <c r="N1575" s="149"/>
      <c r="P1575" s="135"/>
      <c r="Q1575" s="135"/>
    </row>
    <row r="1576" spans="5:17" x14ac:dyDescent="0.25">
      <c r="E1576" s="265"/>
      <c r="M1576" s="159"/>
      <c r="N1576" s="149"/>
      <c r="P1576" s="135"/>
      <c r="Q1576" s="135"/>
    </row>
    <row r="1577" spans="5:17" x14ac:dyDescent="0.25">
      <c r="E1577" s="265"/>
      <c r="M1577" s="159"/>
      <c r="N1577" s="149"/>
      <c r="P1577" s="135"/>
      <c r="Q1577" s="135"/>
    </row>
    <row r="1578" spans="5:17" x14ac:dyDescent="0.25">
      <c r="E1578" s="265"/>
      <c r="M1578" s="159"/>
      <c r="N1578" s="149"/>
      <c r="P1578" s="135"/>
      <c r="Q1578" s="135"/>
    </row>
    <row r="1579" spans="5:17" x14ac:dyDescent="0.25">
      <c r="E1579" s="265"/>
      <c r="M1579" s="159"/>
      <c r="N1579" s="149"/>
      <c r="P1579" s="135"/>
      <c r="Q1579" s="135"/>
    </row>
    <row r="1580" spans="5:17" x14ac:dyDescent="0.25">
      <c r="E1580" s="265"/>
      <c r="M1580" s="159"/>
      <c r="N1580" s="149"/>
      <c r="P1580" s="135"/>
      <c r="Q1580" s="135"/>
    </row>
    <row r="1581" spans="5:17" x14ac:dyDescent="0.25">
      <c r="E1581" s="265"/>
      <c r="M1581" s="159"/>
      <c r="N1581" s="149"/>
      <c r="P1581" s="135"/>
      <c r="Q1581" s="135"/>
    </row>
    <row r="1582" spans="5:17" x14ac:dyDescent="0.25">
      <c r="E1582" s="265"/>
      <c r="M1582" s="159"/>
      <c r="N1582" s="149"/>
      <c r="P1582" s="135"/>
      <c r="Q1582" s="135"/>
    </row>
    <row r="1583" spans="5:17" x14ac:dyDescent="0.25">
      <c r="E1583" s="265"/>
      <c r="M1583" s="159"/>
      <c r="N1583" s="149"/>
      <c r="P1583" s="135"/>
      <c r="Q1583" s="135"/>
    </row>
    <row r="1584" spans="5:17" x14ac:dyDescent="0.25">
      <c r="E1584" s="265"/>
      <c r="M1584" s="159"/>
      <c r="N1584" s="149"/>
      <c r="P1584" s="135"/>
      <c r="Q1584" s="135"/>
    </row>
    <row r="1585" spans="5:17" x14ac:dyDescent="0.25">
      <c r="E1585" s="265"/>
      <c r="M1585" s="159"/>
      <c r="N1585" s="149"/>
      <c r="P1585" s="135"/>
      <c r="Q1585" s="135"/>
    </row>
    <row r="1586" spans="5:17" x14ac:dyDescent="0.25">
      <c r="E1586" s="265"/>
      <c r="M1586" s="159"/>
      <c r="N1586" s="149"/>
      <c r="P1586" s="135"/>
      <c r="Q1586" s="135"/>
    </row>
    <row r="1587" spans="5:17" x14ac:dyDescent="0.25">
      <c r="E1587" s="265"/>
      <c r="M1587" s="159"/>
      <c r="N1587" s="149"/>
      <c r="P1587" s="135"/>
      <c r="Q1587" s="135"/>
    </row>
    <row r="1588" spans="5:17" x14ac:dyDescent="0.25">
      <c r="E1588" s="265"/>
      <c r="M1588" s="159"/>
      <c r="N1588" s="149"/>
      <c r="P1588" s="135"/>
      <c r="Q1588" s="135"/>
    </row>
    <row r="1589" spans="5:17" x14ac:dyDescent="0.25">
      <c r="E1589" s="265"/>
      <c r="M1589" s="159"/>
      <c r="N1589" s="149"/>
      <c r="P1589" s="135"/>
      <c r="Q1589" s="135"/>
    </row>
    <row r="1590" spans="5:17" x14ac:dyDescent="0.25">
      <c r="E1590" s="265"/>
      <c r="M1590" s="159"/>
      <c r="N1590" s="149"/>
      <c r="P1590" s="135"/>
      <c r="Q1590" s="135"/>
    </row>
    <row r="1591" spans="5:17" x14ac:dyDescent="0.25">
      <c r="E1591" s="265"/>
      <c r="M1591" s="159"/>
      <c r="N1591" s="149"/>
      <c r="P1591" s="135"/>
      <c r="Q1591" s="135"/>
    </row>
    <row r="1592" spans="5:17" x14ac:dyDescent="0.25">
      <c r="E1592" s="265"/>
      <c r="M1592" s="159"/>
      <c r="N1592" s="149"/>
      <c r="P1592" s="135"/>
      <c r="Q1592" s="135"/>
    </row>
    <row r="1593" spans="5:17" x14ac:dyDescent="0.25">
      <c r="E1593" s="265"/>
      <c r="M1593" s="159"/>
      <c r="N1593" s="149"/>
      <c r="P1593" s="135"/>
      <c r="Q1593" s="135"/>
    </row>
    <row r="1594" spans="5:17" x14ac:dyDescent="0.25">
      <c r="E1594" s="265"/>
      <c r="M1594" s="159"/>
      <c r="N1594" s="149"/>
      <c r="P1594" s="135"/>
      <c r="Q1594" s="135"/>
    </row>
    <row r="1595" spans="5:17" x14ac:dyDescent="0.25">
      <c r="E1595" s="265"/>
      <c r="M1595" s="159"/>
      <c r="N1595" s="149"/>
      <c r="P1595" s="135"/>
      <c r="Q1595" s="135"/>
    </row>
    <row r="1596" spans="5:17" x14ac:dyDescent="0.25">
      <c r="E1596" s="265"/>
      <c r="M1596" s="159"/>
      <c r="N1596" s="149"/>
      <c r="P1596" s="135"/>
      <c r="Q1596" s="135"/>
    </row>
    <row r="1597" spans="5:17" x14ac:dyDescent="0.25">
      <c r="E1597" s="265"/>
      <c r="M1597" s="159"/>
      <c r="N1597" s="149"/>
      <c r="P1597" s="135"/>
      <c r="Q1597" s="135"/>
    </row>
    <row r="1598" spans="5:17" x14ac:dyDescent="0.25">
      <c r="E1598" s="265"/>
      <c r="M1598" s="159"/>
      <c r="N1598" s="149"/>
      <c r="P1598" s="135"/>
      <c r="Q1598" s="135"/>
    </row>
    <row r="1599" spans="5:17" x14ac:dyDescent="0.25">
      <c r="E1599" s="265"/>
      <c r="M1599" s="159"/>
      <c r="N1599" s="149"/>
      <c r="P1599" s="135"/>
      <c r="Q1599" s="135"/>
    </row>
    <row r="1600" spans="5:17" x14ac:dyDescent="0.25">
      <c r="E1600" s="265"/>
      <c r="M1600" s="159"/>
      <c r="N1600" s="149"/>
      <c r="P1600" s="135"/>
      <c r="Q1600" s="135"/>
    </row>
    <row r="1601" spans="5:17" x14ac:dyDescent="0.25">
      <c r="E1601" s="265"/>
      <c r="M1601" s="159"/>
      <c r="N1601" s="149"/>
      <c r="P1601" s="135"/>
      <c r="Q1601" s="135"/>
    </row>
    <row r="1602" spans="5:17" x14ac:dyDescent="0.25">
      <c r="E1602" s="265"/>
      <c r="M1602" s="159"/>
      <c r="N1602" s="149"/>
      <c r="P1602" s="135"/>
      <c r="Q1602" s="135"/>
    </row>
    <row r="1603" spans="5:17" x14ac:dyDescent="0.25">
      <c r="E1603" s="265"/>
      <c r="M1603" s="159"/>
      <c r="N1603" s="149"/>
      <c r="P1603" s="135"/>
      <c r="Q1603" s="135"/>
    </row>
    <row r="1604" spans="5:17" x14ac:dyDescent="0.25">
      <c r="E1604" s="265"/>
      <c r="M1604" s="159"/>
      <c r="N1604" s="149"/>
      <c r="P1604" s="135"/>
      <c r="Q1604" s="135"/>
    </row>
    <row r="1605" spans="5:17" x14ac:dyDescent="0.25">
      <c r="E1605" s="265"/>
      <c r="M1605" s="159"/>
      <c r="N1605" s="149"/>
      <c r="P1605" s="135"/>
      <c r="Q1605" s="135"/>
    </row>
    <row r="1606" spans="5:17" x14ac:dyDescent="0.25">
      <c r="E1606" s="265"/>
      <c r="M1606" s="159"/>
      <c r="N1606" s="149"/>
      <c r="P1606" s="135"/>
      <c r="Q1606" s="135"/>
    </row>
    <row r="1607" spans="5:17" x14ac:dyDescent="0.25">
      <c r="E1607" s="265"/>
      <c r="M1607" s="159"/>
      <c r="N1607" s="149"/>
      <c r="P1607" s="135"/>
      <c r="Q1607" s="135"/>
    </row>
    <row r="1608" spans="5:17" x14ac:dyDescent="0.25">
      <c r="E1608" s="265"/>
      <c r="M1608" s="159"/>
      <c r="N1608" s="149"/>
      <c r="P1608" s="135"/>
      <c r="Q1608" s="135"/>
    </row>
    <row r="1609" spans="5:17" x14ac:dyDescent="0.25">
      <c r="E1609" s="265"/>
      <c r="M1609" s="159"/>
      <c r="N1609" s="149"/>
      <c r="P1609" s="135"/>
      <c r="Q1609" s="135"/>
    </row>
    <row r="1610" spans="5:17" x14ac:dyDescent="0.25">
      <c r="E1610" s="265"/>
      <c r="M1610" s="159"/>
      <c r="N1610" s="149"/>
      <c r="P1610" s="135"/>
      <c r="Q1610" s="135"/>
    </row>
    <row r="1611" spans="5:17" x14ac:dyDescent="0.25">
      <c r="E1611" s="265"/>
      <c r="M1611" s="159"/>
      <c r="N1611" s="149"/>
      <c r="P1611" s="135"/>
      <c r="Q1611" s="135"/>
    </row>
    <row r="1612" spans="5:17" x14ac:dyDescent="0.25">
      <c r="E1612" s="265"/>
      <c r="M1612" s="159"/>
      <c r="N1612" s="149"/>
      <c r="P1612" s="135"/>
      <c r="Q1612" s="135"/>
    </row>
    <row r="1613" spans="5:17" x14ac:dyDescent="0.25">
      <c r="E1613" s="265"/>
      <c r="M1613" s="159"/>
      <c r="N1613" s="149"/>
      <c r="P1613" s="135"/>
      <c r="Q1613" s="135"/>
    </row>
    <row r="1614" spans="5:17" x14ac:dyDescent="0.25">
      <c r="E1614" s="265"/>
      <c r="M1614" s="159"/>
      <c r="N1614" s="149"/>
      <c r="P1614" s="135"/>
      <c r="Q1614" s="135"/>
    </row>
    <row r="1615" spans="5:17" x14ac:dyDescent="0.25">
      <c r="E1615" s="265"/>
      <c r="M1615" s="159"/>
      <c r="N1615" s="149"/>
      <c r="P1615" s="135"/>
      <c r="Q1615" s="135"/>
    </row>
    <row r="1616" spans="5:17" x14ac:dyDescent="0.25">
      <c r="E1616" s="265"/>
      <c r="M1616" s="159"/>
      <c r="N1616" s="149"/>
      <c r="P1616" s="135"/>
      <c r="Q1616" s="135"/>
    </row>
    <row r="1617" spans="5:17" x14ac:dyDescent="0.25">
      <c r="E1617" s="265"/>
      <c r="M1617" s="159"/>
      <c r="N1617" s="149"/>
      <c r="P1617" s="135"/>
      <c r="Q1617" s="135"/>
    </row>
    <row r="1618" spans="5:17" x14ac:dyDescent="0.25">
      <c r="E1618" s="265"/>
      <c r="M1618" s="159"/>
      <c r="N1618" s="149"/>
      <c r="P1618" s="135"/>
      <c r="Q1618" s="135"/>
    </row>
    <row r="1619" spans="5:17" x14ac:dyDescent="0.25">
      <c r="E1619" s="265"/>
      <c r="M1619" s="159"/>
      <c r="N1619" s="149"/>
      <c r="P1619" s="135"/>
      <c r="Q1619" s="135"/>
    </row>
    <row r="1620" spans="5:17" x14ac:dyDescent="0.25">
      <c r="E1620" s="265"/>
      <c r="M1620" s="159"/>
      <c r="N1620" s="149"/>
      <c r="P1620" s="135"/>
      <c r="Q1620" s="135"/>
    </row>
    <row r="1621" spans="5:17" x14ac:dyDescent="0.25">
      <c r="E1621" s="265"/>
      <c r="M1621" s="159"/>
      <c r="N1621" s="149"/>
      <c r="P1621" s="135"/>
      <c r="Q1621" s="135"/>
    </row>
    <row r="1622" spans="5:17" x14ac:dyDescent="0.25">
      <c r="E1622" s="265"/>
      <c r="M1622" s="159"/>
      <c r="N1622" s="149"/>
      <c r="P1622" s="135"/>
      <c r="Q1622" s="135"/>
    </row>
    <row r="1623" spans="5:17" x14ac:dyDescent="0.25">
      <c r="E1623" s="265"/>
      <c r="M1623" s="159"/>
      <c r="N1623" s="149"/>
      <c r="P1623" s="135"/>
      <c r="Q1623" s="135"/>
    </row>
    <row r="1624" spans="5:17" x14ac:dyDescent="0.25">
      <c r="E1624" s="265"/>
      <c r="M1624" s="159"/>
      <c r="N1624" s="149"/>
      <c r="P1624" s="135"/>
      <c r="Q1624" s="135"/>
    </row>
    <row r="1625" spans="5:17" x14ac:dyDescent="0.25">
      <c r="E1625" s="265"/>
      <c r="M1625" s="159"/>
      <c r="N1625" s="149"/>
      <c r="P1625" s="135"/>
      <c r="Q1625" s="135"/>
    </row>
    <row r="1626" spans="5:17" x14ac:dyDescent="0.25">
      <c r="E1626" s="265"/>
      <c r="M1626" s="159"/>
      <c r="N1626" s="149"/>
      <c r="P1626" s="135"/>
      <c r="Q1626" s="135"/>
    </row>
    <row r="1627" spans="5:17" x14ac:dyDescent="0.25">
      <c r="E1627" s="265"/>
      <c r="M1627" s="159"/>
      <c r="N1627" s="149"/>
      <c r="P1627" s="135"/>
      <c r="Q1627" s="135"/>
    </row>
    <row r="1628" spans="5:17" x14ac:dyDescent="0.25">
      <c r="E1628" s="265"/>
      <c r="M1628" s="159"/>
      <c r="N1628" s="149"/>
      <c r="P1628" s="135"/>
      <c r="Q1628" s="135"/>
    </row>
    <row r="1629" spans="5:17" x14ac:dyDescent="0.25">
      <c r="E1629" s="265"/>
      <c r="M1629" s="159"/>
      <c r="N1629" s="149"/>
      <c r="P1629" s="135"/>
      <c r="Q1629" s="135"/>
    </row>
    <row r="1630" spans="5:17" x14ac:dyDescent="0.25">
      <c r="E1630" s="265"/>
      <c r="M1630" s="159"/>
      <c r="N1630" s="149"/>
      <c r="P1630" s="135"/>
      <c r="Q1630" s="135"/>
    </row>
    <row r="1631" spans="5:17" x14ac:dyDescent="0.25">
      <c r="E1631" s="265"/>
      <c r="M1631" s="159"/>
      <c r="N1631" s="149"/>
      <c r="P1631" s="135"/>
      <c r="Q1631" s="135"/>
    </row>
    <row r="1632" spans="5:17" x14ac:dyDescent="0.25">
      <c r="E1632" s="265"/>
      <c r="M1632" s="159"/>
      <c r="N1632" s="149"/>
      <c r="P1632" s="135"/>
      <c r="Q1632" s="135"/>
    </row>
    <row r="1633" spans="5:17" x14ac:dyDescent="0.25">
      <c r="E1633" s="265"/>
      <c r="M1633" s="159"/>
      <c r="N1633" s="149"/>
      <c r="P1633" s="135"/>
      <c r="Q1633" s="135"/>
    </row>
    <row r="1634" spans="5:17" x14ac:dyDescent="0.25">
      <c r="E1634" s="265"/>
      <c r="M1634" s="159"/>
      <c r="N1634" s="149"/>
      <c r="P1634" s="135"/>
      <c r="Q1634" s="135"/>
    </row>
    <row r="1635" spans="5:17" x14ac:dyDescent="0.25">
      <c r="E1635" s="265"/>
      <c r="M1635" s="159"/>
      <c r="N1635" s="149"/>
      <c r="P1635" s="135"/>
      <c r="Q1635" s="135"/>
    </row>
    <row r="1636" spans="5:17" x14ac:dyDescent="0.25">
      <c r="E1636" s="265"/>
      <c r="M1636" s="159"/>
      <c r="N1636" s="149"/>
      <c r="P1636" s="135"/>
      <c r="Q1636" s="135"/>
    </row>
    <row r="1637" spans="5:17" x14ac:dyDescent="0.25">
      <c r="E1637" s="265"/>
      <c r="M1637" s="159"/>
      <c r="N1637" s="149"/>
      <c r="P1637" s="135"/>
      <c r="Q1637" s="135"/>
    </row>
    <row r="1638" spans="5:17" x14ac:dyDescent="0.25">
      <c r="E1638" s="265"/>
      <c r="M1638" s="159"/>
      <c r="N1638" s="149"/>
      <c r="P1638" s="135"/>
      <c r="Q1638" s="135"/>
    </row>
    <row r="1639" spans="5:17" x14ac:dyDescent="0.25">
      <c r="E1639" s="265"/>
      <c r="M1639" s="159"/>
      <c r="N1639" s="149"/>
      <c r="P1639" s="135"/>
      <c r="Q1639" s="135"/>
    </row>
    <row r="1640" spans="5:17" x14ac:dyDescent="0.25">
      <c r="E1640" s="265"/>
      <c r="M1640" s="159"/>
      <c r="N1640" s="149"/>
      <c r="P1640" s="135"/>
      <c r="Q1640" s="135"/>
    </row>
    <row r="1641" spans="5:17" x14ac:dyDescent="0.25">
      <c r="E1641" s="265"/>
      <c r="M1641" s="159"/>
      <c r="N1641" s="149"/>
      <c r="P1641" s="135"/>
      <c r="Q1641" s="135"/>
    </row>
    <row r="1642" spans="5:17" x14ac:dyDescent="0.25">
      <c r="E1642" s="265"/>
      <c r="M1642" s="159"/>
      <c r="N1642" s="149"/>
      <c r="P1642" s="135"/>
      <c r="Q1642" s="135"/>
    </row>
    <row r="1643" spans="5:17" x14ac:dyDescent="0.25">
      <c r="E1643" s="265"/>
      <c r="M1643" s="159"/>
      <c r="N1643" s="149"/>
      <c r="P1643" s="135"/>
      <c r="Q1643" s="135"/>
    </row>
    <row r="1644" spans="5:17" x14ac:dyDescent="0.25">
      <c r="E1644" s="265"/>
      <c r="M1644" s="159"/>
      <c r="N1644" s="149"/>
      <c r="P1644" s="135"/>
      <c r="Q1644" s="135"/>
    </row>
    <row r="1645" spans="5:17" x14ac:dyDescent="0.25">
      <c r="E1645" s="265"/>
      <c r="M1645" s="159"/>
      <c r="N1645" s="149"/>
      <c r="P1645" s="135"/>
      <c r="Q1645" s="135"/>
    </row>
    <row r="1646" spans="5:17" x14ac:dyDescent="0.25">
      <c r="E1646" s="265"/>
      <c r="M1646" s="159"/>
      <c r="N1646" s="149"/>
      <c r="P1646" s="135"/>
      <c r="Q1646" s="135"/>
    </row>
    <row r="1647" spans="5:17" x14ac:dyDescent="0.25">
      <c r="E1647" s="265"/>
      <c r="M1647" s="159"/>
      <c r="N1647" s="149"/>
      <c r="P1647" s="135"/>
      <c r="Q1647" s="135"/>
    </row>
    <row r="1648" spans="5:17" x14ac:dyDescent="0.25">
      <c r="E1648" s="265"/>
      <c r="M1648" s="159"/>
      <c r="N1648" s="149"/>
      <c r="P1648" s="135"/>
      <c r="Q1648" s="135"/>
    </row>
    <row r="1649" spans="5:17" x14ac:dyDescent="0.25">
      <c r="E1649" s="265"/>
      <c r="M1649" s="159"/>
      <c r="N1649" s="149"/>
      <c r="P1649" s="135"/>
      <c r="Q1649" s="135"/>
    </row>
    <row r="1650" spans="5:17" x14ac:dyDescent="0.25">
      <c r="E1650" s="265"/>
      <c r="M1650" s="159"/>
      <c r="N1650" s="149"/>
      <c r="P1650" s="135"/>
      <c r="Q1650" s="135"/>
    </row>
    <row r="1651" spans="5:17" x14ac:dyDescent="0.25">
      <c r="E1651" s="265"/>
      <c r="M1651" s="159"/>
      <c r="N1651" s="149"/>
      <c r="P1651" s="135"/>
      <c r="Q1651" s="135"/>
    </row>
    <row r="1652" spans="5:17" x14ac:dyDescent="0.25">
      <c r="E1652" s="265"/>
      <c r="M1652" s="159"/>
      <c r="N1652" s="149"/>
      <c r="P1652" s="135"/>
      <c r="Q1652" s="135"/>
    </row>
    <row r="1653" spans="5:17" x14ac:dyDescent="0.25">
      <c r="E1653" s="265"/>
      <c r="M1653" s="159"/>
      <c r="N1653" s="149"/>
      <c r="P1653" s="135"/>
      <c r="Q1653" s="135"/>
    </row>
    <row r="1654" spans="5:17" x14ac:dyDescent="0.25">
      <c r="E1654" s="265"/>
      <c r="M1654" s="159"/>
      <c r="N1654" s="149"/>
      <c r="P1654" s="135"/>
      <c r="Q1654" s="135"/>
    </row>
    <row r="1655" spans="5:17" x14ac:dyDescent="0.25">
      <c r="E1655" s="265"/>
      <c r="M1655" s="159"/>
      <c r="N1655" s="149"/>
      <c r="P1655" s="135"/>
      <c r="Q1655" s="135"/>
    </row>
    <row r="1656" spans="5:17" x14ac:dyDescent="0.25">
      <c r="E1656" s="265"/>
      <c r="M1656" s="159"/>
      <c r="N1656" s="149"/>
      <c r="P1656" s="135"/>
      <c r="Q1656" s="135"/>
    </row>
    <row r="1657" spans="5:17" x14ac:dyDescent="0.25">
      <c r="E1657" s="265"/>
      <c r="M1657" s="159"/>
      <c r="N1657" s="149"/>
      <c r="P1657" s="135"/>
      <c r="Q1657" s="135"/>
    </row>
    <row r="1658" spans="5:17" x14ac:dyDescent="0.25">
      <c r="E1658" s="265"/>
      <c r="M1658" s="159"/>
      <c r="N1658" s="149"/>
      <c r="P1658" s="135"/>
      <c r="Q1658" s="135"/>
    </row>
    <row r="1659" spans="5:17" x14ac:dyDescent="0.25">
      <c r="E1659" s="265"/>
      <c r="M1659" s="159"/>
      <c r="N1659" s="149"/>
      <c r="P1659" s="135"/>
      <c r="Q1659" s="135"/>
    </row>
    <row r="1660" spans="5:17" x14ac:dyDescent="0.25">
      <c r="E1660" s="265"/>
      <c r="M1660" s="159"/>
      <c r="N1660" s="149"/>
      <c r="P1660" s="135"/>
      <c r="Q1660" s="135"/>
    </row>
    <row r="1661" spans="5:17" x14ac:dyDescent="0.25">
      <c r="E1661" s="265"/>
      <c r="M1661" s="159"/>
      <c r="N1661" s="149"/>
      <c r="P1661" s="135"/>
      <c r="Q1661" s="135"/>
    </row>
    <row r="1662" spans="5:17" x14ac:dyDescent="0.25">
      <c r="E1662" s="265"/>
      <c r="M1662" s="159"/>
      <c r="N1662" s="149"/>
      <c r="P1662" s="135"/>
      <c r="Q1662" s="135"/>
    </row>
    <row r="1663" spans="5:17" x14ac:dyDescent="0.25">
      <c r="E1663" s="265"/>
      <c r="M1663" s="159"/>
      <c r="N1663" s="149"/>
      <c r="P1663" s="135"/>
      <c r="Q1663" s="135"/>
    </row>
    <row r="1664" spans="5:17" x14ac:dyDescent="0.25">
      <c r="E1664" s="265"/>
      <c r="M1664" s="159"/>
      <c r="N1664" s="149"/>
      <c r="P1664" s="135"/>
      <c r="Q1664" s="135"/>
    </row>
    <row r="1665" spans="5:17" x14ac:dyDescent="0.25">
      <c r="E1665" s="265"/>
      <c r="M1665" s="159"/>
      <c r="N1665" s="149"/>
      <c r="P1665" s="135"/>
      <c r="Q1665" s="135"/>
    </row>
    <row r="1666" spans="5:17" x14ac:dyDescent="0.25">
      <c r="E1666" s="265"/>
      <c r="M1666" s="159"/>
      <c r="N1666" s="149"/>
      <c r="P1666" s="135"/>
      <c r="Q1666" s="135"/>
    </row>
    <row r="1667" spans="5:17" x14ac:dyDescent="0.25">
      <c r="E1667" s="265"/>
      <c r="M1667" s="159"/>
      <c r="N1667" s="149"/>
      <c r="P1667" s="135"/>
      <c r="Q1667" s="135"/>
    </row>
    <row r="1668" spans="5:17" x14ac:dyDescent="0.25">
      <c r="E1668" s="265"/>
      <c r="M1668" s="159"/>
      <c r="N1668" s="149"/>
      <c r="P1668" s="135"/>
      <c r="Q1668" s="135"/>
    </row>
    <row r="1669" spans="5:17" x14ac:dyDescent="0.25">
      <c r="E1669" s="265"/>
      <c r="M1669" s="159"/>
      <c r="N1669" s="149"/>
      <c r="P1669" s="135"/>
      <c r="Q1669" s="135"/>
    </row>
    <row r="1670" spans="5:17" x14ac:dyDescent="0.25">
      <c r="E1670" s="265"/>
      <c r="M1670" s="159"/>
      <c r="N1670" s="149"/>
      <c r="P1670" s="135"/>
      <c r="Q1670" s="135"/>
    </row>
    <row r="1671" spans="5:17" x14ac:dyDescent="0.25">
      <c r="E1671" s="265"/>
      <c r="M1671" s="159"/>
      <c r="N1671" s="149"/>
      <c r="P1671" s="135"/>
      <c r="Q1671" s="135"/>
    </row>
    <row r="1672" spans="5:17" x14ac:dyDescent="0.25">
      <c r="E1672" s="265"/>
      <c r="M1672" s="159"/>
      <c r="N1672" s="149"/>
      <c r="P1672" s="135"/>
      <c r="Q1672" s="135"/>
    </row>
    <row r="1673" spans="5:17" x14ac:dyDescent="0.25">
      <c r="E1673" s="265"/>
      <c r="M1673" s="159"/>
      <c r="N1673" s="149"/>
      <c r="P1673" s="135"/>
      <c r="Q1673" s="135"/>
    </row>
    <row r="1674" spans="5:17" x14ac:dyDescent="0.25">
      <c r="E1674" s="265"/>
      <c r="M1674" s="159"/>
      <c r="N1674" s="149"/>
      <c r="P1674" s="135"/>
      <c r="Q1674" s="135"/>
    </row>
    <row r="1675" spans="5:17" x14ac:dyDescent="0.25">
      <c r="E1675" s="265"/>
      <c r="M1675" s="159"/>
      <c r="N1675" s="149"/>
      <c r="P1675" s="135"/>
      <c r="Q1675" s="135"/>
    </row>
    <row r="1676" spans="5:17" x14ac:dyDescent="0.25">
      <c r="E1676" s="265"/>
      <c r="M1676" s="159"/>
      <c r="N1676" s="149"/>
      <c r="P1676" s="135"/>
      <c r="Q1676" s="135"/>
    </row>
    <row r="1677" spans="5:17" x14ac:dyDescent="0.25">
      <c r="E1677" s="265"/>
      <c r="M1677" s="159"/>
      <c r="N1677" s="149"/>
      <c r="P1677" s="135"/>
      <c r="Q1677" s="135"/>
    </row>
    <row r="1678" spans="5:17" x14ac:dyDescent="0.25">
      <c r="E1678" s="265"/>
      <c r="M1678" s="159"/>
      <c r="N1678" s="149"/>
      <c r="P1678" s="135"/>
      <c r="Q1678" s="135"/>
    </row>
    <row r="1679" spans="5:17" x14ac:dyDescent="0.25">
      <c r="E1679" s="265"/>
      <c r="M1679" s="159"/>
      <c r="N1679" s="149"/>
      <c r="P1679" s="135"/>
      <c r="Q1679" s="135"/>
    </row>
    <row r="1680" spans="5:17" x14ac:dyDescent="0.25">
      <c r="E1680" s="265"/>
      <c r="M1680" s="159"/>
      <c r="N1680" s="149"/>
      <c r="P1680" s="135"/>
      <c r="Q1680" s="135"/>
    </row>
    <row r="1681" spans="5:17" x14ac:dyDescent="0.25">
      <c r="E1681" s="265"/>
      <c r="M1681" s="159"/>
      <c r="N1681" s="149"/>
      <c r="P1681" s="135"/>
      <c r="Q1681" s="135"/>
    </row>
    <row r="1682" spans="5:17" x14ac:dyDescent="0.25">
      <c r="E1682" s="265"/>
      <c r="M1682" s="159"/>
      <c r="N1682" s="149"/>
      <c r="P1682" s="135"/>
      <c r="Q1682" s="135"/>
    </row>
    <row r="1683" spans="5:17" x14ac:dyDescent="0.25">
      <c r="E1683" s="265"/>
      <c r="M1683" s="159"/>
      <c r="N1683" s="149"/>
      <c r="P1683" s="135"/>
      <c r="Q1683" s="135"/>
    </row>
    <row r="1684" spans="5:17" x14ac:dyDescent="0.25">
      <c r="E1684" s="265"/>
      <c r="M1684" s="159"/>
      <c r="N1684" s="149"/>
      <c r="P1684" s="135"/>
      <c r="Q1684" s="135"/>
    </row>
    <row r="1685" spans="5:17" x14ac:dyDescent="0.25">
      <c r="E1685" s="265"/>
      <c r="M1685" s="159"/>
      <c r="N1685" s="149"/>
      <c r="P1685" s="135"/>
      <c r="Q1685" s="135"/>
    </row>
    <row r="1686" spans="5:17" x14ac:dyDescent="0.25">
      <c r="E1686" s="265"/>
      <c r="M1686" s="159"/>
      <c r="N1686" s="149"/>
      <c r="P1686" s="135"/>
      <c r="Q1686" s="135"/>
    </row>
    <row r="1687" spans="5:17" x14ac:dyDescent="0.25">
      <c r="E1687" s="265"/>
      <c r="M1687" s="159"/>
      <c r="N1687" s="149"/>
      <c r="P1687" s="135"/>
      <c r="Q1687" s="135"/>
    </row>
    <row r="1688" spans="5:17" x14ac:dyDescent="0.25">
      <c r="E1688" s="265"/>
      <c r="M1688" s="159"/>
      <c r="N1688" s="149"/>
      <c r="P1688" s="135"/>
      <c r="Q1688" s="135"/>
    </row>
    <row r="1689" spans="5:17" x14ac:dyDescent="0.25">
      <c r="E1689" s="265"/>
      <c r="M1689" s="159"/>
      <c r="N1689" s="149"/>
      <c r="P1689" s="135"/>
      <c r="Q1689" s="135"/>
    </row>
    <row r="1690" spans="5:17" x14ac:dyDescent="0.25">
      <c r="E1690" s="265"/>
      <c r="M1690" s="159"/>
      <c r="N1690" s="149"/>
      <c r="P1690" s="135"/>
      <c r="Q1690" s="135"/>
    </row>
    <row r="1691" spans="5:17" x14ac:dyDescent="0.25">
      <c r="E1691" s="265"/>
      <c r="M1691" s="159"/>
      <c r="N1691" s="149"/>
      <c r="P1691" s="135"/>
      <c r="Q1691" s="135"/>
    </row>
    <row r="1692" spans="5:17" x14ac:dyDescent="0.25">
      <c r="E1692" s="265"/>
      <c r="M1692" s="159"/>
      <c r="N1692" s="149"/>
      <c r="P1692" s="135"/>
      <c r="Q1692" s="135"/>
    </row>
    <row r="1693" spans="5:17" x14ac:dyDescent="0.25">
      <c r="E1693" s="265"/>
      <c r="M1693" s="159"/>
      <c r="N1693" s="149"/>
      <c r="P1693" s="135"/>
      <c r="Q1693" s="135"/>
    </row>
    <row r="1694" spans="5:17" x14ac:dyDescent="0.25">
      <c r="E1694" s="265"/>
      <c r="M1694" s="159"/>
      <c r="N1694" s="149"/>
      <c r="P1694" s="135"/>
      <c r="Q1694" s="135"/>
    </row>
    <row r="1695" spans="5:17" x14ac:dyDescent="0.25">
      <c r="E1695" s="265"/>
      <c r="M1695" s="159"/>
      <c r="N1695" s="149"/>
      <c r="P1695" s="135"/>
      <c r="Q1695" s="135"/>
    </row>
    <row r="1696" spans="5:17" x14ac:dyDescent="0.25">
      <c r="E1696" s="265"/>
      <c r="M1696" s="159"/>
      <c r="N1696" s="149"/>
      <c r="P1696" s="135"/>
      <c r="Q1696" s="135"/>
    </row>
    <row r="1697" spans="5:17" x14ac:dyDescent="0.25">
      <c r="E1697" s="265"/>
      <c r="M1697" s="159"/>
      <c r="N1697" s="149"/>
      <c r="P1697" s="135"/>
      <c r="Q1697" s="135"/>
    </row>
    <row r="1698" spans="5:17" x14ac:dyDescent="0.25">
      <c r="E1698" s="265"/>
      <c r="M1698" s="159"/>
      <c r="N1698" s="149"/>
      <c r="P1698" s="135"/>
      <c r="Q1698" s="135"/>
    </row>
    <row r="1699" spans="5:17" x14ac:dyDescent="0.25">
      <c r="E1699" s="265"/>
      <c r="M1699" s="159"/>
      <c r="N1699" s="149"/>
      <c r="P1699" s="135"/>
      <c r="Q1699" s="135"/>
    </row>
    <row r="1700" spans="5:17" x14ac:dyDescent="0.25">
      <c r="E1700" s="265"/>
      <c r="M1700" s="159"/>
      <c r="N1700" s="149"/>
      <c r="P1700" s="135"/>
      <c r="Q1700" s="135"/>
    </row>
    <row r="1701" spans="5:17" x14ac:dyDescent="0.25">
      <c r="E1701" s="265"/>
      <c r="M1701" s="159"/>
      <c r="N1701" s="149"/>
      <c r="P1701" s="135"/>
      <c r="Q1701" s="135"/>
    </row>
    <row r="1702" spans="5:17" x14ac:dyDescent="0.25">
      <c r="E1702" s="265"/>
      <c r="M1702" s="159"/>
      <c r="N1702" s="149"/>
      <c r="P1702" s="135"/>
      <c r="Q1702" s="135"/>
    </row>
    <row r="1703" spans="5:17" x14ac:dyDescent="0.25">
      <c r="E1703" s="265"/>
      <c r="M1703" s="159"/>
      <c r="N1703" s="149"/>
      <c r="P1703" s="135"/>
      <c r="Q1703" s="135"/>
    </row>
    <row r="1704" spans="5:17" x14ac:dyDescent="0.25">
      <c r="E1704" s="265"/>
      <c r="M1704" s="159"/>
      <c r="N1704" s="149"/>
      <c r="P1704" s="135"/>
      <c r="Q1704" s="135"/>
    </row>
    <row r="1705" spans="5:17" x14ac:dyDescent="0.25">
      <c r="E1705" s="265"/>
      <c r="M1705" s="159"/>
      <c r="N1705" s="149"/>
      <c r="P1705" s="135"/>
      <c r="Q1705" s="135"/>
    </row>
    <row r="1706" spans="5:17" x14ac:dyDescent="0.25">
      <c r="E1706" s="265"/>
      <c r="M1706" s="159"/>
      <c r="N1706" s="149"/>
      <c r="P1706" s="135"/>
      <c r="Q1706" s="135"/>
    </row>
    <row r="1707" spans="5:17" x14ac:dyDescent="0.25">
      <c r="E1707" s="265"/>
      <c r="M1707" s="159"/>
      <c r="N1707" s="149"/>
      <c r="P1707" s="135"/>
      <c r="Q1707" s="135"/>
    </row>
    <row r="1708" spans="5:17" x14ac:dyDescent="0.25">
      <c r="E1708" s="265"/>
      <c r="M1708" s="159"/>
      <c r="N1708" s="149"/>
      <c r="P1708" s="135"/>
      <c r="Q1708" s="135"/>
    </row>
    <row r="1709" spans="5:17" x14ac:dyDescent="0.25">
      <c r="E1709" s="265"/>
      <c r="M1709" s="159"/>
      <c r="N1709" s="149"/>
      <c r="P1709" s="135"/>
      <c r="Q1709" s="135"/>
    </row>
    <row r="1710" spans="5:17" x14ac:dyDescent="0.25">
      <c r="E1710" s="265"/>
      <c r="M1710" s="159"/>
      <c r="N1710" s="149"/>
      <c r="P1710" s="135"/>
      <c r="Q1710" s="135"/>
    </row>
    <row r="1711" spans="5:17" x14ac:dyDescent="0.25">
      <c r="E1711" s="265"/>
      <c r="M1711" s="159"/>
      <c r="N1711" s="149"/>
      <c r="P1711" s="135"/>
      <c r="Q1711" s="135"/>
    </row>
    <row r="1712" spans="5:17" x14ac:dyDescent="0.25">
      <c r="E1712" s="265"/>
      <c r="M1712" s="159"/>
      <c r="N1712" s="149"/>
      <c r="P1712" s="135"/>
      <c r="Q1712" s="135"/>
    </row>
    <row r="1713" spans="5:17" x14ac:dyDescent="0.25">
      <c r="E1713" s="265"/>
      <c r="M1713" s="159"/>
      <c r="N1713" s="149"/>
      <c r="P1713" s="135"/>
      <c r="Q1713" s="135"/>
    </row>
    <row r="1714" spans="5:17" x14ac:dyDescent="0.25">
      <c r="E1714" s="265"/>
      <c r="M1714" s="159"/>
      <c r="N1714" s="149"/>
      <c r="P1714" s="135"/>
      <c r="Q1714" s="135"/>
    </row>
    <row r="1715" spans="5:17" x14ac:dyDescent="0.25">
      <c r="E1715" s="265"/>
      <c r="M1715" s="159"/>
      <c r="N1715" s="149"/>
      <c r="P1715" s="135"/>
      <c r="Q1715" s="135"/>
    </row>
    <row r="1716" spans="5:17" x14ac:dyDescent="0.25">
      <c r="E1716" s="265"/>
      <c r="M1716" s="159"/>
      <c r="N1716" s="149"/>
      <c r="P1716" s="135"/>
      <c r="Q1716" s="135"/>
    </row>
    <row r="1717" spans="5:17" x14ac:dyDescent="0.25">
      <c r="E1717" s="265"/>
      <c r="M1717" s="159"/>
      <c r="N1717" s="149"/>
      <c r="P1717" s="135"/>
      <c r="Q1717" s="135"/>
    </row>
    <row r="1718" spans="5:17" x14ac:dyDescent="0.25">
      <c r="E1718" s="265"/>
      <c r="M1718" s="159"/>
      <c r="N1718" s="149"/>
      <c r="P1718" s="135"/>
      <c r="Q1718" s="135"/>
    </row>
    <row r="1719" spans="5:17" x14ac:dyDescent="0.25">
      <c r="E1719" s="265"/>
      <c r="M1719" s="159"/>
      <c r="N1719" s="149"/>
      <c r="P1719" s="135"/>
      <c r="Q1719" s="135"/>
    </row>
    <row r="1720" spans="5:17" x14ac:dyDescent="0.25">
      <c r="E1720" s="265"/>
      <c r="M1720" s="159"/>
      <c r="N1720" s="149"/>
      <c r="P1720" s="135"/>
      <c r="Q1720" s="135"/>
    </row>
    <row r="1721" spans="5:17" x14ac:dyDescent="0.25">
      <c r="E1721" s="265"/>
      <c r="M1721" s="159"/>
      <c r="N1721" s="149"/>
      <c r="P1721" s="135"/>
      <c r="Q1721" s="135"/>
    </row>
    <row r="1722" spans="5:17" x14ac:dyDescent="0.25">
      <c r="E1722" s="265"/>
      <c r="M1722" s="159"/>
      <c r="N1722" s="149"/>
      <c r="P1722" s="135"/>
      <c r="Q1722" s="135"/>
    </row>
    <row r="1723" spans="5:17" x14ac:dyDescent="0.25">
      <c r="E1723" s="265"/>
      <c r="M1723" s="159"/>
      <c r="N1723" s="149"/>
      <c r="P1723" s="135"/>
      <c r="Q1723" s="135"/>
    </row>
    <row r="1724" spans="5:17" x14ac:dyDescent="0.25">
      <c r="E1724" s="265"/>
      <c r="M1724" s="159"/>
      <c r="N1724" s="149"/>
      <c r="P1724" s="135"/>
      <c r="Q1724" s="135"/>
    </row>
    <row r="1725" spans="5:17" x14ac:dyDescent="0.25">
      <c r="E1725" s="265"/>
      <c r="M1725" s="159"/>
      <c r="N1725" s="149"/>
      <c r="P1725" s="135"/>
      <c r="Q1725" s="135"/>
    </row>
    <row r="1726" spans="5:17" x14ac:dyDescent="0.25">
      <c r="E1726" s="265"/>
      <c r="M1726" s="159"/>
      <c r="N1726" s="149"/>
      <c r="P1726" s="135"/>
      <c r="Q1726" s="135"/>
    </row>
    <row r="1727" spans="5:17" x14ac:dyDescent="0.25">
      <c r="E1727" s="265"/>
      <c r="M1727" s="159"/>
      <c r="N1727" s="149"/>
      <c r="P1727" s="135"/>
      <c r="Q1727" s="135"/>
    </row>
    <row r="1728" spans="5:17" x14ac:dyDescent="0.25">
      <c r="E1728" s="265"/>
      <c r="M1728" s="159"/>
      <c r="N1728" s="149"/>
      <c r="P1728" s="135"/>
      <c r="Q1728" s="135"/>
    </row>
    <row r="1729" spans="5:17" x14ac:dyDescent="0.25">
      <c r="E1729" s="265"/>
      <c r="M1729" s="159"/>
      <c r="N1729" s="149"/>
      <c r="P1729" s="135"/>
      <c r="Q1729" s="135"/>
    </row>
    <row r="1730" spans="5:17" x14ac:dyDescent="0.25">
      <c r="E1730" s="265"/>
      <c r="M1730" s="159"/>
      <c r="N1730" s="149"/>
      <c r="P1730" s="135"/>
      <c r="Q1730" s="135"/>
    </row>
    <row r="1731" spans="5:17" x14ac:dyDescent="0.25">
      <c r="E1731" s="265"/>
      <c r="M1731" s="159"/>
      <c r="N1731" s="149"/>
      <c r="P1731" s="135"/>
      <c r="Q1731" s="135"/>
    </row>
    <row r="1732" spans="5:17" x14ac:dyDescent="0.25">
      <c r="E1732" s="265"/>
      <c r="M1732" s="159"/>
      <c r="N1732" s="149"/>
      <c r="P1732" s="135"/>
      <c r="Q1732" s="135"/>
    </row>
    <row r="1733" spans="5:17" x14ac:dyDescent="0.25">
      <c r="E1733" s="265"/>
      <c r="M1733" s="159"/>
      <c r="N1733" s="149"/>
      <c r="P1733" s="135"/>
      <c r="Q1733" s="135"/>
    </row>
    <row r="1734" spans="5:17" x14ac:dyDescent="0.25">
      <c r="E1734" s="265"/>
      <c r="M1734" s="159"/>
      <c r="N1734" s="149"/>
      <c r="P1734" s="135"/>
      <c r="Q1734" s="135"/>
    </row>
    <row r="1735" spans="5:17" x14ac:dyDescent="0.25">
      <c r="E1735" s="265"/>
      <c r="M1735" s="159"/>
      <c r="N1735" s="149"/>
      <c r="P1735" s="135"/>
      <c r="Q1735" s="135"/>
    </row>
    <row r="1736" spans="5:17" x14ac:dyDescent="0.25">
      <c r="E1736" s="265"/>
      <c r="M1736" s="159"/>
      <c r="N1736" s="149"/>
      <c r="P1736" s="135"/>
      <c r="Q1736" s="135"/>
    </row>
    <row r="1737" spans="5:17" x14ac:dyDescent="0.25">
      <c r="E1737" s="265"/>
      <c r="M1737" s="159"/>
      <c r="N1737" s="149"/>
      <c r="P1737" s="135"/>
      <c r="Q1737" s="135"/>
    </row>
    <row r="1738" spans="5:17" x14ac:dyDescent="0.25">
      <c r="E1738" s="265"/>
      <c r="M1738" s="159"/>
      <c r="N1738" s="149"/>
      <c r="P1738" s="135"/>
      <c r="Q1738" s="135"/>
    </row>
    <row r="1739" spans="5:17" x14ac:dyDescent="0.25">
      <c r="E1739" s="265"/>
      <c r="M1739" s="159"/>
      <c r="N1739" s="149"/>
      <c r="P1739" s="135"/>
      <c r="Q1739" s="135"/>
    </row>
    <row r="1740" spans="5:17" x14ac:dyDescent="0.25">
      <c r="E1740" s="265"/>
      <c r="M1740" s="159"/>
      <c r="N1740" s="149"/>
      <c r="P1740" s="135"/>
      <c r="Q1740" s="135"/>
    </row>
    <row r="1741" spans="5:17" x14ac:dyDescent="0.25">
      <c r="E1741" s="265"/>
      <c r="M1741" s="159"/>
      <c r="N1741" s="149"/>
      <c r="P1741" s="135"/>
      <c r="Q1741" s="135"/>
    </row>
    <row r="1742" spans="5:17" x14ac:dyDescent="0.25">
      <c r="E1742" s="265"/>
      <c r="M1742" s="159"/>
      <c r="N1742" s="149"/>
      <c r="P1742" s="135"/>
      <c r="Q1742" s="135"/>
    </row>
    <row r="1743" spans="5:17" x14ac:dyDescent="0.25">
      <c r="E1743" s="265"/>
      <c r="M1743" s="159"/>
      <c r="N1743" s="149"/>
      <c r="P1743" s="135"/>
      <c r="Q1743" s="135"/>
    </row>
    <row r="1744" spans="5:17" x14ac:dyDescent="0.25">
      <c r="E1744" s="265"/>
      <c r="M1744" s="159"/>
      <c r="N1744" s="149"/>
      <c r="P1744" s="135"/>
      <c r="Q1744" s="135"/>
    </row>
    <row r="1745" spans="5:17" x14ac:dyDescent="0.25">
      <c r="E1745" s="265"/>
      <c r="M1745" s="159"/>
      <c r="N1745" s="149"/>
      <c r="P1745" s="135"/>
      <c r="Q1745" s="135"/>
    </row>
    <row r="1746" spans="5:17" x14ac:dyDescent="0.25">
      <c r="E1746" s="265"/>
      <c r="M1746" s="159"/>
      <c r="N1746" s="149"/>
      <c r="P1746" s="135"/>
      <c r="Q1746" s="135"/>
    </row>
    <row r="1747" spans="5:17" x14ac:dyDescent="0.25">
      <c r="E1747" s="265"/>
      <c r="M1747" s="159"/>
      <c r="N1747" s="149"/>
      <c r="P1747" s="135"/>
      <c r="Q1747" s="135"/>
    </row>
    <row r="1748" spans="5:17" x14ac:dyDescent="0.25">
      <c r="E1748" s="265"/>
      <c r="M1748" s="159"/>
      <c r="N1748" s="149"/>
      <c r="P1748" s="135"/>
      <c r="Q1748" s="135"/>
    </row>
    <row r="1749" spans="5:17" x14ac:dyDescent="0.25">
      <c r="E1749" s="265"/>
      <c r="M1749" s="159"/>
      <c r="N1749" s="149"/>
      <c r="P1749" s="135"/>
      <c r="Q1749" s="135"/>
    </row>
    <row r="1750" spans="5:17" x14ac:dyDescent="0.25">
      <c r="E1750" s="265"/>
      <c r="M1750" s="159"/>
      <c r="N1750" s="149"/>
      <c r="P1750" s="135"/>
      <c r="Q1750" s="135"/>
    </row>
    <row r="1751" spans="5:17" x14ac:dyDescent="0.25">
      <c r="E1751" s="265"/>
      <c r="M1751" s="159"/>
      <c r="N1751" s="149"/>
      <c r="P1751" s="135"/>
      <c r="Q1751" s="135"/>
    </row>
    <row r="1752" spans="5:17" x14ac:dyDescent="0.25">
      <c r="E1752" s="265"/>
      <c r="M1752" s="159"/>
      <c r="N1752" s="149"/>
      <c r="P1752" s="135"/>
      <c r="Q1752" s="135"/>
    </row>
    <row r="1753" spans="5:17" x14ac:dyDescent="0.25">
      <c r="E1753" s="265"/>
      <c r="M1753" s="159"/>
      <c r="N1753" s="149"/>
      <c r="P1753" s="135"/>
      <c r="Q1753" s="135"/>
    </row>
    <row r="1754" spans="5:17" x14ac:dyDescent="0.25">
      <c r="E1754" s="265"/>
      <c r="M1754" s="159"/>
      <c r="N1754" s="149"/>
      <c r="P1754" s="135"/>
      <c r="Q1754" s="135"/>
    </row>
    <row r="1755" spans="5:17" x14ac:dyDescent="0.25">
      <c r="E1755" s="265"/>
      <c r="M1755" s="159"/>
      <c r="N1755" s="149"/>
      <c r="P1755" s="135"/>
      <c r="Q1755" s="135"/>
    </row>
    <row r="1756" spans="5:17" x14ac:dyDescent="0.25">
      <c r="E1756" s="265"/>
      <c r="M1756" s="159"/>
      <c r="N1756" s="149"/>
      <c r="P1756" s="135"/>
      <c r="Q1756" s="135"/>
    </row>
    <row r="1757" spans="5:17" x14ac:dyDescent="0.25">
      <c r="E1757" s="265"/>
      <c r="M1757" s="159"/>
      <c r="N1757" s="149"/>
      <c r="P1757" s="135"/>
      <c r="Q1757" s="135"/>
    </row>
    <row r="1758" spans="5:17" x14ac:dyDescent="0.25">
      <c r="E1758" s="265"/>
      <c r="M1758" s="159"/>
      <c r="N1758" s="149"/>
      <c r="P1758" s="135"/>
      <c r="Q1758" s="135"/>
    </row>
    <row r="1759" spans="5:17" x14ac:dyDescent="0.25">
      <c r="E1759" s="265"/>
      <c r="M1759" s="159"/>
      <c r="N1759" s="149"/>
      <c r="P1759" s="135"/>
      <c r="Q1759" s="135"/>
    </row>
    <row r="1760" spans="5:17" x14ac:dyDescent="0.25">
      <c r="E1760" s="265"/>
      <c r="M1760" s="159"/>
      <c r="N1760" s="149"/>
      <c r="P1760" s="135"/>
      <c r="Q1760" s="135"/>
    </row>
    <row r="1761" spans="5:17" x14ac:dyDescent="0.25">
      <c r="E1761" s="265"/>
      <c r="M1761" s="159"/>
      <c r="N1761" s="149"/>
      <c r="P1761" s="135"/>
      <c r="Q1761" s="135"/>
    </row>
    <row r="1762" spans="5:17" x14ac:dyDescent="0.25">
      <c r="E1762" s="265"/>
      <c r="M1762" s="159"/>
      <c r="N1762" s="149"/>
      <c r="P1762" s="135"/>
      <c r="Q1762" s="135"/>
    </row>
    <row r="1763" spans="5:17" x14ac:dyDescent="0.25">
      <c r="E1763" s="265"/>
      <c r="M1763" s="159"/>
      <c r="N1763" s="149"/>
      <c r="P1763" s="135"/>
      <c r="Q1763" s="135"/>
    </row>
    <row r="1764" spans="5:17" x14ac:dyDescent="0.25">
      <c r="E1764" s="265"/>
      <c r="M1764" s="159"/>
      <c r="N1764" s="149"/>
      <c r="P1764" s="135"/>
      <c r="Q1764" s="135"/>
    </row>
    <row r="1765" spans="5:17" x14ac:dyDescent="0.25">
      <c r="E1765" s="265"/>
      <c r="M1765" s="159"/>
      <c r="N1765" s="149"/>
      <c r="P1765" s="135"/>
      <c r="Q1765" s="135"/>
    </row>
    <row r="1766" spans="5:17" x14ac:dyDescent="0.25">
      <c r="E1766" s="265"/>
      <c r="M1766" s="159"/>
      <c r="N1766" s="149"/>
      <c r="P1766" s="135"/>
      <c r="Q1766" s="135"/>
    </row>
    <row r="1767" spans="5:17" x14ac:dyDescent="0.25">
      <c r="E1767" s="265"/>
      <c r="M1767" s="159"/>
      <c r="N1767" s="149"/>
      <c r="P1767" s="135"/>
      <c r="Q1767" s="135"/>
    </row>
    <row r="1768" spans="5:17" x14ac:dyDescent="0.25">
      <c r="E1768" s="265"/>
      <c r="M1768" s="159"/>
      <c r="N1768" s="149"/>
      <c r="P1768" s="135"/>
      <c r="Q1768" s="135"/>
    </row>
    <row r="1769" spans="5:17" x14ac:dyDescent="0.25">
      <c r="E1769" s="265"/>
      <c r="M1769" s="159"/>
      <c r="N1769" s="149"/>
      <c r="P1769" s="135"/>
      <c r="Q1769" s="135"/>
    </row>
    <row r="1770" spans="5:17" x14ac:dyDescent="0.25">
      <c r="E1770" s="265"/>
      <c r="M1770" s="159"/>
      <c r="N1770" s="149"/>
      <c r="P1770" s="135"/>
      <c r="Q1770" s="135"/>
    </row>
    <row r="1771" spans="5:17" x14ac:dyDescent="0.25">
      <c r="E1771" s="265"/>
      <c r="M1771" s="159"/>
      <c r="N1771" s="149"/>
      <c r="P1771" s="135"/>
      <c r="Q1771" s="135"/>
    </row>
    <row r="1772" spans="5:17" x14ac:dyDescent="0.25">
      <c r="E1772" s="265"/>
      <c r="M1772" s="159"/>
      <c r="N1772" s="149"/>
      <c r="P1772" s="135"/>
      <c r="Q1772" s="135"/>
    </row>
    <row r="1773" spans="5:17" x14ac:dyDescent="0.25">
      <c r="E1773" s="265"/>
      <c r="M1773" s="159"/>
      <c r="N1773" s="149"/>
      <c r="P1773" s="135"/>
      <c r="Q1773" s="135"/>
    </row>
    <row r="1774" spans="5:17" x14ac:dyDescent="0.25">
      <c r="E1774" s="265"/>
      <c r="M1774" s="159"/>
      <c r="N1774" s="149"/>
      <c r="P1774" s="135"/>
      <c r="Q1774" s="135"/>
    </row>
    <row r="1775" spans="5:17" x14ac:dyDescent="0.25">
      <c r="E1775" s="265"/>
      <c r="M1775" s="159"/>
      <c r="N1775" s="149"/>
      <c r="P1775" s="135"/>
      <c r="Q1775" s="135"/>
    </row>
    <row r="1776" spans="5:17" x14ac:dyDescent="0.25">
      <c r="E1776" s="265"/>
      <c r="M1776" s="159"/>
      <c r="N1776" s="149"/>
      <c r="P1776" s="135"/>
      <c r="Q1776" s="135"/>
    </row>
    <row r="1777" spans="5:17" x14ac:dyDescent="0.25">
      <c r="E1777" s="265"/>
      <c r="M1777" s="159"/>
      <c r="N1777" s="149"/>
      <c r="P1777" s="135"/>
      <c r="Q1777" s="135"/>
    </row>
    <row r="1778" spans="5:17" x14ac:dyDescent="0.25">
      <c r="E1778" s="265"/>
      <c r="M1778" s="159"/>
      <c r="N1778" s="149"/>
      <c r="P1778" s="135"/>
      <c r="Q1778" s="135"/>
    </row>
    <row r="1779" spans="5:17" x14ac:dyDescent="0.25">
      <c r="E1779" s="265"/>
      <c r="M1779" s="159"/>
      <c r="N1779" s="149"/>
      <c r="P1779" s="135"/>
      <c r="Q1779" s="135"/>
    </row>
    <row r="1780" spans="5:17" x14ac:dyDescent="0.25">
      <c r="E1780" s="265"/>
      <c r="M1780" s="159"/>
      <c r="N1780" s="149"/>
      <c r="P1780" s="135"/>
      <c r="Q1780" s="135"/>
    </row>
    <row r="1781" spans="5:17" x14ac:dyDescent="0.25">
      <c r="E1781" s="265"/>
      <c r="M1781" s="159"/>
      <c r="N1781" s="149"/>
      <c r="P1781" s="135"/>
      <c r="Q1781" s="135"/>
    </row>
    <row r="1782" spans="5:17" x14ac:dyDescent="0.25">
      <c r="E1782" s="265"/>
      <c r="M1782" s="159"/>
      <c r="N1782" s="149"/>
      <c r="P1782" s="135"/>
      <c r="Q1782" s="135"/>
    </row>
    <row r="1783" spans="5:17" x14ac:dyDescent="0.25">
      <c r="E1783" s="265"/>
      <c r="M1783" s="159"/>
      <c r="N1783" s="149"/>
      <c r="P1783" s="135"/>
      <c r="Q1783" s="135"/>
    </row>
    <row r="1784" spans="5:17" x14ac:dyDescent="0.25">
      <c r="E1784" s="265"/>
      <c r="M1784" s="159"/>
      <c r="N1784" s="149"/>
      <c r="P1784" s="135"/>
      <c r="Q1784" s="135"/>
    </row>
    <row r="1785" spans="5:17" x14ac:dyDescent="0.25">
      <c r="E1785" s="265"/>
      <c r="M1785" s="159"/>
      <c r="N1785" s="149"/>
      <c r="P1785" s="135"/>
      <c r="Q1785" s="135"/>
    </row>
    <row r="1786" spans="5:17" x14ac:dyDescent="0.25">
      <c r="E1786" s="265"/>
      <c r="M1786" s="159"/>
      <c r="N1786" s="149"/>
      <c r="P1786" s="135"/>
      <c r="Q1786" s="135"/>
    </row>
    <row r="1787" spans="5:17" x14ac:dyDescent="0.25">
      <c r="E1787" s="265"/>
      <c r="M1787" s="159"/>
      <c r="N1787" s="149"/>
      <c r="P1787" s="135"/>
      <c r="Q1787" s="135"/>
    </row>
    <row r="1788" spans="5:17" x14ac:dyDescent="0.25">
      <c r="E1788" s="265"/>
      <c r="M1788" s="159"/>
      <c r="N1788" s="149"/>
      <c r="P1788" s="135"/>
      <c r="Q1788" s="135"/>
    </row>
    <row r="1789" spans="5:17" x14ac:dyDescent="0.25">
      <c r="E1789" s="265"/>
      <c r="M1789" s="159"/>
      <c r="N1789" s="149"/>
      <c r="P1789" s="135"/>
      <c r="Q1789" s="135"/>
    </row>
    <row r="1790" spans="5:17" x14ac:dyDescent="0.25">
      <c r="E1790" s="265"/>
      <c r="M1790" s="159"/>
      <c r="N1790" s="149"/>
      <c r="P1790" s="135"/>
      <c r="Q1790" s="135"/>
    </row>
    <row r="1791" spans="5:17" x14ac:dyDescent="0.25">
      <c r="E1791" s="265"/>
      <c r="M1791" s="159"/>
      <c r="N1791" s="149"/>
      <c r="P1791" s="135"/>
      <c r="Q1791" s="135"/>
    </row>
    <row r="1792" spans="5:17" x14ac:dyDescent="0.25">
      <c r="E1792" s="265"/>
      <c r="M1792" s="159"/>
      <c r="N1792" s="149"/>
      <c r="P1792" s="135"/>
      <c r="Q1792" s="135"/>
    </row>
    <row r="1793" spans="5:17" x14ac:dyDescent="0.25">
      <c r="E1793" s="265"/>
      <c r="M1793" s="159"/>
      <c r="N1793" s="149"/>
      <c r="P1793" s="135"/>
      <c r="Q1793" s="135"/>
    </row>
    <row r="1794" spans="5:17" x14ac:dyDescent="0.25">
      <c r="E1794" s="265"/>
      <c r="M1794" s="159"/>
      <c r="N1794" s="149"/>
      <c r="P1794" s="135"/>
      <c r="Q1794" s="135"/>
    </row>
    <row r="1795" spans="5:17" x14ac:dyDescent="0.25">
      <c r="E1795" s="265"/>
      <c r="M1795" s="159"/>
      <c r="N1795" s="149"/>
      <c r="P1795" s="135"/>
      <c r="Q1795" s="135"/>
    </row>
    <row r="1796" spans="5:17" x14ac:dyDescent="0.25">
      <c r="E1796" s="265"/>
      <c r="M1796" s="159"/>
      <c r="N1796" s="149"/>
      <c r="P1796" s="135"/>
      <c r="Q1796" s="135"/>
    </row>
    <row r="1797" spans="5:17" x14ac:dyDescent="0.25">
      <c r="E1797" s="265"/>
      <c r="M1797" s="159"/>
      <c r="N1797" s="149"/>
      <c r="P1797" s="135"/>
      <c r="Q1797" s="135"/>
    </row>
    <row r="1798" spans="5:17" x14ac:dyDescent="0.25">
      <c r="E1798" s="265"/>
      <c r="M1798" s="159"/>
      <c r="N1798" s="149"/>
      <c r="P1798" s="135"/>
      <c r="Q1798" s="135"/>
    </row>
    <row r="1799" spans="5:17" x14ac:dyDescent="0.25">
      <c r="E1799" s="265"/>
      <c r="M1799" s="159"/>
      <c r="N1799" s="149"/>
      <c r="P1799" s="135"/>
      <c r="Q1799" s="135"/>
    </row>
    <row r="1800" spans="5:17" x14ac:dyDescent="0.25">
      <c r="E1800" s="265"/>
      <c r="M1800" s="159"/>
      <c r="N1800" s="149"/>
      <c r="P1800" s="135"/>
      <c r="Q1800" s="135"/>
    </row>
    <row r="1801" spans="5:17" x14ac:dyDescent="0.25">
      <c r="E1801" s="265"/>
      <c r="M1801" s="159"/>
      <c r="N1801" s="149"/>
      <c r="P1801" s="135"/>
      <c r="Q1801" s="135"/>
    </row>
    <row r="1802" spans="5:17" x14ac:dyDescent="0.25">
      <c r="E1802" s="265"/>
      <c r="M1802" s="159"/>
      <c r="N1802" s="149"/>
      <c r="P1802" s="135"/>
      <c r="Q1802" s="135"/>
    </row>
    <row r="1803" spans="5:17" x14ac:dyDescent="0.25">
      <c r="E1803" s="265"/>
      <c r="M1803" s="159"/>
      <c r="N1803" s="149"/>
      <c r="P1803" s="135"/>
      <c r="Q1803" s="135"/>
    </row>
    <row r="1804" spans="5:17" x14ac:dyDescent="0.25">
      <c r="E1804" s="265"/>
      <c r="M1804" s="159"/>
      <c r="N1804" s="149"/>
      <c r="P1804" s="135"/>
      <c r="Q1804" s="135"/>
    </row>
    <row r="1805" spans="5:17" x14ac:dyDescent="0.25">
      <c r="E1805" s="265"/>
      <c r="M1805" s="159"/>
      <c r="N1805" s="149"/>
      <c r="P1805" s="135"/>
      <c r="Q1805" s="135"/>
    </row>
    <row r="1806" spans="5:17" x14ac:dyDescent="0.25">
      <c r="E1806" s="265"/>
      <c r="M1806" s="159"/>
      <c r="N1806" s="149"/>
      <c r="P1806" s="135"/>
      <c r="Q1806" s="135"/>
    </row>
    <row r="1807" spans="5:17" x14ac:dyDescent="0.25">
      <c r="E1807" s="265"/>
      <c r="M1807" s="159"/>
      <c r="N1807" s="149"/>
      <c r="P1807" s="135"/>
      <c r="Q1807" s="135"/>
    </row>
    <row r="1808" spans="5:17" x14ac:dyDescent="0.25">
      <c r="E1808" s="265"/>
      <c r="M1808" s="159"/>
      <c r="N1808" s="149"/>
      <c r="P1808" s="135"/>
      <c r="Q1808" s="135"/>
    </row>
    <row r="1809" spans="5:17" x14ac:dyDescent="0.25">
      <c r="E1809" s="265"/>
      <c r="M1809" s="159"/>
      <c r="N1809" s="149"/>
      <c r="P1809" s="135"/>
      <c r="Q1809" s="135"/>
    </row>
    <row r="1810" spans="5:17" x14ac:dyDescent="0.25">
      <c r="E1810" s="265"/>
      <c r="M1810" s="159"/>
      <c r="N1810" s="149"/>
      <c r="P1810" s="135"/>
      <c r="Q1810" s="135"/>
    </row>
    <row r="1811" spans="5:17" x14ac:dyDescent="0.25">
      <c r="E1811" s="265"/>
      <c r="M1811" s="159"/>
      <c r="N1811" s="149"/>
      <c r="P1811" s="135"/>
      <c r="Q1811" s="135"/>
    </row>
    <row r="1812" spans="5:17" x14ac:dyDescent="0.25">
      <c r="E1812" s="265"/>
      <c r="M1812" s="159"/>
      <c r="N1812" s="149"/>
      <c r="P1812" s="135"/>
      <c r="Q1812" s="135"/>
    </row>
    <row r="1813" spans="5:17" x14ac:dyDescent="0.25">
      <c r="E1813" s="265"/>
      <c r="M1813" s="159"/>
      <c r="N1813" s="149"/>
      <c r="P1813" s="135"/>
      <c r="Q1813" s="135"/>
    </row>
    <row r="1814" spans="5:17" x14ac:dyDescent="0.25">
      <c r="E1814" s="265"/>
      <c r="M1814" s="159"/>
      <c r="N1814" s="149"/>
      <c r="P1814" s="135"/>
      <c r="Q1814" s="135"/>
    </row>
    <row r="1815" spans="5:17" x14ac:dyDescent="0.25">
      <c r="E1815" s="265"/>
      <c r="M1815" s="159"/>
      <c r="N1815" s="149"/>
      <c r="P1815" s="135"/>
      <c r="Q1815" s="135"/>
    </row>
    <row r="1816" spans="5:17" x14ac:dyDescent="0.25">
      <c r="E1816" s="265"/>
      <c r="M1816" s="159"/>
      <c r="N1816" s="149"/>
      <c r="P1816" s="135"/>
      <c r="Q1816" s="135"/>
    </row>
    <row r="1817" spans="5:17" x14ac:dyDescent="0.25">
      <c r="E1817" s="265"/>
      <c r="M1817" s="159"/>
      <c r="N1817" s="149"/>
      <c r="P1817" s="135"/>
      <c r="Q1817" s="135"/>
    </row>
    <row r="1818" spans="5:17" x14ac:dyDescent="0.25">
      <c r="E1818" s="265"/>
      <c r="M1818" s="159"/>
      <c r="N1818" s="149"/>
      <c r="P1818" s="135"/>
      <c r="Q1818" s="135"/>
    </row>
    <row r="1819" spans="5:17" x14ac:dyDescent="0.25">
      <c r="E1819" s="265"/>
      <c r="M1819" s="159"/>
      <c r="N1819" s="149"/>
      <c r="P1819" s="135"/>
      <c r="Q1819" s="135"/>
    </row>
    <row r="1820" spans="5:17" x14ac:dyDescent="0.25">
      <c r="E1820" s="265"/>
      <c r="M1820" s="159"/>
      <c r="N1820" s="149"/>
      <c r="P1820" s="135"/>
      <c r="Q1820" s="135"/>
    </row>
    <row r="1821" spans="5:17" x14ac:dyDescent="0.25">
      <c r="E1821" s="265"/>
      <c r="M1821" s="159"/>
      <c r="N1821" s="149"/>
      <c r="P1821" s="135"/>
      <c r="Q1821" s="135"/>
    </row>
    <row r="1822" spans="5:17" x14ac:dyDescent="0.25">
      <c r="E1822" s="265"/>
      <c r="M1822" s="159"/>
      <c r="N1822" s="149"/>
      <c r="P1822" s="135"/>
      <c r="Q1822" s="135"/>
    </row>
    <row r="1823" spans="5:17" x14ac:dyDescent="0.25">
      <c r="E1823" s="265"/>
      <c r="M1823" s="159"/>
      <c r="N1823" s="149"/>
      <c r="P1823" s="135"/>
      <c r="Q1823" s="135"/>
    </row>
    <row r="1824" spans="5:17" x14ac:dyDescent="0.25">
      <c r="E1824" s="265"/>
      <c r="M1824" s="159"/>
      <c r="N1824" s="149"/>
      <c r="P1824" s="135"/>
      <c r="Q1824" s="135"/>
    </row>
    <row r="1825" spans="5:17" x14ac:dyDescent="0.25">
      <c r="E1825" s="265"/>
      <c r="M1825" s="159"/>
      <c r="N1825" s="149"/>
      <c r="P1825" s="135"/>
      <c r="Q1825" s="135"/>
    </row>
    <row r="1826" spans="5:17" x14ac:dyDescent="0.25">
      <c r="E1826" s="265"/>
      <c r="M1826" s="159"/>
      <c r="N1826" s="149"/>
      <c r="P1826" s="135"/>
      <c r="Q1826" s="135"/>
    </row>
    <row r="1827" spans="5:17" x14ac:dyDescent="0.25">
      <c r="E1827" s="265"/>
      <c r="M1827" s="159"/>
      <c r="N1827" s="149"/>
      <c r="P1827" s="135"/>
      <c r="Q1827" s="135"/>
    </row>
    <row r="1828" spans="5:17" x14ac:dyDescent="0.25">
      <c r="E1828" s="265"/>
      <c r="M1828" s="159"/>
      <c r="N1828" s="149"/>
      <c r="P1828" s="135"/>
      <c r="Q1828" s="135"/>
    </row>
    <row r="1829" spans="5:17" x14ac:dyDescent="0.25">
      <c r="E1829" s="265"/>
      <c r="M1829" s="159"/>
      <c r="N1829" s="149"/>
      <c r="P1829" s="135"/>
      <c r="Q1829" s="135"/>
    </row>
    <row r="1830" spans="5:17" x14ac:dyDescent="0.25">
      <c r="E1830" s="265"/>
      <c r="M1830" s="159"/>
      <c r="N1830" s="149"/>
      <c r="P1830" s="135"/>
      <c r="Q1830" s="135"/>
    </row>
    <row r="1831" spans="5:17" x14ac:dyDescent="0.25">
      <c r="E1831" s="265"/>
      <c r="M1831" s="159"/>
      <c r="N1831" s="149"/>
      <c r="P1831" s="135"/>
      <c r="Q1831" s="135"/>
    </row>
    <row r="1832" spans="5:17" x14ac:dyDescent="0.25">
      <c r="E1832" s="265"/>
      <c r="M1832" s="159"/>
      <c r="N1832" s="149"/>
      <c r="P1832" s="135"/>
      <c r="Q1832" s="135"/>
    </row>
    <row r="1833" spans="5:17" x14ac:dyDescent="0.25">
      <c r="E1833" s="265"/>
      <c r="M1833" s="159"/>
      <c r="N1833" s="149"/>
      <c r="P1833" s="135"/>
      <c r="Q1833" s="135"/>
    </row>
    <row r="1834" spans="5:17" x14ac:dyDescent="0.25">
      <c r="E1834" s="265"/>
      <c r="M1834" s="159"/>
      <c r="N1834" s="149"/>
      <c r="P1834" s="135"/>
      <c r="Q1834" s="135"/>
    </row>
    <row r="1835" spans="5:17" x14ac:dyDescent="0.25">
      <c r="E1835" s="265"/>
      <c r="M1835" s="159"/>
      <c r="N1835" s="149"/>
      <c r="P1835" s="135"/>
      <c r="Q1835" s="135"/>
    </row>
    <row r="1836" spans="5:17" x14ac:dyDescent="0.25">
      <c r="E1836" s="265"/>
      <c r="M1836" s="159"/>
      <c r="N1836" s="149"/>
      <c r="P1836" s="135"/>
      <c r="Q1836" s="135"/>
    </row>
    <row r="1837" spans="5:17" x14ac:dyDescent="0.25">
      <c r="E1837" s="265"/>
      <c r="M1837" s="159"/>
      <c r="N1837" s="149"/>
      <c r="P1837" s="135"/>
      <c r="Q1837" s="135"/>
    </row>
    <row r="1838" spans="5:17" x14ac:dyDescent="0.25">
      <c r="E1838" s="265"/>
      <c r="M1838" s="159"/>
      <c r="N1838" s="149"/>
      <c r="P1838" s="135"/>
      <c r="Q1838" s="135"/>
    </row>
    <row r="1839" spans="5:17" x14ac:dyDescent="0.25">
      <c r="E1839" s="265"/>
      <c r="M1839" s="159"/>
      <c r="N1839" s="149"/>
      <c r="P1839" s="135"/>
      <c r="Q1839" s="135"/>
    </row>
    <row r="1840" spans="5:17" x14ac:dyDescent="0.25">
      <c r="E1840" s="265"/>
      <c r="M1840" s="159"/>
      <c r="N1840" s="149"/>
      <c r="P1840" s="135"/>
      <c r="Q1840" s="135"/>
    </row>
    <row r="1841" spans="5:17" x14ac:dyDescent="0.25">
      <c r="E1841" s="265"/>
      <c r="M1841" s="159"/>
      <c r="N1841" s="149"/>
      <c r="P1841" s="135"/>
      <c r="Q1841" s="135"/>
    </row>
    <row r="1842" spans="5:17" x14ac:dyDescent="0.25">
      <c r="E1842" s="265"/>
      <c r="M1842" s="159"/>
      <c r="N1842" s="149"/>
      <c r="P1842" s="135"/>
      <c r="Q1842" s="135"/>
    </row>
    <row r="1843" spans="5:17" x14ac:dyDescent="0.25">
      <c r="E1843" s="265"/>
      <c r="M1843" s="159"/>
      <c r="N1843" s="149"/>
      <c r="P1843" s="135"/>
      <c r="Q1843" s="135"/>
    </row>
    <row r="1844" spans="5:17" x14ac:dyDescent="0.25">
      <c r="E1844" s="265"/>
      <c r="M1844" s="159"/>
      <c r="N1844" s="149"/>
      <c r="P1844" s="135"/>
      <c r="Q1844" s="135"/>
    </row>
    <row r="1845" spans="5:17" x14ac:dyDescent="0.25">
      <c r="E1845" s="265"/>
      <c r="M1845" s="159"/>
      <c r="N1845" s="149"/>
      <c r="P1845" s="135"/>
      <c r="Q1845" s="135"/>
    </row>
    <row r="1846" spans="5:17" x14ac:dyDescent="0.25">
      <c r="E1846" s="265"/>
      <c r="M1846" s="159"/>
      <c r="N1846" s="149"/>
      <c r="P1846" s="135"/>
      <c r="Q1846" s="135"/>
    </row>
    <row r="1847" spans="5:17" x14ac:dyDescent="0.25">
      <c r="E1847" s="265"/>
      <c r="M1847" s="159"/>
      <c r="N1847" s="149"/>
      <c r="P1847" s="135"/>
      <c r="Q1847" s="135"/>
    </row>
    <row r="1848" spans="5:17" x14ac:dyDescent="0.25">
      <c r="E1848" s="265"/>
      <c r="M1848" s="159"/>
      <c r="N1848" s="149"/>
      <c r="P1848" s="135"/>
      <c r="Q1848" s="135"/>
    </row>
    <row r="1849" spans="5:17" x14ac:dyDescent="0.25">
      <c r="E1849" s="265"/>
      <c r="M1849" s="159"/>
      <c r="N1849" s="149"/>
      <c r="P1849" s="135"/>
      <c r="Q1849" s="135"/>
    </row>
    <row r="1850" spans="5:17" x14ac:dyDescent="0.25">
      <c r="E1850" s="265"/>
      <c r="M1850" s="159"/>
      <c r="N1850" s="149"/>
      <c r="P1850" s="135"/>
      <c r="Q1850" s="135"/>
    </row>
    <row r="1851" spans="5:17" x14ac:dyDescent="0.25">
      <c r="E1851" s="265"/>
      <c r="M1851" s="159"/>
      <c r="N1851" s="149"/>
      <c r="P1851" s="135"/>
      <c r="Q1851" s="135"/>
    </row>
    <row r="1852" spans="5:17" x14ac:dyDescent="0.25">
      <c r="E1852" s="265"/>
      <c r="M1852" s="159"/>
      <c r="N1852" s="149"/>
      <c r="P1852" s="135"/>
      <c r="Q1852" s="135"/>
    </row>
    <row r="1853" spans="5:17" x14ac:dyDescent="0.25">
      <c r="E1853" s="265"/>
      <c r="M1853" s="159"/>
      <c r="N1853" s="149"/>
      <c r="P1853" s="135"/>
      <c r="Q1853" s="135"/>
    </row>
    <row r="1854" spans="5:17" x14ac:dyDescent="0.25">
      <c r="E1854" s="265"/>
      <c r="M1854" s="159"/>
      <c r="N1854" s="149"/>
      <c r="P1854" s="135"/>
      <c r="Q1854" s="135"/>
    </row>
    <row r="1855" spans="5:17" x14ac:dyDescent="0.25">
      <c r="E1855" s="265"/>
      <c r="M1855" s="159"/>
      <c r="N1855" s="149"/>
      <c r="P1855" s="135"/>
      <c r="Q1855" s="135"/>
    </row>
    <row r="1856" spans="5:17" x14ac:dyDescent="0.25">
      <c r="E1856" s="265"/>
      <c r="M1856" s="159"/>
      <c r="N1856" s="149"/>
      <c r="P1856" s="135"/>
      <c r="Q1856" s="135"/>
    </row>
    <row r="1857" spans="5:17" x14ac:dyDescent="0.25">
      <c r="E1857" s="265"/>
      <c r="M1857" s="159"/>
      <c r="N1857" s="149"/>
      <c r="P1857" s="135"/>
      <c r="Q1857" s="135"/>
    </row>
    <row r="1858" spans="5:17" x14ac:dyDescent="0.25">
      <c r="E1858" s="265"/>
      <c r="M1858" s="159"/>
      <c r="N1858" s="149"/>
      <c r="P1858" s="135"/>
      <c r="Q1858" s="135"/>
    </row>
    <row r="1859" spans="5:17" x14ac:dyDescent="0.25">
      <c r="E1859" s="265"/>
      <c r="M1859" s="159"/>
      <c r="N1859" s="149"/>
      <c r="P1859" s="135"/>
      <c r="Q1859" s="135"/>
    </row>
    <row r="1860" spans="5:17" x14ac:dyDescent="0.25">
      <c r="E1860" s="265"/>
      <c r="M1860" s="159"/>
      <c r="N1860" s="149"/>
      <c r="P1860" s="135"/>
      <c r="Q1860" s="135"/>
    </row>
    <row r="1861" spans="5:17" x14ac:dyDescent="0.25">
      <c r="E1861" s="265"/>
      <c r="M1861" s="159"/>
      <c r="N1861" s="149"/>
      <c r="P1861" s="135"/>
      <c r="Q1861" s="135"/>
    </row>
    <row r="1862" spans="5:17" x14ac:dyDescent="0.25">
      <c r="E1862" s="265"/>
      <c r="M1862" s="159"/>
      <c r="N1862" s="149"/>
      <c r="P1862" s="135"/>
      <c r="Q1862" s="135"/>
    </row>
    <row r="1863" spans="5:17" x14ac:dyDescent="0.25">
      <c r="E1863" s="265"/>
      <c r="M1863" s="159"/>
      <c r="N1863" s="149"/>
      <c r="P1863" s="135"/>
      <c r="Q1863" s="135"/>
    </row>
    <row r="1864" spans="5:17" x14ac:dyDescent="0.25">
      <c r="E1864" s="265"/>
      <c r="M1864" s="159"/>
      <c r="N1864" s="149"/>
      <c r="P1864" s="135"/>
      <c r="Q1864" s="135"/>
    </row>
    <row r="1865" spans="5:17" x14ac:dyDescent="0.25">
      <c r="E1865" s="265"/>
      <c r="M1865" s="159"/>
      <c r="N1865" s="149"/>
      <c r="P1865" s="135"/>
      <c r="Q1865" s="135"/>
    </row>
    <row r="1866" spans="5:17" x14ac:dyDescent="0.25">
      <c r="E1866" s="265"/>
      <c r="M1866" s="159"/>
      <c r="N1866" s="149"/>
      <c r="P1866" s="135"/>
      <c r="Q1866" s="135"/>
    </row>
    <row r="1867" spans="5:17" x14ac:dyDescent="0.25">
      <c r="E1867" s="265"/>
      <c r="M1867" s="159"/>
      <c r="N1867" s="149"/>
      <c r="P1867" s="135"/>
      <c r="Q1867" s="135"/>
    </row>
    <row r="1868" spans="5:17" x14ac:dyDescent="0.25">
      <c r="E1868" s="265"/>
      <c r="M1868" s="159"/>
      <c r="N1868" s="149"/>
      <c r="P1868" s="135"/>
      <c r="Q1868" s="135"/>
    </row>
    <row r="1869" spans="5:17" x14ac:dyDescent="0.25">
      <c r="E1869" s="265"/>
      <c r="M1869" s="159"/>
      <c r="N1869" s="149"/>
      <c r="P1869" s="135"/>
      <c r="Q1869" s="135"/>
    </row>
    <row r="1870" spans="5:17" x14ac:dyDescent="0.25">
      <c r="E1870" s="265"/>
      <c r="M1870" s="159"/>
      <c r="N1870" s="149"/>
      <c r="P1870" s="135"/>
      <c r="Q1870" s="135"/>
    </row>
    <row r="1871" spans="5:17" x14ac:dyDescent="0.25">
      <c r="E1871" s="265"/>
      <c r="M1871" s="159"/>
      <c r="N1871" s="149"/>
      <c r="P1871" s="135"/>
      <c r="Q1871" s="135"/>
    </row>
    <row r="1872" spans="5:17" x14ac:dyDescent="0.25">
      <c r="E1872" s="265"/>
      <c r="M1872" s="159"/>
      <c r="N1872" s="149"/>
      <c r="P1872" s="135"/>
      <c r="Q1872" s="135"/>
    </row>
    <row r="1873" spans="5:17" x14ac:dyDescent="0.25">
      <c r="E1873" s="265"/>
      <c r="M1873" s="159"/>
      <c r="N1873" s="149"/>
      <c r="P1873" s="135"/>
      <c r="Q1873" s="135"/>
    </row>
    <row r="1874" spans="5:17" x14ac:dyDescent="0.25">
      <c r="E1874" s="265"/>
      <c r="M1874" s="159"/>
      <c r="N1874" s="149"/>
      <c r="P1874" s="135"/>
      <c r="Q1874" s="135"/>
    </row>
    <row r="1875" spans="5:17" x14ac:dyDescent="0.25">
      <c r="E1875" s="265"/>
      <c r="M1875" s="159"/>
      <c r="N1875" s="149"/>
      <c r="P1875" s="135"/>
      <c r="Q1875" s="135"/>
    </row>
    <row r="1876" spans="5:17" x14ac:dyDescent="0.25">
      <c r="E1876" s="265"/>
      <c r="M1876" s="159"/>
      <c r="N1876" s="149"/>
      <c r="P1876" s="135"/>
      <c r="Q1876" s="135"/>
    </row>
    <row r="1877" spans="5:17" x14ac:dyDescent="0.25">
      <c r="E1877" s="265"/>
      <c r="M1877" s="159"/>
      <c r="N1877" s="149"/>
      <c r="P1877" s="135"/>
      <c r="Q1877" s="135"/>
    </row>
    <row r="1878" spans="5:17" x14ac:dyDescent="0.25">
      <c r="E1878" s="265"/>
      <c r="M1878" s="159"/>
      <c r="N1878" s="149"/>
      <c r="P1878" s="135"/>
      <c r="Q1878" s="135"/>
    </row>
    <row r="1879" spans="5:17" x14ac:dyDescent="0.25">
      <c r="E1879" s="265"/>
      <c r="M1879" s="159"/>
      <c r="N1879" s="149"/>
      <c r="P1879" s="135"/>
      <c r="Q1879" s="135"/>
    </row>
    <row r="1880" spans="5:17" x14ac:dyDescent="0.25">
      <c r="E1880" s="265"/>
      <c r="M1880" s="159"/>
      <c r="N1880" s="149"/>
      <c r="P1880" s="135"/>
      <c r="Q1880" s="135"/>
    </row>
    <row r="1881" spans="5:17" x14ac:dyDescent="0.25">
      <c r="E1881" s="265"/>
      <c r="M1881" s="159"/>
      <c r="N1881" s="149"/>
      <c r="P1881" s="135"/>
      <c r="Q1881" s="135"/>
    </row>
    <row r="1882" spans="5:17" x14ac:dyDescent="0.25">
      <c r="E1882" s="265"/>
      <c r="M1882" s="159"/>
      <c r="N1882" s="149"/>
      <c r="P1882" s="135"/>
      <c r="Q1882" s="135"/>
    </row>
    <row r="1883" spans="5:17" x14ac:dyDescent="0.25">
      <c r="E1883" s="265"/>
      <c r="M1883" s="159"/>
      <c r="N1883" s="149"/>
      <c r="P1883" s="135"/>
      <c r="Q1883" s="135"/>
    </row>
    <row r="1884" spans="5:17" x14ac:dyDescent="0.25">
      <c r="E1884" s="265"/>
      <c r="M1884" s="159"/>
      <c r="N1884" s="149"/>
      <c r="P1884" s="135"/>
      <c r="Q1884" s="135"/>
    </row>
    <row r="1885" spans="5:17" x14ac:dyDescent="0.25">
      <c r="E1885" s="265"/>
      <c r="M1885" s="159"/>
      <c r="N1885" s="149"/>
      <c r="P1885" s="135"/>
      <c r="Q1885" s="135"/>
    </row>
    <row r="1886" spans="5:17" x14ac:dyDescent="0.25">
      <c r="E1886" s="265"/>
      <c r="M1886" s="159"/>
      <c r="N1886" s="149"/>
      <c r="P1886" s="135"/>
      <c r="Q1886" s="135"/>
    </row>
    <row r="1887" spans="5:17" x14ac:dyDescent="0.25">
      <c r="E1887" s="265"/>
      <c r="M1887" s="159"/>
      <c r="N1887" s="149"/>
      <c r="P1887" s="135"/>
      <c r="Q1887" s="135"/>
    </row>
    <row r="1888" spans="5:17" x14ac:dyDescent="0.25">
      <c r="E1888" s="265"/>
      <c r="M1888" s="159"/>
      <c r="N1888" s="149"/>
      <c r="P1888" s="135"/>
      <c r="Q1888" s="135"/>
    </row>
    <row r="1889" spans="5:17" x14ac:dyDescent="0.25">
      <c r="E1889" s="265"/>
      <c r="M1889" s="159"/>
      <c r="N1889" s="149"/>
      <c r="P1889" s="135"/>
      <c r="Q1889" s="135"/>
    </row>
    <row r="1890" spans="5:17" x14ac:dyDescent="0.25">
      <c r="E1890" s="265"/>
      <c r="M1890" s="159"/>
      <c r="N1890" s="149"/>
      <c r="P1890" s="135"/>
      <c r="Q1890" s="135"/>
    </row>
    <row r="1891" spans="5:17" x14ac:dyDescent="0.25">
      <c r="E1891" s="265"/>
      <c r="M1891" s="159"/>
      <c r="N1891" s="149"/>
      <c r="P1891" s="135"/>
      <c r="Q1891" s="135"/>
    </row>
    <row r="1892" spans="5:17" x14ac:dyDescent="0.25">
      <c r="E1892" s="265"/>
      <c r="M1892" s="159"/>
      <c r="N1892" s="149"/>
      <c r="P1892" s="135"/>
      <c r="Q1892" s="135"/>
    </row>
    <row r="1893" spans="5:17" x14ac:dyDescent="0.25">
      <c r="E1893" s="265"/>
      <c r="M1893" s="159"/>
      <c r="N1893" s="149"/>
      <c r="P1893" s="135"/>
      <c r="Q1893" s="135"/>
    </row>
    <row r="1894" spans="5:17" x14ac:dyDescent="0.25">
      <c r="E1894" s="265"/>
      <c r="M1894" s="159"/>
      <c r="N1894" s="149"/>
      <c r="P1894" s="135"/>
      <c r="Q1894" s="135"/>
    </row>
    <row r="1895" spans="5:17" x14ac:dyDescent="0.25">
      <c r="E1895" s="265"/>
      <c r="M1895" s="159"/>
      <c r="N1895" s="149"/>
      <c r="P1895" s="135"/>
      <c r="Q1895" s="135"/>
    </row>
    <row r="1896" spans="5:17" x14ac:dyDescent="0.25">
      <c r="E1896" s="265"/>
      <c r="M1896" s="159"/>
      <c r="N1896" s="149"/>
      <c r="P1896" s="135"/>
      <c r="Q1896" s="135"/>
    </row>
    <row r="1897" spans="5:17" x14ac:dyDescent="0.25">
      <c r="E1897" s="265"/>
      <c r="M1897" s="159"/>
      <c r="N1897" s="149"/>
      <c r="P1897" s="135"/>
      <c r="Q1897" s="135"/>
    </row>
    <row r="1898" spans="5:17" x14ac:dyDescent="0.25">
      <c r="E1898" s="265"/>
      <c r="M1898" s="159"/>
      <c r="N1898" s="149"/>
      <c r="P1898" s="135"/>
      <c r="Q1898" s="135"/>
    </row>
    <row r="1899" spans="5:17" x14ac:dyDescent="0.25">
      <c r="E1899" s="265"/>
      <c r="M1899" s="159"/>
      <c r="N1899" s="149"/>
      <c r="P1899" s="135"/>
      <c r="Q1899" s="135"/>
    </row>
    <row r="1900" spans="5:17" x14ac:dyDescent="0.25">
      <c r="E1900" s="265"/>
      <c r="M1900" s="159"/>
      <c r="N1900" s="149"/>
      <c r="P1900" s="135"/>
      <c r="Q1900" s="135"/>
    </row>
    <row r="1901" spans="5:17" x14ac:dyDescent="0.25">
      <c r="E1901" s="265"/>
      <c r="M1901" s="159"/>
      <c r="N1901" s="149"/>
      <c r="P1901" s="135"/>
      <c r="Q1901" s="135"/>
    </row>
    <row r="1902" spans="5:17" x14ac:dyDescent="0.25">
      <c r="E1902" s="265"/>
      <c r="M1902" s="159"/>
      <c r="N1902" s="149"/>
      <c r="P1902" s="135"/>
      <c r="Q1902" s="135"/>
    </row>
    <row r="1903" spans="5:17" x14ac:dyDescent="0.25">
      <c r="E1903" s="265"/>
      <c r="M1903" s="159"/>
      <c r="N1903" s="149"/>
      <c r="P1903" s="135"/>
      <c r="Q1903" s="135"/>
    </row>
    <row r="1904" spans="5:17" x14ac:dyDescent="0.25">
      <c r="E1904" s="265"/>
      <c r="M1904" s="159"/>
      <c r="N1904" s="149"/>
      <c r="P1904" s="135"/>
      <c r="Q1904" s="135"/>
    </row>
    <row r="1905" spans="5:17" x14ac:dyDescent="0.25">
      <c r="E1905" s="265"/>
      <c r="M1905" s="159"/>
      <c r="N1905" s="149"/>
      <c r="P1905" s="135"/>
      <c r="Q1905" s="135"/>
    </row>
    <row r="1906" spans="5:17" x14ac:dyDescent="0.25">
      <c r="E1906" s="265"/>
      <c r="M1906" s="159"/>
      <c r="N1906" s="149"/>
      <c r="P1906" s="135"/>
      <c r="Q1906" s="135"/>
    </row>
    <row r="1907" spans="5:17" x14ac:dyDescent="0.25">
      <c r="E1907" s="265"/>
      <c r="M1907" s="159"/>
      <c r="N1907" s="149"/>
      <c r="P1907" s="135"/>
      <c r="Q1907" s="135"/>
    </row>
    <row r="1908" spans="5:17" x14ac:dyDescent="0.25">
      <c r="E1908" s="265"/>
      <c r="M1908" s="159"/>
      <c r="N1908" s="149"/>
      <c r="P1908" s="135"/>
      <c r="Q1908" s="135"/>
    </row>
    <row r="1909" spans="5:17" x14ac:dyDescent="0.25">
      <c r="E1909" s="265"/>
      <c r="M1909" s="159"/>
      <c r="N1909" s="149"/>
      <c r="P1909" s="135"/>
      <c r="Q1909" s="135"/>
    </row>
    <row r="1910" spans="5:17" x14ac:dyDescent="0.25">
      <c r="E1910" s="265"/>
      <c r="M1910" s="159"/>
      <c r="N1910" s="149"/>
      <c r="P1910" s="135"/>
      <c r="Q1910" s="135"/>
    </row>
    <row r="1911" spans="5:17" x14ac:dyDescent="0.25">
      <c r="E1911" s="265"/>
      <c r="M1911" s="159"/>
      <c r="N1911" s="149"/>
      <c r="P1911" s="135"/>
      <c r="Q1911" s="135"/>
    </row>
    <row r="1912" spans="5:17" x14ac:dyDescent="0.25">
      <c r="E1912" s="265"/>
      <c r="M1912" s="159"/>
      <c r="N1912" s="149"/>
      <c r="P1912" s="135"/>
      <c r="Q1912" s="135"/>
    </row>
    <row r="1913" spans="5:17" x14ac:dyDescent="0.25">
      <c r="E1913" s="265"/>
      <c r="M1913" s="159"/>
      <c r="N1913" s="149"/>
      <c r="P1913" s="135"/>
      <c r="Q1913" s="135"/>
    </row>
    <row r="1914" spans="5:17" x14ac:dyDescent="0.25">
      <c r="E1914" s="265"/>
      <c r="M1914" s="159"/>
      <c r="N1914" s="149"/>
      <c r="P1914" s="135"/>
      <c r="Q1914" s="135"/>
    </row>
    <row r="1915" spans="5:17" x14ac:dyDescent="0.25">
      <c r="E1915" s="265"/>
      <c r="M1915" s="159"/>
      <c r="N1915" s="149"/>
      <c r="P1915" s="135"/>
      <c r="Q1915" s="135"/>
    </row>
    <row r="1916" spans="5:17" x14ac:dyDescent="0.25">
      <c r="E1916" s="265"/>
      <c r="M1916" s="159"/>
      <c r="N1916" s="149"/>
      <c r="P1916" s="135"/>
      <c r="Q1916" s="135"/>
    </row>
    <row r="1917" spans="5:17" x14ac:dyDescent="0.25">
      <c r="E1917" s="265"/>
      <c r="M1917" s="159"/>
      <c r="N1917" s="149"/>
      <c r="P1917" s="135"/>
      <c r="Q1917" s="135"/>
    </row>
    <row r="1918" spans="5:17" x14ac:dyDescent="0.25">
      <c r="E1918" s="265"/>
      <c r="M1918" s="159"/>
      <c r="N1918" s="149"/>
      <c r="P1918" s="135"/>
      <c r="Q1918" s="135"/>
    </row>
    <row r="1919" spans="5:17" x14ac:dyDescent="0.25">
      <c r="E1919" s="265"/>
      <c r="M1919" s="159"/>
      <c r="N1919" s="149"/>
      <c r="P1919" s="135"/>
      <c r="Q1919" s="135"/>
    </row>
    <row r="1920" spans="5:17" x14ac:dyDescent="0.25">
      <c r="E1920" s="265"/>
      <c r="M1920" s="159"/>
      <c r="N1920" s="149"/>
      <c r="P1920" s="135"/>
      <c r="Q1920" s="135"/>
    </row>
    <row r="1921" spans="5:17" x14ac:dyDescent="0.25">
      <c r="E1921" s="265"/>
      <c r="M1921" s="159"/>
      <c r="N1921" s="149"/>
      <c r="P1921" s="135"/>
      <c r="Q1921" s="135"/>
    </row>
    <row r="1922" spans="5:17" x14ac:dyDescent="0.25">
      <c r="E1922" s="265"/>
      <c r="M1922" s="159"/>
      <c r="N1922" s="149"/>
      <c r="P1922" s="135"/>
      <c r="Q1922" s="135"/>
    </row>
    <row r="1923" spans="5:17" x14ac:dyDescent="0.25">
      <c r="E1923" s="265"/>
      <c r="M1923" s="159"/>
      <c r="N1923" s="149"/>
      <c r="P1923" s="135"/>
      <c r="Q1923" s="135"/>
    </row>
    <row r="1924" spans="5:17" x14ac:dyDescent="0.25">
      <c r="E1924" s="265"/>
      <c r="M1924" s="159"/>
      <c r="N1924" s="149"/>
      <c r="P1924" s="135"/>
      <c r="Q1924" s="135"/>
    </row>
    <row r="1925" spans="5:17" x14ac:dyDescent="0.25">
      <c r="E1925" s="265"/>
      <c r="M1925" s="159"/>
      <c r="N1925" s="149"/>
      <c r="P1925" s="135"/>
      <c r="Q1925" s="135"/>
    </row>
    <row r="1926" spans="5:17" x14ac:dyDescent="0.25">
      <c r="E1926" s="265"/>
      <c r="M1926" s="159"/>
      <c r="N1926" s="149"/>
      <c r="P1926" s="135"/>
      <c r="Q1926" s="135"/>
    </row>
    <row r="1927" spans="5:17" x14ac:dyDescent="0.25">
      <c r="E1927" s="265"/>
      <c r="M1927" s="159"/>
      <c r="N1927" s="149"/>
      <c r="P1927" s="135"/>
      <c r="Q1927" s="135"/>
    </row>
    <row r="1928" spans="5:17" x14ac:dyDescent="0.25">
      <c r="E1928" s="265"/>
      <c r="M1928" s="159"/>
      <c r="N1928" s="149"/>
      <c r="P1928" s="135"/>
      <c r="Q1928" s="135"/>
    </row>
    <row r="1929" spans="5:17" x14ac:dyDescent="0.25">
      <c r="E1929" s="265"/>
      <c r="M1929" s="159"/>
      <c r="N1929" s="149"/>
      <c r="P1929" s="135"/>
      <c r="Q1929" s="135"/>
    </row>
    <row r="1930" spans="5:17" x14ac:dyDescent="0.25">
      <c r="E1930" s="265"/>
      <c r="M1930" s="159"/>
      <c r="N1930" s="149"/>
      <c r="P1930" s="135"/>
      <c r="Q1930" s="135"/>
    </row>
    <row r="1931" spans="5:17" x14ac:dyDescent="0.25">
      <c r="E1931" s="265"/>
      <c r="M1931" s="159"/>
      <c r="N1931" s="149"/>
      <c r="P1931" s="135"/>
      <c r="Q1931" s="135"/>
    </row>
    <row r="1932" spans="5:17" x14ac:dyDescent="0.25">
      <c r="E1932" s="265"/>
      <c r="M1932" s="159"/>
      <c r="N1932" s="149"/>
      <c r="P1932" s="135"/>
      <c r="Q1932" s="135"/>
    </row>
    <row r="1933" spans="5:17" x14ac:dyDescent="0.25">
      <c r="E1933" s="265"/>
      <c r="M1933" s="159"/>
      <c r="N1933" s="149"/>
      <c r="P1933" s="135"/>
      <c r="Q1933" s="135"/>
    </row>
    <row r="1934" spans="5:17" x14ac:dyDescent="0.25">
      <c r="E1934" s="265"/>
      <c r="M1934" s="159"/>
      <c r="N1934" s="149"/>
      <c r="P1934" s="135"/>
      <c r="Q1934" s="135"/>
    </row>
    <row r="1935" spans="5:17" x14ac:dyDescent="0.25">
      <c r="E1935" s="265"/>
      <c r="M1935" s="159"/>
      <c r="N1935" s="149"/>
      <c r="P1935" s="135"/>
      <c r="Q1935" s="135"/>
    </row>
    <row r="1936" spans="5:17" x14ac:dyDescent="0.25">
      <c r="E1936" s="265"/>
      <c r="M1936" s="159"/>
      <c r="N1936" s="149"/>
      <c r="P1936" s="135"/>
      <c r="Q1936" s="135"/>
    </row>
    <row r="1937" spans="5:17" x14ac:dyDescent="0.25">
      <c r="E1937" s="265"/>
      <c r="M1937" s="159"/>
      <c r="N1937" s="149"/>
      <c r="P1937" s="135"/>
      <c r="Q1937" s="135"/>
    </row>
    <row r="1938" spans="5:17" x14ac:dyDescent="0.25">
      <c r="E1938" s="265"/>
      <c r="M1938" s="159"/>
      <c r="N1938" s="149"/>
      <c r="P1938" s="135"/>
      <c r="Q1938" s="135"/>
    </row>
    <row r="1939" spans="5:17" x14ac:dyDescent="0.25">
      <c r="E1939" s="265"/>
      <c r="M1939" s="159"/>
      <c r="N1939" s="149"/>
      <c r="P1939" s="135"/>
      <c r="Q1939" s="135"/>
    </row>
    <row r="1940" spans="5:17" x14ac:dyDescent="0.25">
      <c r="E1940" s="265"/>
      <c r="M1940" s="159"/>
      <c r="N1940" s="149"/>
      <c r="P1940" s="135"/>
      <c r="Q1940" s="135"/>
    </row>
    <row r="1941" spans="5:17" x14ac:dyDescent="0.25">
      <c r="E1941" s="265"/>
      <c r="M1941" s="159"/>
      <c r="N1941" s="149"/>
      <c r="P1941" s="135"/>
      <c r="Q1941" s="135"/>
    </row>
    <row r="1942" spans="5:17" x14ac:dyDescent="0.25">
      <c r="E1942" s="265"/>
      <c r="M1942" s="159"/>
      <c r="N1942" s="149"/>
      <c r="P1942" s="135"/>
      <c r="Q1942" s="135"/>
    </row>
    <row r="1943" spans="5:17" x14ac:dyDescent="0.25">
      <c r="E1943" s="265"/>
      <c r="M1943" s="159"/>
      <c r="N1943" s="149"/>
      <c r="P1943" s="135"/>
      <c r="Q1943" s="135"/>
    </row>
    <row r="1944" spans="5:17" x14ac:dyDescent="0.25">
      <c r="E1944" s="265"/>
      <c r="M1944" s="159"/>
      <c r="N1944" s="149"/>
      <c r="P1944" s="135"/>
      <c r="Q1944" s="135"/>
    </row>
    <row r="1945" spans="5:17" x14ac:dyDescent="0.25">
      <c r="E1945" s="265"/>
      <c r="M1945" s="159"/>
      <c r="N1945" s="149"/>
      <c r="P1945" s="135"/>
      <c r="Q1945" s="135"/>
    </row>
    <row r="1946" spans="5:17" x14ac:dyDescent="0.25">
      <c r="E1946" s="265"/>
      <c r="M1946" s="159"/>
      <c r="N1946" s="149"/>
      <c r="P1946" s="135"/>
      <c r="Q1946" s="135"/>
    </row>
    <row r="1947" spans="5:17" x14ac:dyDescent="0.25">
      <c r="E1947" s="265"/>
      <c r="M1947" s="159"/>
      <c r="N1947" s="149"/>
      <c r="P1947" s="135"/>
      <c r="Q1947" s="135"/>
    </row>
    <row r="1948" spans="5:17" x14ac:dyDescent="0.25">
      <c r="E1948" s="265"/>
      <c r="M1948" s="159"/>
      <c r="N1948" s="149"/>
      <c r="P1948" s="135"/>
      <c r="Q1948" s="135"/>
    </row>
    <row r="1949" spans="5:17" x14ac:dyDescent="0.25">
      <c r="E1949" s="265"/>
      <c r="M1949" s="159"/>
      <c r="N1949" s="149"/>
      <c r="P1949" s="135"/>
      <c r="Q1949" s="135"/>
    </row>
    <row r="1950" spans="5:17" x14ac:dyDescent="0.25">
      <c r="E1950" s="265"/>
      <c r="M1950" s="159"/>
      <c r="N1950" s="149"/>
      <c r="P1950" s="135"/>
      <c r="Q1950" s="135"/>
    </row>
    <row r="1951" spans="5:17" x14ac:dyDescent="0.25">
      <c r="E1951" s="265"/>
      <c r="M1951" s="159"/>
      <c r="N1951" s="149"/>
      <c r="P1951" s="135"/>
      <c r="Q1951" s="135"/>
    </row>
    <row r="1952" spans="5:17" x14ac:dyDescent="0.25">
      <c r="E1952" s="265"/>
      <c r="M1952" s="159"/>
      <c r="N1952" s="149"/>
      <c r="P1952" s="135"/>
      <c r="Q1952" s="135"/>
    </row>
    <row r="1953" spans="5:17" x14ac:dyDescent="0.25">
      <c r="E1953" s="265"/>
      <c r="M1953" s="159"/>
      <c r="N1953" s="149"/>
      <c r="P1953" s="135"/>
      <c r="Q1953" s="135"/>
    </row>
    <row r="1954" spans="5:17" x14ac:dyDescent="0.25">
      <c r="E1954" s="265"/>
      <c r="M1954" s="159"/>
      <c r="N1954" s="149"/>
      <c r="P1954" s="135"/>
      <c r="Q1954" s="135"/>
    </row>
    <row r="1955" spans="5:17" x14ac:dyDescent="0.25">
      <c r="E1955" s="265"/>
      <c r="M1955" s="159"/>
      <c r="N1955" s="149"/>
      <c r="P1955" s="135"/>
      <c r="Q1955" s="135"/>
    </row>
    <row r="1956" spans="5:17" x14ac:dyDescent="0.25">
      <c r="E1956" s="265"/>
      <c r="M1956" s="159"/>
      <c r="N1956" s="149"/>
      <c r="P1956" s="135"/>
      <c r="Q1956" s="135"/>
    </row>
    <row r="1957" spans="5:17" x14ac:dyDescent="0.25">
      <c r="E1957" s="265"/>
      <c r="M1957" s="159"/>
      <c r="N1957" s="149"/>
      <c r="P1957" s="135"/>
      <c r="Q1957" s="135"/>
    </row>
    <row r="1958" spans="5:17" x14ac:dyDescent="0.25">
      <c r="E1958" s="265"/>
      <c r="M1958" s="159"/>
      <c r="N1958" s="149"/>
      <c r="P1958" s="135"/>
      <c r="Q1958" s="135"/>
    </row>
    <row r="1959" spans="5:17" x14ac:dyDescent="0.25">
      <c r="E1959" s="265"/>
      <c r="M1959" s="159"/>
      <c r="N1959" s="149"/>
      <c r="P1959" s="135"/>
      <c r="Q1959" s="135"/>
    </row>
    <row r="1960" spans="5:17" x14ac:dyDescent="0.25">
      <c r="E1960" s="265"/>
      <c r="M1960" s="159"/>
      <c r="N1960" s="149"/>
      <c r="P1960" s="135"/>
      <c r="Q1960" s="135"/>
    </row>
    <row r="1961" spans="5:17" x14ac:dyDescent="0.25">
      <c r="E1961" s="265"/>
      <c r="M1961" s="159"/>
      <c r="N1961" s="149"/>
      <c r="P1961" s="135"/>
      <c r="Q1961" s="135"/>
    </row>
    <row r="1962" spans="5:17" x14ac:dyDescent="0.25">
      <c r="E1962" s="265"/>
      <c r="M1962" s="159"/>
      <c r="N1962" s="149"/>
      <c r="P1962" s="135"/>
      <c r="Q1962" s="135"/>
    </row>
    <row r="1963" spans="5:17" x14ac:dyDescent="0.25">
      <c r="E1963" s="265"/>
      <c r="M1963" s="159"/>
      <c r="N1963" s="149"/>
      <c r="P1963" s="135"/>
      <c r="Q1963" s="135"/>
    </row>
    <row r="1964" spans="5:17" x14ac:dyDescent="0.25">
      <c r="E1964" s="265"/>
      <c r="M1964" s="159"/>
      <c r="N1964" s="149"/>
      <c r="P1964" s="135"/>
      <c r="Q1964" s="135"/>
    </row>
    <row r="1965" spans="5:17" x14ac:dyDescent="0.25">
      <c r="E1965" s="265"/>
      <c r="M1965" s="159"/>
      <c r="N1965" s="149"/>
      <c r="P1965" s="135"/>
      <c r="Q1965" s="135"/>
    </row>
    <row r="1966" spans="5:17" x14ac:dyDescent="0.25">
      <c r="E1966" s="265"/>
      <c r="M1966" s="159"/>
      <c r="N1966" s="149"/>
      <c r="P1966" s="135"/>
      <c r="Q1966" s="135"/>
    </row>
    <row r="1967" spans="5:17" x14ac:dyDescent="0.25">
      <c r="E1967" s="265"/>
      <c r="M1967" s="159"/>
      <c r="N1967" s="149"/>
      <c r="P1967" s="135"/>
      <c r="Q1967" s="135"/>
    </row>
    <row r="1968" spans="5:17" x14ac:dyDescent="0.25">
      <c r="E1968" s="265"/>
      <c r="M1968" s="159"/>
      <c r="N1968" s="149"/>
      <c r="P1968" s="135"/>
      <c r="Q1968" s="135"/>
    </row>
    <row r="1969" spans="5:17" x14ac:dyDescent="0.25">
      <c r="E1969" s="265"/>
      <c r="M1969" s="159"/>
      <c r="N1969" s="149"/>
      <c r="P1969" s="135"/>
      <c r="Q1969" s="135"/>
    </row>
    <row r="1970" spans="5:17" x14ac:dyDescent="0.25">
      <c r="E1970" s="265"/>
      <c r="M1970" s="159"/>
      <c r="N1970" s="149"/>
      <c r="P1970" s="135"/>
      <c r="Q1970" s="135"/>
    </row>
    <row r="1971" spans="5:17" x14ac:dyDescent="0.25">
      <c r="E1971" s="265"/>
      <c r="M1971" s="159"/>
      <c r="N1971" s="149"/>
      <c r="P1971" s="135"/>
      <c r="Q1971" s="135"/>
    </row>
    <row r="1972" spans="5:17" x14ac:dyDescent="0.25">
      <c r="E1972" s="265"/>
      <c r="M1972" s="159"/>
      <c r="N1972" s="149"/>
      <c r="P1972" s="135"/>
      <c r="Q1972" s="135"/>
    </row>
    <row r="1973" spans="5:17" x14ac:dyDescent="0.25">
      <c r="E1973" s="265"/>
      <c r="M1973" s="159"/>
      <c r="N1973" s="149"/>
      <c r="P1973" s="135"/>
      <c r="Q1973" s="135"/>
    </row>
    <row r="1974" spans="5:17" x14ac:dyDescent="0.25">
      <c r="E1974" s="265"/>
      <c r="M1974" s="159"/>
      <c r="N1974" s="149"/>
      <c r="P1974" s="135"/>
      <c r="Q1974" s="135"/>
    </row>
    <row r="1975" spans="5:17" x14ac:dyDescent="0.25">
      <c r="E1975" s="265"/>
      <c r="M1975" s="159"/>
      <c r="N1975" s="149"/>
      <c r="P1975" s="135"/>
      <c r="Q1975" s="135"/>
    </row>
    <row r="1976" spans="5:17" x14ac:dyDescent="0.25">
      <c r="E1976" s="265"/>
      <c r="M1976" s="159"/>
      <c r="N1976" s="149"/>
      <c r="P1976" s="135"/>
      <c r="Q1976" s="135"/>
    </row>
    <row r="1977" spans="5:17" x14ac:dyDescent="0.25">
      <c r="E1977" s="265"/>
      <c r="M1977" s="159"/>
      <c r="N1977" s="149"/>
      <c r="P1977" s="135"/>
      <c r="Q1977" s="135"/>
    </row>
    <row r="1978" spans="5:17" x14ac:dyDescent="0.25">
      <c r="E1978" s="265"/>
      <c r="M1978" s="159"/>
      <c r="N1978" s="149"/>
      <c r="P1978" s="135"/>
      <c r="Q1978" s="135"/>
    </row>
    <row r="1979" spans="5:17" x14ac:dyDescent="0.25">
      <c r="E1979" s="265"/>
      <c r="M1979" s="159"/>
      <c r="N1979" s="149"/>
      <c r="P1979" s="135"/>
      <c r="Q1979" s="135"/>
    </row>
    <row r="1980" spans="5:17" x14ac:dyDescent="0.25">
      <c r="E1980" s="265"/>
      <c r="M1980" s="159"/>
      <c r="N1980" s="149"/>
      <c r="P1980" s="135"/>
      <c r="Q1980" s="135"/>
    </row>
    <row r="1981" spans="5:17" x14ac:dyDescent="0.25">
      <c r="E1981" s="265"/>
      <c r="M1981" s="159"/>
      <c r="N1981" s="149"/>
      <c r="P1981" s="135"/>
      <c r="Q1981" s="135"/>
    </row>
    <row r="1982" spans="5:17" x14ac:dyDescent="0.25">
      <c r="E1982" s="265"/>
      <c r="M1982" s="159"/>
      <c r="N1982" s="149"/>
      <c r="P1982" s="135"/>
      <c r="Q1982" s="135"/>
    </row>
    <row r="1983" spans="5:17" x14ac:dyDescent="0.25">
      <c r="E1983" s="265"/>
      <c r="M1983" s="159"/>
      <c r="N1983" s="149"/>
      <c r="P1983" s="135"/>
      <c r="Q1983" s="135"/>
    </row>
    <row r="1984" spans="5:17" x14ac:dyDescent="0.25">
      <c r="E1984" s="265"/>
      <c r="M1984" s="159"/>
      <c r="N1984" s="149"/>
      <c r="P1984" s="135"/>
      <c r="Q1984" s="135"/>
    </row>
    <row r="1985" spans="5:17" x14ac:dyDescent="0.25">
      <c r="E1985" s="265"/>
      <c r="M1985" s="159"/>
      <c r="N1985" s="149"/>
      <c r="P1985" s="135"/>
      <c r="Q1985" s="135"/>
    </row>
    <row r="1986" spans="5:17" x14ac:dyDescent="0.25">
      <c r="E1986" s="265"/>
      <c r="M1986" s="159"/>
      <c r="N1986" s="149"/>
      <c r="P1986" s="135"/>
      <c r="Q1986" s="135"/>
    </row>
    <row r="1987" spans="5:17" x14ac:dyDescent="0.25">
      <c r="E1987" s="265"/>
      <c r="M1987" s="159"/>
      <c r="N1987" s="149"/>
      <c r="P1987" s="135"/>
      <c r="Q1987" s="135"/>
    </row>
    <row r="1988" spans="5:17" x14ac:dyDescent="0.25">
      <c r="E1988" s="265"/>
      <c r="M1988" s="159"/>
      <c r="N1988" s="149"/>
      <c r="P1988" s="135"/>
      <c r="Q1988" s="135"/>
    </row>
    <row r="1989" spans="5:17" x14ac:dyDescent="0.25">
      <c r="E1989" s="265"/>
      <c r="M1989" s="159"/>
      <c r="N1989" s="149"/>
      <c r="P1989" s="135"/>
      <c r="Q1989" s="135"/>
    </row>
    <row r="1990" spans="5:17" x14ac:dyDescent="0.25">
      <c r="E1990" s="265"/>
      <c r="M1990" s="159"/>
      <c r="N1990" s="149"/>
      <c r="P1990" s="135"/>
      <c r="Q1990" s="135"/>
    </row>
    <row r="1991" spans="5:17" x14ac:dyDescent="0.25">
      <c r="E1991" s="265"/>
      <c r="M1991" s="159"/>
      <c r="N1991" s="149"/>
      <c r="P1991" s="135"/>
      <c r="Q1991" s="135"/>
    </row>
    <row r="1992" spans="5:17" x14ac:dyDescent="0.25">
      <c r="E1992" s="265"/>
      <c r="M1992" s="159"/>
      <c r="N1992" s="149"/>
      <c r="P1992" s="135"/>
      <c r="Q1992" s="135"/>
    </row>
    <row r="1993" spans="5:17" x14ac:dyDescent="0.25">
      <c r="E1993" s="265"/>
      <c r="M1993" s="159"/>
      <c r="N1993" s="149"/>
      <c r="P1993" s="135"/>
      <c r="Q1993" s="135"/>
    </row>
    <row r="1994" spans="5:17" x14ac:dyDescent="0.25">
      <c r="E1994" s="265"/>
      <c r="M1994" s="159"/>
      <c r="N1994" s="149"/>
      <c r="P1994" s="135"/>
      <c r="Q1994" s="135"/>
    </row>
    <row r="1995" spans="5:17" x14ac:dyDescent="0.25">
      <c r="E1995" s="265"/>
      <c r="M1995" s="159"/>
      <c r="N1995" s="149"/>
      <c r="P1995" s="135"/>
      <c r="Q1995" s="135"/>
    </row>
    <row r="1996" spans="5:17" x14ac:dyDescent="0.25">
      <c r="E1996" s="265"/>
      <c r="M1996" s="159"/>
      <c r="N1996" s="149"/>
      <c r="P1996" s="135"/>
      <c r="Q1996" s="135"/>
    </row>
    <row r="1997" spans="5:17" x14ac:dyDescent="0.25">
      <c r="E1997" s="265"/>
      <c r="M1997" s="159"/>
      <c r="N1997" s="149"/>
      <c r="P1997" s="135"/>
      <c r="Q1997" s="135"/>
    </row>
    <row r="1998" spans="5:17" x14ac:dyDescent="0.25">
      <c r="E1998" s="265"/>
      <c r="M1998" s="159"/>
      <c r="N1998" s="149"/>
      <c r="P1998" s="135"/>
      <c r="Q1998" s="135"/>
    </row>
    <row r="1999" spans="5:17" x14ac:dyDescent="0.25">
      <c r="E1999" s="265"/>
      <c r="M1999" s="159"/>
      <c r="N1999" s="149"/>
      <c r="P1999" s="135"/>
      <c r="Q1999" s="135"/>
    </row>
    <row r="2000" spans="5:17" x14ac:dyDescent="0.25">
      <c r="E2000" s="265"/>
      <c r="M2000" s="159"/>
      <c r="N2000" s="149"/>
      <c r="P2000" s="135"/>
      <c r="Q2000" s="135"/>
    </row>
    <row r="2001" spans="5:17" x14ac:dyDescent="0.25">
      <c r="E2001" s="265"/>
      <c r="M2001" s="159"/>
      <c r="N2001" s="149"/>
      <c r="P2001" s="135"/>
      <c r="Q2001" s="135"/>
    </row>
    <row r="2002" spans="5:17" x14ac:dyDescent="0.25">
      <c r="E2002" s="265"/>
      <c r="M2002" s="159"/>
      <c r="N2002" s="149"/>
      <c r="P2002" s="135"/>
      <c r="Q2002" s="135"/>
    </row>
    <row r="2003" spans="5:17" x14ac:dyDescent="0.25">
      <c r="E2003" s="265"/>
      <c r="M2003" s="159"/>
      <c r="N2003" s="149"/>
      <c r="P2003" s="135"/>
      <c r="Q2003" s="135"/>
    </row>
    <row r="2004" spans="5:17" x14ac:dyDescent="0.25">
      <c r="E2004" s="265"/>
      <c r="M2004" s="159"/>
      <c r="N2004" s="149"/>
      <c r="P2004" s="135"/>
      <c r="Q2004" s="135"/>
    </row>
    <row r="2005" spans="5:17" x14ac:dyDescent="0.25">
      <c r="E2005" s="265"/>
      <c r="M2005" s="159"/>
      <c r="N2005" s="149"/>
      <c r="P2005" s="135"/>
      <c r="Q2005" s="135"/>
    </row>
    <row r="2006" spans="5:17" x14ac:dyDescent="0.25">
      <c r="E2006" s="265"/>
      <c r="M2006" s="159"/>
      <c r="N2006" s="149"/>
      <c r="P2006" s="135"/>
      <c r="Q2006" s="135"/>
    </row>
    <row r="2007" spans="5:17" x14ac:dyDescent="0.25">
      <c r="E2007" s="265"/>
      <c r="M2007" s="159"/>
      <c r="N2007" s="149"/>
      <c r="P2007" s="135"/>
      <c r="Q2007" s="135"/>
    </row>
    <row r="2008" spans="5:17" x14ac:dyDescent="0.25">
      <c r="E2008" s="265"/>
      <c r="M2008" s="159"/>
      <c r="N2008" s="149"/>
      <c r="P2008" s="135"/>
      <c r="Q2008" s="135"/>
    </row>
    <row r="2009" spans="5:17" x14ac:dyDescent="0.25">
      <c r="E2009" s="265"/>
      <c r="M2009" s="159"/>
      <c r="N2009" s="149"/>
      <c r="P2009" s="135"/>
      <c r="Q2009" s="135"/>
    </row>
    <row r="2010" spans="5:17" x14ac:dyDescent="0.25">
      <c r="E2010" s="265"/>
      <c r="M2010" s="159"/>
      <c r="N2010" s="149"/>
      <c r="P2010" s="135"/>
      <c r="Q2010" s="135"/>
    </row>
    <row r="2011" spans="5:17" x14ac:dyDescent="0.25">
      <c r="E2011" s="265"/>
      <c r="M2011" s="159"/>
      <c r="N2011" s="149"/>
      <c r="P2011" s="135"/>
      <c r="Q2011" s="135"/>
    </row>
    <row r="2012" spans="5:17" x14ac:dyDescent="0.25">
      <c r="E2012" s="265"/>
      <c r="M2012" s="159"/>
      <c r="N2012" s="149"/>
      <c r="P2012" s="135"/>
      <c r="Q2012" s="135"/>
    </row>
    <row r="2013" spans="5:17" x14ac:dyDescent="0.25">
      <c r="E2013" s="265"/>
      <c r="M2013" s="159"/>
      <c r="N2013" s="149"/>
      <c r="P2013" s="135"/>
      <c r="Q2013" s="135"/>
    </row>
    <row r="2014" spans="5:17" x14ac:dyDescent="0.25">
      <c r="E2014" s="265"/>
      <c r="M2014" s="159"/>
      <c r="N2014" s="149"/>
      <c r="P2014" s="135"/>
      <c r="Q2014" s="135"/>
    </row>
    <row r="2015" spans="5:17" x14ac:dyDescent="0.25">
      <c r="E2015" s="265"/>
      <c r="M2015" s="159"/>
      <c r="N2015" s="149"/>
      <c r="P2015" s="135"/>
      <c r="Q2015" s="135"/>
    </row>
    <row r="2016" spans="5:17" x14ac:dyDescent="0.25">
      <c r="E2016" s="265"/>
      <c r="M2016" s="159"/>
      <c r="N2016" s="149"/>
      <c r="P2016" s="135"/>
      <c r="Q2016" s="135"/>
    </row>
    <row r="2017" spans="5:17" x14ac:dyDescent="0.25">
      <c r="E2017" s="265"/>
      <c r="M2017" s="159"/>
      <c r="N2017" s="149"/>
      <c r="P2017" s="135"/>
      <c r="Q2017" s="135"/>
    </row>
    <row r="2018" spans="5:17" x14ac:dyDescent="0.25">
      <c r="E2018" s="265"/>
      <c r="M2018" s="159"/>
      <c r="N2018" s="149"/>
      <c r="P2018" s="135"/>
      <c r="Q2018" s="135"/>
    </row>
    <row r="2019" spans="5:17" x14ac:dyDescent="0.25">
      <c r="E2019" s="265"/>
      <c r="M2019" s="159"/>
      <c r="N2019" s="149"/>
      <c r="P2019" s="135"/>
      <c r="Q2019" s="135"/>
    </row>
    <row r="2020" spans="5:17" x14ac:dyDescent="0.25">
      <c r="E2020" s="265"/>
      <c r="M2020" s="159"/>
      <c r="N2020" s="149"/>
      <c r="P2020" s="135"/>
      <c r="Q2020" s="135"/>
    </row>
    <row r="2021" spans="5:17" x14ac:dyDescent="0.25">
      <c r="E2021" s="265"/>
      <c r="M2021" s="159"/>
      <c r="N2021" s="149"/>
      <c r="P2021" s="135"/>
      <c r="Q2021" s="135"/>
    </row>
    <row r="2022" spans="5:17" x14ac:dyDescent="0.25">
      <c r="E2022" s="265"/>
      <c r="M2022" s="159"/>
      <c r="N2022" s="149"/>
      <c r="P2022" s="135"/>
      <c r="Q2022" s="135"/>
    </row>
    <row r="2023" spans="5:17" x14ac:dyDescent="0.25">
      <c r="E2023" s="265"/>
      <c r="M2023" s="159"/>
      <c r="N2023" s="149"/>
      <c r="P2023" s="135"/>
      <c r="Q2023" s="135"/>
    </row>
    <row r="2024" spans="5:17" x14ac:dyDescent="0.25">
      <c r="E2024" s="265"/>
      <c r="M2024" s="159"/>
      <c r="N2024" s="149"/>
      <c r="P2024" s="135"/>
      <c r="Q2024" s="135"/>
    </row>
    <row r="2025" spans="5:17" x14ac:dyDescent="0.25">
      <c r="E2025" s="265"/>
      <c r="M2025" s="159"/>
      <c r="N2025" s="149"/>
      <c r="P2025" s="135"/>
      <c r="Q2025" s="135"/>
    </row>
    <row r="2026" spans="5:17" x14ac:dyDescent="0.25">
      <c r="E2026" s="265"/>
      <c r="M2026" s="159"/>
      <c r="N2026" s="149"/>
      <c r="P2026" s="135"/>
      <c r="Q2026" s="135"/>
    </row>
    <row r="2027" spans="5:17" x14ac:dyDescent="0.25">
      <c r="E2027" s="265"/>
      <c r="M2027" s="159"/>
      <c r="N2027" s="149"/>
      <c r="P2027" s="135"/>
      <c r="Q2027" s="135"/>
    </row>
    <row r="2028" spans="5:17" x14ac:dyDescent="0.25">
      <c r="E2028" s="265"/>
      <c r="M2028" s="159"/>
      <c r="N2028" s="149"/>
      <c r="P2028" s="135"/>
      <c r="Q2028" s="135"/>
    </row>
    <row r="2029" spans="5:17" x14ac:dyDescent="0.25">
      <c r="E2029" s="265"/>
      <c r="M2029" s="159"/>
      <c r="N2029" s="149"/>
      <c r="P2029" s="135"/>
      <c r="Q2029" s="135"/>
    </row>
    <row r="2030" spans="5:17" x14ac:dyDescent="0.25">
      <c r="E2030" s="265"/>
      <c r="M2030" s="159"/>
      <c r="N2030" s="149"/>
      <c r="P2030" s="135"/>
      <c r="Q2030" s="135"/>
    </row>
    <row r="2031" spans="5:17" x14ac:dyDescent="0.25">
      <c r="E2031" s="265"/>
      <c r="M2031" s="159"/>
      <c r="N2031" s="149"/>
      <c r="P2031" s="135"/>
      <c r="Q2031" s="135"/>
    </row>
    <row r="2032" spans="5:17" x14ac:dyDescent="0.25">
      <c r="E2032" s="265"/>
      <c r="M2032" s="159"/>
      <c r="N2032" s="149"/>
      <c r="P2032" s="135"/>
      <c r="Q2032" s="135"/>
    </row>
    <row r="2033" spans="5:17" x14ac:dyDescent="0.25">
      <c r="E2033" s="265"/>
      <c r="M2033" s="159"/>
      <c r="N2033" s="149"/>
      <c r="P2033" s="135"/>
      <c r="Q2033" s="135"/>
    </row>
    <row r="2034" spans="5:17" x14ac:dyDescent="0.25">
      <c r="E2034" s="265"/>
      <c r="M2034" s="159"/>
      <c r="N2034" s="149"/>
      <c r="P2034" s="135"/>
      <c r="Q2034" s="135"/>
    </row>
    <row r="2035" spans="5:17" x14ac:dyDescent="0.25">
      <c r="E2035" s="265"/>
      <c r="M2035" s="159"/>
      <c r="N2035" s="149"/>
      <c r="P2035" s="135"/>
      <c r="Q2035" s="135"/>
    </row>
    <row r="2036" spans="5:17" x14ac:dyDescent="0.25">
      <c r="E2036" s="265"/>
      <c r="M2036" s="159"/>
      <c r="N2036" s="149"/>
      <c r="P2036" s="135"/>
      <c r="Q2036" s="135"/>
    </row>
    <row r="2037" spans="5:17" x14ac:dyDescent="0.25">
      <c r="E2037" s="265"/>
      <c r="M2037" s="159"/>
      <c r="N2037" s="149"/>
      <c r="P2037" s="135"/>
      <c r="Q2037" s="135"/>
    </row>
    <row r="2038" spans="5:17" x14ac:dyDescent="0.25">
      <c r="E2038" s="265"/>
      <c r="M2038" s="159"/>
      <c r="N2038" s="149"/>
      <c r="P2038" s="135"/>
      <c r="Q2038" s="135"/>
    </row>
    <row r="2039" spans="5:17" x14ac:dyDescent="0.25">
      <c r="E2039" s="265"/>
      <c r="M2039" s="159"/>
      <c r="N2039" s="149"/>
      <c r="P2039" s="135"/>
      <c r="Q2039" s="135"/>
    </row>
    <row r="2040" spans="5:17" x14ac:dyDescent="0.25">
      <c r="E2040" s="265"/>
      <c r="M2040" s="159"/>
      <c r="N2040" s="149"/>
      <c r="P2040" s="135"/>
      <c r="Q2040" s="135"/>
    </row>
    <row r="2041" spans="5:17" x14ac:dyDescent="0.25">
      <c r="E2041" s="265"/>
      <c r="M2041" s="159"/>
      <c r="N2041" s="149"/>
      <c r="P2041" s="135"/>
      <c r="Q2041" s="135"/>
    </row>
    <row r="2042" spans="5:17" x14ac:dyDescent="0.25">
      <c r="E2042" s="265"/>
      <c r="M2042" s="159"/>
      <c r="N2042" s="149"/>
      <c r="P2042" s="135"/>
      <c r="Q2042" s="135"/>
    </row>
    <row r="2043" spans="5:17" x14ac:dyDescent="0.25">
      <c r="E2043" s="265"/>
      <c r="M2043" s="159"/>
      <c r="N2043" s="149"/>
      <c r="P2043" s="135"/>
      <c r="Q2043" s="135"/>
    </row>
    <row r="2044" spans="5:17" x14ac:dyDescent="0.25">
      <c r="E2044" s="265"/>
      <c r="M2044" s="159"/>
      <c r="N2044" s="149"/>
      <c r="P2044" s="135"/>
      <c r="Q2044" s="135"/>
    </row>
    <row r="2045" spans="5:17" x14ac:dyDescent="0.25">
      <c r="E2045" s="265"/>
      <c r="M2045" s="159"/>
      <c r="N2045" s="149"/>
      <c r="P2045" s="135"/>
      <c r="Q2045" s="135"/>
    </row>
    <row r="2046" spans="5:17" x14ac:dyDescent="0.25">
      <c r="E2046" s="265"/>
      <c r="M2046" s="159"/>
      <c r="N2046" s="149"/>
      <c r="P2046" s="135"/>
      <c r="Q2046" s="135"/>
    </row>
    <row r="2047" spans="5:17" x14ac:dyDescent="0.25">
      <c r="E2047" s="265"/>
      <c r="M2047" s="159"/>
      <c r="N2047" s="149"/>
      <c r="P2047" s="135"/>
      <c r="Q2047" s="135"/>
    </row>
    <row r="2048" spans="5:17" x14ac:dyDescent="0.25">
      <c r="E2048" s="265"/>
      <c r="M2048" s="159"/>
      <c r="N2048" s="149"/>
      <c r="P2048" s="135"/>
      <c r="Q2048" s="135"/>
    </row>
    <row r="2049" spans="5:17" x14ac:dyDescent="0.25">
      <c r="E2049" s="265"/>
      <c r="M2049" s="159"/>
      <c r="N2049" s="149"/>
      <c r="P2049" s="135"/>
      <c r="Q2049" s="135"/>
    </row>
    <row r="2050" spans="5:17" x14ac:dyDescent="0.25">
      <c r="E2050" s="265"/>
      <c r="M2050" s="159"/>
      <c r="N2050" s="149"/>
      <c r="P2050" s="135"/>
      <c r="Q2050" s="135"/>
    </row>
    <row r="2051" spans="5:17" x14ac:dyDescent="0.25">
      <c r="E2051" s="265"/>
      <c r="M2051" s="159"/>
      <c r="N2051" s="149"/>
      <c r="P2051" s="135"/>
      <c r="Q2051" s="135"/>
    </row>
    <row r="2052" spans="5:17" x14ac:dyDescent="0.25">
      <c r="E2052" s="265"/>
      <c r="M2052" s="159"/>
      <c r="N2052" s="149"/>
      <c r="P2052" s="135"/>
      <c r="Q2052" s="135"/>
    </row>
    <row r="2053" spans="5:17" x14ac:dyDescent="0.25">
      <c r="E2053" s="265"/>
      <c r="M2053" s="159"/>
      <c r="N2053" s="149"/>
      <c r="P2053" s="135"/>
      <c r="Q2053" s="135"/>
    </row>
    <row r="2054" spans="5:17" x14ac:dyDescent="0.25">
      <c r="E2054" s="265"/>
      <c r="M2054" s="159"/>
      <c r="N2054" s="149"/>
      <c r="P2054" s="135"/>
      <c r="Q2054" s="135"/>
    </row>
    <row r="2055" spans="5:17" x14ac:dyDescent="0.25">
      <c r="E2055" s="265"/>
      <c r="M2055" s="159"/>
      <c r="N2055" s="149"/>
      <c r="P2055" s="135"/>
      <c r="Q2055" s="135"/>
    </row>
    <row r="2056" spans="5:17" x14ac:dyDescent="0.25">
      <c r="E2056" s="265"/>
      <c r="M2056" s="159"/>
      <c r="N2056" s="149"/>
      <c r="P2056" s="135"/>
      <c r="Q2056" s="135"/>
    </row>
    <row r="2057" spans="5:17" x14ac:dyDescent="0.25">
      <c r="E2057" s="265"/>
      <c r="M2057" s="159"/>
      <c r="N2057" s="149"/>
      <c r="P2057" s="135"/>
      <c r="Q2057" s="135"/>
    </row>
    <row r="2058" spans="5:17" x14ac:dyDescent="0.25">
      <c r="E2058" s="265"/>
      <c r="M2058" s="159"/>
      <c r="N2058" s="149"/>
      <c r="P2058" s="135"/>
      <c r="Q2058" s="135"/>
    </row>
    <row r="2059" spans="5:17" x14ac:dyDescent="0.25">
      <c r="E2059" s="265"/>
      <c r="M2059" s="159"/>
      <c r="N2059" s="149"/>
      <c r="P2059" s="135"/>
      <c r="Q2059" s="135"/>
    </row>
    <row r="2060" spans="5:17" x14ac:dyDescent="0.25">
      <c r="E2060" s="265"/>
      <c r="M2060" s="159"/>
      <c r="N2060" s="149"/>
      <c r="P2060" s="135"/>
      <c r="Q2060" s="135"/>
    </row>
    <row r="2061" spans="5:17" x14ac:dyDescent="0.25">
      <c r="E2061" s="265"/>
      <c r="M2061" s="159"/>
      <c r="N2061" s="149"/>
      <c r="P2061" s="135"/>
      <c r="Q2061" s="135"/>
    </row>
    <row r="2062" spans="5:17" x14ac:dyDescent="0.25">
      <c r="E2062" s="265"/>
      <c r="M2062" s="159"/>
      <c r="N2062" s="149"/>
      <c r="P2062" s="135"/>
      <c r="Q2062" s="135"/>
    </row>
    <row r="2063" spans="5:17" x14ac:dyDescent="0.25">
      <c r="E2063" s="265"/>
      <c r="M2063" s="159"/>
      <c r="N2063" s="149"/>
      <c r="P2063" s="135"/>
      <c r="Q2063" s="135"/>
    </row>
    <row r="2064" spans="5:17" x14ac:dyDescent="0.25">
      <c r="E2064" s="265"/>
      <c r="M2064" s="159"/>
      <c r="N2064" s="149"/>
      <c r="P2064" s="135"/>
      <c r="Q2064" s="135"/>
    </row>
    <row r="2065" spans="5:17" x14ac:dyDescent="0.25">
      <c r="E2065" s="265"/>
      <c r="M2065" s="159"/>
      <c r="N2065" s="149"/>
      <c r="P2065" s="135"/>
      <c r="Q2065" s="135"/>
    </row>
    <row r="2066" spans="5:17" x14ac:dyDescent="0.25">
      <c r="E2066" s="265"/>
      <c r="M2066" s="159"/>
      <c r="N2066" s="149"/>
      <c r="P2066" s="135"/>
      <c r="Q2066" s="135"/>
    </row>
    <row r="2067" spans="5:17" x14ac:dyDescent="0.25">
      <c r="E2067" s="265"/>
      <c r="M2067" s="159"/>
      <c r="N2067" s="149"/>
      <c r="P2067" s="135"/>
      <c r="Q2067" s="135"/>
    </row>
    <row r="2068" spans="5:17" x14ac:dyDescent="0.25">
      <c r="E2068" s="265"/>
      <c r="M2068" s="159"/>
      <c r="N2068" s="149"/>
      <c r="P2068" s="135"/>
      <c r="Q2068" s="135"/>
    </row>
    <row r="2069" spans="5:17" x14ac:dyDescent="0.25">
      <c r="E2069" s="265"/>
      <c r="M2069" s="159"/>
      <c r="N2069" s="149"/>
      <c r="P2069" s="135"/>
      <c r="Q2069" s="135"/>
    </row>
    <row r="2070" spans="5:17" x14ac:dyDescent="0.25">
      <c r="E2070" s="265"/>
      <c r="M2070" s="159"/>
      <c r="N2070" s="149"/>
      <c r="P2070" s="135"/>
      <c r="Q2070" s="135"/>
    </row>
    <row r="2071" spans="5:17" x14ac:dyDescent="0.25">
      <c r="E2071" s="265"/>
      <c r="M2071" s="159"/>
      <c r="N2071" s="149"/>
      <c r="P2071" s="135"/>
      <c r="Q2071" s="135"/>
    </row>
    <row r="2072" spans="5:17" x14ac:dyDescent="0.25">
      <c r="E2072" s="265"/>
      <c r="M2072" s="159"/>
      <c r="N2072" s="149"/>
      <c r="P2072" s="135"/>
      <c r="Q2072" s="135"/>
    </row>
    <row r="2073" spans="5:17" x14ac:dyDescent="0.25">
      <c r="E2073" s="265"/>
      <c r="M2073" s="159"/>
      <c r="N2073" s="149"/>
      <c r="P2073" s="135"/>
      <c r="Q2073" s="135"/>
    </row>
    <row r="2074" spans="5:17" x14ac:dyDescent="0.25">
      <c r="E2074" s="265"/>
      <c r="M2074" s="159"/>
      <c r="N2074" s="149"/>
      <c r="P2074" s="135"/>
      <c r="Q2074" s="135"/>
    </row>
    <row r="2075" spans="5:17" x14ac:dyDescent="0.25">
      <c r="E2075" s="265"/>
      <c r="M2075" s="159"/>
      <c r="N2075" s="149"/>
      <c r="P2075" s="135"/>
      <c r="Q2075" s="135"/>
    </row>
    <row r="2076" spans="5:17" x14ac:dyDescent="0.25">
      <c r="E2076" s="265"/>
      <c r="M2076" s="159"/>
      <c r="N2076" s="149"/>
      <c r="P2076" s="135"/>
      <c r="Q2076" s="135"/>
    </row>
    <row r="2077" spans="5:17" x14ac:dyDescent="0.25">
      <c r="E2077" s="265"/>
      <c r="M2077" s="159"/>
      <c r="N2077" s="149"/>
      <c r="P2077" s="135"/>
      <c r="Q2077" s="135"/>
    </row>
    <row r="2078" spans="5:17" x14ac:dyDescent="0.25">
      <c r="E2078" s="265"/>
      <c r="M2078" s="159"/>
      <c r="N2078" s="149"/>
      <c r="P2078" s="135"/>
      <c r="Q2078" s="135"/>
    </row>
    <row r="2079" spans="5:17" x14ac:dyDescent="0.25">
      <c r="E2079" s="265"/>
      <c r="M2079" s="159"/>
      <c r="N2079" s="149"/>
      <c r="P2079" s="135"/>
      <c r="Q2079" s="135"/>
    </row>
    <row r="2080" spans="5:17" x14ac:dyDescent="0.25">
      <c r="E2080" s="265"/>
      <c r="M2080" s="159"/>
      <c r="N2080" s="149"/>
      <c r="P2080" s="135"/>
      <c r="Q2080" s="135"/>
    </row>
    <row r="2081" spans="5:17" x14ac:dyDescent="0.25">
      <c r="E2081" s="265"/>
      <c r="M2081" s="159"/>
      <c r="N2081" s="149"/>
      <c r="P2081" s="135"/>
      <c r="Q2081" s="135"/>
    </row>
    <row r="2082" spans="5:17" x14ac:dyDescent="0.25">
      <c r="E2082" s="265"/>
      <c r="M2082" s="159"/>
      <c r="N2082" s="149"/>
      <c r="P2082" s="135"/>
      <c r="Q2082" s="135"/>
    </row>
    <row r="2083" spans="5:17" x14ac:dyDescent="0.25">
      <c r="E2083" s="265"/>
      <c r="M2083" s="159"/>
      <c r="N2083" s="149"/>
      <c r="P2083" s="135"/>
      <c r="Q2083" s="135"/>
    </row>
    <row r="2084" spans="5:17" x14ac:dyDescent="0.25">
      <c r="E2084" s="265"/>
      <c r="M2084" s="159"/>
      <c r="N2084" s="149"/>
      <c r="P2084" s="135"/>
      <c r="Q2084" s="135"/>
    </row>
    <row r="2085" spans="5:17" x14ac:dyDescent="0.25">
      <c r="E2085" s="265"/>
      <c r="M2085" s="159"/>
      <c r="N2085" s="149"/>
      <c r="P2085" s="135"/>
      <c r="Q2085" s="135"/>
    </row>
    <row r="2086" spans="5:17" x14ac:dyDescent="0.25">
      <c r="E2086" s="265"/>
      <c r="M2086" s="159"/>
      <c r="N2086" s="149"/>
      <c r="P2086" s="135"/>
      <c r="Q2086" s="135"/>
    </row>
    <row r="2087" spans="5:17" x14ac:dyDescent="0.25">
      <c r="E2087" s="265"/>
      <c r="M2087" s="159"/>
      <c r="N2087" s="149"/>
      <c r="P2087" s="135"/>
      <c r="Q2087" s="135"/>
    </row>
    <row r="2088" spans="5:17" x14ac:dyDescent="0.25">
      <c r="E2088" s="265"/>
      <c r="M2088" s="159"/>
      <c r="N2088" s="149"/>
      <c r="P2088" s="135"/>
      <c r="Q2088" s="135"/>
    </row>
    <row r="2089" spans="5:17" x14ac:dyDescent="0.25">
      <c r="E2089" s="265"/>
      <c r="M2089" s="159"/>
      <c r="N2089" s="149"/>
      <c r="P2089" s="135"/>
      <c r="Q2089" s="135"/>
    </row>
    <row r="2090" spans="5:17" x14ac:dyDescent="0.25">
      <c r="E2090" s="265"/>
      <c r="M2090" s="159"/>
      <c r="N2090" s="149"/>
      <c r="P2090" s="135"/>
      <c r="Q2090" s="135"/>
    </row>
    <row r="2091" spans="5:17" x14ac:dyDescent="0.25">
      <c r="E2091" s="265"/>
      <c r="M2091" s="159"/>
      <c r="N2091" s="149"/>
      <c r="P2091" s="135"/>
      <c r="Q2091" s="135"/>
    </row>
    <row r="2092" spans="5:17" x14ac:dyDescent="0.25">
      <c r="E2092" s="265"/>
      <c r="M2092" s="159"/>
      <c r="N2092" s="149"/>
      <c r="P2092" s="135"/>
      <c r="Q2092" s="135"/>
    </row>
    <row r="2093" spans="5:17" x14ac:dyDescent="0.25">
      <c r="E2093" s="265"/>
      <c r="M2093" s="159"/>
      <c r="N2093" s="149"/>
      <c r="P2093" s="135"/>
      <c r="Q2093" s="135"/>
    </row>
    <row r="2094" spans="5:17" x14ac:dyDescent="0.25">
      <c r="E2094" s="265"/>
      <c r="M2094" s="159"/>
      <c r="N2094" s="149"/>
      <c r="P2094" s="135"/>
      <c r="Q2094" s="135"/>
    </row>
    <row r="2095" spans="5:17" x14ac:dyDescent="0.25">
      <c r="E2095" s="265"/>
      <c r="M2095" s="159"/>
      <c r="N2095" s="149"/>
      <c r="P2095" s="135"/>
      <c r="Q2095" s="135"/>
    </row>
    <row r="2096" spans="5:17" x14ac:dyDescent="0.25">
      <c r="E2096" s="265"/>
      <c r="M2096" s="159"/>
      <c r="N2096" s="149"/>
      <c r="P2096" s="135"/>
      <c r="Q2096" s="135"/>
    </row>
    <row r="2097" spans="5:17" x14ac:dyDescent="0.25">
      <c r="E2097" s="265"/>
      <c r="M2097" s="159"/>
      <c r="N2097" s="149"/>
      <c r="P2097" s="135"/>
      <c r="Q2097" s="135"/>
    </row>
    <row r="2098" spans="5:17" x14ac:dyDescent="0.25">
      <c r="E2098" s="265"/>
      <c r="M2098" s="159"/>
      <c r="N2098" s="149"/>
      <c r="P2098" s="135"/>
      <c r="Q2098" s="135"/>
    </row>
    <row r="2099" spans="5:17" x14ac:dyDescent="0.25">
      <c r="E2099" s="265"/>
      <c r="M2099" s="159"/>
      <c r="N2099" s="149"/>
      <c r="P2099" s="135"/>
      <c r="Q2099" s="135"/>
    </row>
    <row r="2100" spans="5:17" x14ac:dyDescent="0.25">
      <c r="E2100" s="265"/>
      <c r="M2100" s="159"/>
      <c r="N2100" s="149"/>
      <c r="P2100" s="135"/>
      <c r="Q2100" s="135"/>
    </row>
    <row r="2101" spans="5:17" x14ac:dyDescent="0.25">
      <c r="E2101" s="265"/>
      <c r="M2101" s="159"/>
      <c r="N2101" s="149"/>
      <c r="P2101" s="135"/>
      <c r="Q2101" s="135"/>
    </row>
    <row r="2102" spans="5:17" x14ac:dyDescent="0.25">
      <c r="E2102" s="265"/>
      <c r="M2102" s="159"/>
      <c r="N2102" s="149"/>
      <c r="P2102" s="135"/>
      <c r="Q2102" s="135"/>
    </row>
    <row r="2103" spans="5:17" x14ac:dyDescent="0.25">
      <c r="E2103" s="265"/>
      <c r="M2103" s="159"/>
      <c r="N2103" s="149"/>
      <c r="P2103" s="135"/>
      <c r="Q2103" s="135"/>
    </row>
    <row r="2104" spans="5:17" x14ac:dyDescent="0.25">
      <c r="E2104" s="265"/>
      <c r="M2104" s="159"/>
      <c r="N2104" s="149"/>
      <c r="P2104" s="135"/>
      <c r="Q2104" s="135"/>
    </row>
    <row r="2105" spans="5:17" x14ac:dyDescent="0.25">
      <c r="E2105" s="265"/>
      <c r="M2105" s="159"/>
      <c r="N2105" s="149"/>
      <c r="P2105" s="135"/>
      <c r="Q2105" s="135"/>
    </row>
    <row r="2106" spans="5:17" x14ac:dyDescent="0.25">
      <c r="E2106" s="265"/>
      <c r="M2106" s="159"/>
      <c r="N2106" s="149"/>
      <c r="P2106" s="135"/>
      <c r="Q2106" s="135"/>
    </row>
    <row r="2107" spans="5:17" x14ac:dyDescent="0.25">
      <c r="E2107" s="265"/>
      <c r="M2107" s="159"/>
      <c r="N2107" s="149"/>
      <c r="P2107" s="135"/>
      <c r="Q2107" s="135"/>
    </row>
    <row r="2108" spans="5:17" x14ac:dyDescent="0.25">
      <c r="E2108" s="265"/>
      <c r="M2108" s="159"/>
      <c r="N2108" s="149"/>
      <c r="P2108" s="135"/>
      <c r="Q2108" s="135"/>
    </row>
    <row r="2109" spans="5:17" x14ac:dyDescent="0.25">
      <c r="E2109" s="265"/>
      <c r="M2109" s="159"/>
      <c r="N2109" s="149"/>
      <c r="P2109" s="135"/>
      <c r="Q2109" s="135"/>
    </row>
    <row r="2110" spans="5:17" x14ac:dyDescent="0.25">
      <c r="E2110" s="265"/>
      <c r="M2110" s="159"/>
      <c r="N2110" s="149"/>
      <c r="P2110" s="135"/>
      <c r="Q2110" s="135"/>
    </row>
    <row r="2111" spans="5:17" x14ac:dyDescent="0.25">
      <c r="E2111" s="265"/>
      <c r="M2111" s="159"/>
      <c r="N2111" s="149"/>
      <c r="P2111" s="135"/>
      <c r="Q2111" s="135"/>
    </row>
    <row r="2112" spans="5:17" x14ac:dyDescent="0.25">
      <c r="E2112" s="265"/>
      <c r="M2112" s="159"/>
      <c r="N2112" s="149"/>
      <c r="P2112" s="135"/>
      <c r="Q2112" s="135"/>
    </row>
    <row r="2113" spans="5:17" x14ac:dyDescent="0.25">
      <c r="E2113" s="265"/>
      <c r="M2113" s="159"/>
      <c r="N2113" s="149"/>
      <c r="P2113" s="135"/>
      <c r="Q2113" s="135"/>
    </row>
    <row r="2114" spans="5:17" x14ac:dyDescent="0.25">
      <c r="E2114" s="265"/>
      <c r="M2114" s="159"/>
      <c r="N2114" s="149"/>
      <c r="P2114" s="135"/>
      <c r="Q2114" s="135"/>
    </row>
    <row r="2115" spans="5:17" x14ac:dyDescent="0.25">
      <c r="E2115" s="265"/>
      <c r="M2115" s="159"/>
      <c r="N2115" s="149"/>
      <c r="P2115" s="135"/>
      <c r="Q2115" s="135"/>
    </row>
    <row r="2116" spans="5:17" x14ac:dyDescent="0.25">
      <c r="E2116" s="265"/>
      <c r="M2116" s="159"/>
      <c r="N2116" s="149"/>
      <c r="P2116" s="135"/>
      <c r="Q2116" s="135"/>
    </row>
    <row r="2117" spans="5:17" x14ac:dyDescent="0.25">
      <c r="E2117" s="265"/>
      <c r="M2117" s="159"/>
      <c r="N2117" s="149"/>
      <c r="P2117" s="135"/>
      <c r="Q2117" s="135"/>
    </row>
    <row r="2118" spans="5:17" x14ac:dyDescent="0.25">
      <c r="E2118" s="265"/>
      <c r="M2118" s="159"/>
      <c r="N2118" s="149"/>
      <c r="P2118" s="135"/>
      <c r="Q2118" s="135"/>
    </row>
    <row r="2119" spans="5:17" x14ac:dyDescent="0.25">
      <c r="E2119" s="265"/>
      <c r="M2119" s="159"/>
      <c r="N2119" s="149"/>
      <c r="P2119" s="135"/>
      <c r="Q2119" s="135"/>
    </row>
    <row r="2120" spans="5:17" x14ac:dyDescent="0.25">
      <c r="E2120" s="265"/>
      <c r="M2120" s="159"/>
      <c r="N2120" s="149"/>
      <c r="P2120" s="135"/>
      <c r="Q2120" s="135"/>
    </row>
    <row r="2121" spans="5:17" x14ac:dyDescent="0.25">
      <c r="E2121" s="265"/>
      <c r="M2121" s="159"/>
      <c r="N2121" s="149"/>
      <c r="P2121" s="135"/>
      <c r="Q2121" s="135"/>
    </row>
    <row r="2122" spans="5:17" x14ac:dyDescent="0.25">
      <c r="E2122" s="265"/>
      <c r="M2122" s="159"/>
      <c r="N2122" s="149"/>
      <c r="P2122" s="135"/>
      <c r="Q2122" s="135"/>
    </row>
    <row r="2123" spans="5:17" x14ac:dyDescent="0.25">
      <c r="E2123" s="265"/>
      <c r="M2123" s="159"/>
      <c r="N2123" s="149"/>
      <c r="P2123" s="135"/>
      <c r="Q2123" s="135"/>
    </row>
    <row r="2124" spans="5:17" x14ac:dyDescent="0.25">
      <c r="E2124" s="265"/>
      <c r="M2124" s="159"/>
      <c r="N2124" s="149"/>
      <c r="P2124" s="135"/>
      <c r="Q2124" s="135"/>
    </row>
    <row r="2125" spans="5:17" x14ac:dyDescent="0.25">
      <c r="E2125" s="265"/>
      <c r="M2125" s="159"/>
      <c r="N2125" s="149"/>
      <c r="P2125" s="135"/>
      <c r="Q2125" s="135"/>
    </row>
    <row r="2126" spans="5:17" x14ac:dyDescent="0.25">
      <c r="E2126" s="265"/>
      <c r="M2126" s="159"/>
      <c r="N2126" s="149"/>
      <c r="P2126" s="135"/>
      <c r="Q2126" s="135"/>
    </row>
    <row r="2127" spans="5:17" x14ac:dyDescent="0.25">
      <c r="E2127" s="265"/>
      <c r="M2127" s="159"/>
      <c r="N2127" s="149"/>
      <c r="P2127" s="135"/>
      <c r="Q2127" s="135"/>
    </row>
    <row r="2128" spans="5:17" x14ac:dyDescent="0.25">
      <c r="E2128" s="265"/>
      <c r="M2128" s="159"/>
      <c r="N2128" s="149"/>
      <c r="P2128" s="135"/>
      <c r="Q2128" s="135"/>
    </row>
    <row r="2129" spans="5:17" x14ac:dyDescent="0.25">
      <c r="E2129" s="265"/>
      <c r="M2129" s="159"/>
      <c r="N2129" s="149"/>
      <c r="P2129" s="135"/>
      <c r="Q2129" s="135"/>
    </row>
    <row r="2130" spans="5:17" x14ac:dyDescent="0.25">
      <c r="E2130" s="265"/>
      <c r="M2130" s="159"/>
      <c r="N2130" s="149"/>
      <c r="P2130" s="135"/>
      <c r="Q2130" s="135"/>
    </row>
    <row r="2131" spans="5:17" x14ac:dyDescent="0.25">
      <c r="E2131" s="265"/>
      <c r="M2131" s="159"/>
      <c r="N2131" s="149"/>
      <c r="P2131" s="135"/>
      <c r="Q2131" s="135"/>
    </row>
    <row r="2132" spans="5:17" x14ac:dyDescent="0.25">
      <c r="E2132" s="265"/>
      <c r="M2132" s="159"/>
      <c r="N2132" s="149"/>
      <c r="P2132" s="135"/>
      <c r="Q2132" s="135"/>
    </row>
    <row r="2133" spans="5:17" x14ac:dyDescent="0.25">
      <c r="E2133" s="265"/>
      <c r="M2133" s="159"/>
      <c r="N2133" s="149"/>
      <c r="P2133" s="135"/>
      <c r="Q2133" s="135"/>
    </row>
    <row r="2134" spans="5:17" x14ac:dyDescent="0.25">
      <c r="E2134" s="265"/>
      <c r="M2134" s="159"/>
      <c r="N2134" s="149"/>
      <c r="P2134" s="135"/>
      <c r="Q2134" s="135"/>
    </row>
    <row r="2135" spans="5:17" x14ac:dyDescent="0.25">
      <c r="E2135" s="265"/>
      <c r="M2135" s="159"/>
      <c r="N2135" s="149"/>
      <c r="P2135" s="135"/>
      <c r="Q2135" s="135"/>
    </row>
    <row r="2136" spans="5:17" x14ac:dyDescent="0.25">
      <c r="E2136" s="265"/>
      <c r="M2136" s="159"/>
      <c r="N2136" s="149"/>
      <c r="P2136" s="135"/>
      <c r="Q2136" s="135"/>
    </row>
    <row r="2137" spans="5:17" x14ac:dyDescent="0.25">
      <c r="E2137" s="265"/>
      <c r="M2137" s="159"/>
      <c r="N2137" s="149"/>
      <c r="P2137" s="135"/>
      <c r="Q2137" s="135"/>
    </row>
    <row r="2138" spans="5:17" x14ac:dyDescent="0.25">
      <c r="E2138" s="265"/>
      <c r="M2138" s="159"/>
      <c r="N2138" s="149"/>
      <c r="P2138" s="135"/>
      <c r="Q2138" s="135"/>
    </row>
    <row r="2139" spans="5:17" x14ac:dyDescent="0.25">
      <c r="E2139" s="265"/>
      <c r="M2139" s="159"/>
      <c r="N2139" s="149"/>
      <c r="P2139" s="135"/>
      <c r="Q2139" s="135"/>
    </row>
    <row r="2140" spans="5:17" x14ac:dyDescent="0.25">
      <c r="E2140" s="265"/>
      <c r="M2140" s="159"/>
      <c r="N2140" s="149"/>
      <c r="P2140" s="135"/>
      <c r="Q2140" s="135"/>
    </row>
    <row r="2141" spans="5:17" x14ac:dyDescent="0.25">
      <c r="E2141" s="265"/>
      <c r="M2141" s="159"/>
      <c r="N2141" s="149"/>
      <c r="P2141" s="135"/>
      <c r="Q2141" s="135"/>
    </row>
    <row r="2142" spans="5:17" x14ac:dyDescent="0.25">
      <c r="E2142" s="265"/>
      <c r="M2142" s="159"/>
      <c r="N2142" s="149"/>
      <c r="P2142" s="135"/>
      <c r="Q2142" s="135"/>
    </row>
    <row r="2143" spans="5:17" x14ac:dyDescent="0.25">
      <c r="E2143" s="265"/>
      <c r="M2143" s="159"/>
      <c r="N2143" s="149"/>
      <c r="P2143" s="135"/>
      <c r="Q2143" s="135"/>
    </row>
    <row r="2144" spans="5:17" x14ac:dyDescent="0.25">
      <c r="E2144" s="265"/>
      <c r="M2144" s="159"/>
      <c r="N2144" s="149"/>
      <c r="P2144" s="135"/>
      <c r="Q2144" s="135"/>
    </row>
    <row r="2145" spans="5:17" x14ac:dyDescent="0.25">
      <c r="E2145" s="265"/>
      <c r="M2145" s="159"/>
      <c r="N2145" s="149"/>
      <c r="P2145" s="135"/>
      <c r="Q2145" s="135"/>
    </row>
    <row r="2146" spans="5:17" x14ac:dyDescent="0.25">
      <c r="E2146" s="265"/>
      <c r="M2146" s="159"/>
      <c r="N2146" s="149"/>
      <c r="P2146" s="135"/>
      <c r="Q2146" s="135"/>
    </row>
    <row r="2147" spans="5:17" x14ac:dyDescent="0.25">
      <c r="E2147" s="265"/>
      <c r="M2147" s="159"/>
      <c r="N2147" s="149"/>
      <c r="P2147" s="135"/>
      <c r="Q2147" s="135"/>
    </row>
    <row r="2148" spans="5:17" x14ac:dyDescent="0.25">
      <c r="E2148" s="265"/>
      <c r="M2148" s="159"/>
      <c r="N2148" s="149"/>
      <c r="P2148" s="135"/>
      <c r="Q2148" s="135"/>
    </row>
    <row r="2149" spans="5:17" x14ac:dyDescent="0.25">
      <c r="E2149" s="265"/>
      <c r="M2149" s="159"/>
      <c r="N2149" s="149"/>
      <c r="P2149" s="135"/>
      <c r="Q2149" s="135"/>
    </row>
    <row r="2150" spans="5:17" x14ac:dyDescent="0.25">
      <c r="E2150" s="265"/>
      <c r="M2150" s="159"/>
      <c r="N2150" s="149"/>
      <c r="P2150" s="135"/>
      <c r="Q2150" s="135"/>
    </row>
    <row r="2151" spans="5:17" x14ac:dyDescent="0.25">
      <c r="E2151" s="265"/>
      <c r="M2151" s="159"/>
      <c r="N2151" s="149"/>
      <c r="P2151" s="135"/>
      <c r="Q2151" s="135"/>
    </row>
    <row r="2152" spans="5:17" x14ac:dyDescent="0.25">
      <c r="E2152" s="265"/>
      <c r="M2152" s="159"/>
      <c r="N2152" s="149"/>
      <c r="P2152" s="135"/>
      <c r="Q2152" s="135"/>
    </row>
    <row r="2153" spans="5:17" x14ac:dyDescent="0.25">
      <c r="E2153" s="265"/>
      <c r="M2153" s="159"/>
      <c r="N2153" s="149"/>
      <c r="P2153" s="135"/>
      <c r="Q2153" s="135"/>
    </row>
    <row r="2154" spans="5:17" x14ac:dyDescent="0.25">
      <c r="E2154" s="265"/>
      <c r="M2154" s="159"/>
      <c r="N2154" s="149"/>
      <c r="P2154" s="135"/>
      <c r="Q2154" s="135"/>
    </row>
    <row r="2155" spans="5:17" x14ac:dyDescent="0.25">
      <c r="E2155" s="265"/>
      <c r="M2155" s="159"/>
      <c r="N2155" s="149"/>
      <c r="P2155" s="135"/>
      <c r="Q2155" s="135"/>
    </row>
    <row r="2156" spans="5:17" x14ac:dyDescent="0.25">
      <c r="E2156" s="265"/>
      <c r="M2156" s="159"/>
      <c r="N2156" s="149"/>
      <c r="P2156" s="135"/>
      <c r="Q2156" s="135"/>
    </row>
    <row r="2157" spans="5:17" x14ac:dyDescent="0.25">
      <c r="E2157" s="265"/>
      <c r="M2157" s="159"/>
      <c r="N2157" s="149"/>
      <c r="P2157" s="135"/>
      <c r="Q2157" s="135"/>
    </row>
    <row r="2158" spans="5:17" x14ac:dyDescent="0.25">
      <c r="E2158" s="265"/>
      <c r="M2158" s="159"/>
      <c r="N2158" s="149"/>
      <c r="P2158" s="135"/>
      <c r="Q2158" s="135"/>
    </row>
    <row r="2159" spans="5:17" x14ac:dyDescent="0.25">
      <c r="E2159" s="265"/>
      <c r="M2159" s="159"/>
      <c r="N2159" s="149"/>
      <c r="P2159" s="135"/>
      <c r="Q2159" s="135"/>
    </row>
    <row r="2160" spans="5:17" x14ac:dyDescent="0.25">
      <c r="E2160" s="265"/>
      <c r="M2160" s="159"/>
      <c r="N2160" s="149"/>
      <c r="P2160" s="135"/>
      <c r="Q2160" s="135"/>
    </row>
    <row r="2161" spans="5:17" x14ac:dyDescent="0.25">
      <c r="E2161" s="265"/>
      <c r="M2161" s="159"/>
      <c r="N2161" s="149"/>
      <c r="P2161" s="135"/>
      <c r="Q2161" s="135"/>
    </row>
    <row r="2162" spans="5:17" x14ac:dyDescent="0.25">
      <c r="E2162" s="265"/>
      <c r="M2162" s="159"/>
      <c r="N2162" s="149"/>
      <c r="P2162" s="135"/>
      <c r="Q2162" s="135"/>
    </row>
    <row r="2163" spans="5:17" x14ac:dyDescent="0.25">
      <c r="E2163" s="265"/>
      <c r="M2163" s="159"/>
      <c r="N2163" s="149"/>
      <c r="P2163" s="135"/>
      <c r="Q2163" s="135"/>
    </row>
    <row r="2164" spans="5:17" x14ac:dyDescent="0.25">
      <c r="E2164" s="265"/>
      <c r="M2164" s="159"/>
      <c r="N2164" s="149"/>
      <c r="P2164" s="135"/>
      <c r="Q2164" s="135"/>
    </row>
    <row r="2165" spans="5:17" x14ac:dyDescent="0.25">
      <c r="E2165" s="265"/>
      <c r="M2165" s="159"/>
      <c r="N2165" s="149"/>
      <c r="P2165" s="135"/>
      <c r="Q2165" s="135"/>
    </row>
    <row r="2166" spans="5:17" x14ac:dyDescent="0.25">
      <c r="E2166" s="265"/>
      <c r="M2166" s="159"/>
      <c r="N2166" s="149"/>
      <c r="P2166" s="135"/>
      <c r="Q2166" s="135"/>
    </row>
    <row r="2167" spans="5:17" x14ac:dyDescent="0.25">
      <c r="E2167" s="265"/>
      <c r="M2167" s="159"/>
      <c r="N2167" s="149"/>
      <c r="P2167" s="135"/>
      <c r="Q2167" s="135"/>
    </row>
    <row r="2168" spans="5:17" x14ac:dyDescent="0.25">
      <c r="E2168" s="265"/>
      <c r="M2168" s="159"/>
      <c r="N2168" s="149"/>
      <c r="P2168" s="135"/>
      <c r="Q2168" s="135"/>
    </row>
    <row r="2169" spans="5:17" x14ac:dyDescent="0.25">
      <c r="E2169" s="265"/>
      <c r="M2169" s="159"/>
      <c r="N2169" s="149"/>
      <c r="P2169" s="135"/>
      <c r="Q2169" s="135"/>
    </row>
    <row r="2170" spans="5:17" x14ac:dyDescent="0.25">
      <c r="E2170" s="265"/>
      <c r="M2170" s="159"/>
      <c r="N2170" s="149"/>
      <c r="P2170" s="135"/>
      <c r="Q2170" s="135"/>
    </row>
    <row r="2171" spans="5:17" x14ac:dyDescent="0.25">
      <c r="E2171" s="265"/>
      <c r="M2171" s="159"/>
      <c r="N2171" s="149"/>
      <c r="P2171" s="135"/>
      <c r="Q2171" s="135"/>
    </row>
    <row r="2172" spans="5:17" x14ac:dyDescent="0.25">
      <c r="E2172" s="265"/>
      <c r="M2172" s="159"/>
      <c r="N2172" s="149"/>
      <c r="P2172" s="135"/>
      <c r="Q2172" s="135"/>
    </row>
    <row r="2173" spans="5:17" x14ac:dyDescent="0.25">
      <c r="E2173" s="265"/>
      <c r="M2173" s="159"/>
      <c r="N2173" s="149"/>
      <c r="P2173" s="135"/>
      <c r="Q2173" s="135"/>
    </row>
    <row r="2174" spans="5:17" x14ac:dyDescent="0.25">
      <c r="E2174" s="265"/>
      <c r="M2174" s="159"/>
      <c r="N2174" s="149"/>
      <c r="P2174" s="135"/>
      <c r="Q2174" s="135"/>
    </row>
    <row r="2175" spans="5:17" x14ac:dyDescent="0.25">
      <c r="E2175" s="265"/>
      <c r="M2175" s="159"/>
      <c r="N2175" s="149"/>
      <c r="P2175" s="135"/>
      <c r="Q2175" s="135"/>
    </row>
    <row r="2176" spans="5:17" x14ac:dyDescent="0.25">
      <c r="E2176" s="265"/>
      <c r="M2176" s="159"/>
      <c r="N2176" s="149"/>
      <c r="P2176" s="135"/>
      <c r="Q2176" s="135"/>
    </row>
    <row r="2177" spans="5:17" x14ac:dyDescent="0.25">
      <c r="E2177" s="265"/>
      <c r="M2177" s="159"/>
      <c r="N2177" s="149"/>
      <c r="P2177" s="135"/>
      <c r="Q2177" s="135"/>
    </row>
    <row r="2178" spans="5:17" x14ac:dyDescent="0.25">
      <c r="E2178" s="265"/>
      <c r="M2178" s="159"/>
      <c r="N2178" s="149"/>
      <c r="P2178" s="135"/>
      <c r="Q2178" s="135"/>
    </row>
    <row r="2179" spans="5:17" x14ac:dyDescent="0.25">
      <c r="E2179" s="265"/>
      <c r="M2179" s="159"/>
      <c r="N2179" s="149"/>
      <c r="P2179" s="135"/>
      <c r="Q2179" s="135"/>
    </row>
    <row r="2180" spans="5:17" x14ac:dyDescent="0.25">
      <c r="E2180" s="265"/>
      <c r="M2180" s="159"/>
      <c r="N2180" s="149"/>
      <c r="P2180" s="135"/>
      <c r="Q2180" s="135"/>
    </row>
    <row r="2181" spans="5:17" x14ac:dyDescent="0.25">
      <c r="E2181" s="265"/>
      <c r="M2181" s="159"/>
      <c r="N2181" s="149"/>
      <c r="P2181" s="135"/>
      <c r="Q2181" s="135"/>
    </row>
    <row r="2182" spans="5:17" x14ac:dyDescent="0.25">
      <c r="E2182" s="265"/>
      <c r="M2182" s="159"/>
      <c r="N2182" s="149"/>
      <c r="P2182" s="135"/>
      <c r="Q2182" s="135"/>
    </row>
    <row r="2183" spans="5:17" x14ac:dyDescent="0.25">
      <c r="E2183" s="265"/>
      <c r="M2183" s="159"/>
      <c r="N2183" s="149"/>
      <c r="P2183" s="135"/>
      <c r="Q2183" s="135"/>
    </row>
    <row r="2184" spans="5:17" x14ac:dyDescent="0.25">
      <c r="E2184" s="265"/>
      <c r="M2184" s="159"/>
      <c r="N2184" s="149"/>
      <c r="P2184" s="135"/>
      <c r="Q2184" s="135"/>
    </row>
    <row r="2185" spans="5:17" x14ac:dyDescent="0.25">
      <c r="E2185" s="265"/>
      <c r="M2185" s="159"/>
      <c r="N2185" s="149"/>
      <c r="P2185" s="135"/>
      <c r="Q2185" s="135"/>
    </row>
    <row r="2186" spans="5:17" x14ac:dyDescent="0.25">
      <c r="E2186" s="265"/>
      <c r="M2186" s="159"/>
      <c r="N2186" s="149"/>
      <c r="P2186" s="135"/>
      <c r="Q2186" s="135"/>
    </row>
    <row r="2187" spans="5:17" x14ac:dyDescent="0.25">
      <c r="E2187" s="265"/>
      <c r="M2187" s="159"/>
      <c r="N2187" s="149"/>
      <c r="P2187" s="135"/>
      <c r="Q2187" s="135"/>
    </row>
    <row r="2188" spans="5:17" x14ac:dyDescent="0.25">
      <c r="E2188" s="265"/>
      <c r="M2188" s="159"/>
      <c r="N2188" s="149"/>
      <c r="P2188" s="135"/>
      <c r="Q2188" s="135"/>
    </row>
    <row r="2189" spans="5:17" x14ac:dyDescent="0.25">
      <c r="E2189" s="265"/>
      <c r="M2189" s="159"/>
      <c r="N2189" s="149"/>
      <c r="P2189" s="135"/>
      <c r="Q2189" s="135"/>
    </row>
    <row r="2190" spans="5:17" x14ac:dyDescent="0.25">
      <c r="E2190" s="265"/>
      <c r="M2190" s="159"/>
      <c r="N2190" s="149"/>
      <c r="P2190" s="135"/>
      <c r="Q2190" s="135"/>
    </row>
    <row r="2191" spans="5:17" x14ac:dyDescent="0.25">
      <c r="E2191" s="265"/>
      <c r="M2191" s="159"/>
      <c r="N2191" s="149"/>
      <c r="P2191" s="135"/>
      <c r="Q2191" s="135"/>
    </row>
    <row r="2192" spans="5:17" x14ac:dyDescent="0.25">
      <c r="E2192" s="265"/>
      <c r="M2192" s="159"/>
      <c r="N2192" s="149"/>
      <c r="P2192" s="135"/>
      <c r="Q2192" s="135"/>
    </row>
    <row r="2193" spans="5:17" x14ac:dyDescent="0.25">
      <c r="E2193" s="265"/>
      <c r="M2193" s="159"/>
      <c r="N2193" s="149"/>
      <c r="P2193" s="135"/>
      <c r="Q2193" s="135"/>
    </row>
    <row r="2194" spans="5:17" x14ac:dyDescent="0.25">
      <c r="E2194" s="265"/>
      <c r="M2194" s="159"/>
      <c r="N2194" s="149"/>
      <c r="P2194" s="135"/>
      <c r="Q2194" s="135"/>
    </row>
    <row r="2195" spans="5:17" x14ac:dyDescent="0.25">
      <c r="E2195" s="265"/>
      <c r="M2195" s="159"/>
      <c r="N2195" s="149"/>
      <c r="P2195" s="135"/>
      <c r="Q2195" s="135"/>
    </row>
    <row r="2196" spans="5:17" x14ac:dyDescent="0.25">
      <c r="E2196" s="265"/>
      <c r="M2196" s="159"/>
      <c r="N2196" s="149"/>
      <c r="P2196" s="135"/>
      <c r="Q2196" s="135"/>
    </row>
    <row r="2197" spans="5:17" x14ac:dyDescent="0.25">
      <c r="E2197" s="265"/>
      <c r="M2197" s="159"/>
      <c r="N2197" s="149"/>
      <c r="P2197" s="135"/>
      <c r="Q2197" s="135"/>
    </row>
    <row r="2198" spans="5:17" x14ac:dyDescent="0.25">
      <c r="E2198" s="265"/>
      <c r="M2198" s="159"/>
      <c r="N2198" s="149"/>
      <c r="P2198" s="135"/>
      <c r="Q2198" s="135"/>
    </row>
    <row r="2199" spans="5:17" x14ac:dyDescent="0.25">
      <c r="E2199" s="265"/>
      <c r="M2199" s="159"/>
      <c r="N2199" s="149"/>
      <c r="P2199" s="135"/>
      <c r="Q2199" s="135"/>
    </row>
    <row r="2200" spans="5:17" x14ac:dyDescent="0.25">
      <c r="E2200" s="265"/>
      <c r="M2200" s="159"/>
      <c r="N2200" s="149"/>
      <c r="P2200" s="135"/>
      <c r="Q2200" s="135"/>
    </row>
    <row r="2201" spans="5:17" x14ac:dyDescent="0.25">
      <c r="E2201" s="265"/>
      <c r="M2201" s="159"/>
      <c r="N2201" s="149"/>
      <c r="P2201" s="135"/>
      <c r="Q2201" s="135"/>
    </row>
    <row r="2202" spans="5:17" x14ac:dyDescent="0.25">
      <c r="E2202" s="265"/>
      <c r="M2202" s="159"/>
      <c r="N2202" s="149"/>
      <c r="P2202" s="135"/>
      <c r="Q2202" s="135"/>
    </row>
    <row r="2203" spans="5:17" x14ac:dyDescent="0.25">
      <c r="E2203" s="265"/>
      <c r="M2203" s="159"/>
      <c r="N2203" s="149"/>
      <c r="P2203" s="135"/>
      <c r="Q2203" s="135"/>
    </row>
    <row r="2204" spans="5:17" x14ac:dyDescent="0.25">
      <c r="E2204" s="265"/>
      <c r="M2204" s="159"/>
      <c r="N2204" s="149"/>
      <c r="P2204" s="135"/>
      <c r="Q2204" s="135"/>
    </row>
    <row r="2205" spans="5:17" x14ac:dyDescent="0.25">
      <c r="E2205" s="265"/>
      <c r="M2205" s="159"/>
      <c r="N2205" s="149"/>
      <c r="P2205" s="135"/>
      <c r="Q2205" s="135"/>
    </row>
    <row r="2206" spans="5:17" x14ac:dyDescent="0.25">
      <c r="E2206" s="265"/>
      <c r="M2206" s="159"/>
      <c r="N2206" s="149"/>
      <c r="P2206" s="135"/>
      <c r="Q2206" s="135"/>
    </row>
    <row r="2207" spans="5:17" x14ac:dyDescent="0.25">
      <c r="E2207" s="265"/>
      <c r="M2207" s="159"/>
      <c r="N2207" s="149"/>
      <c r="P2207" s="135"/>
      <c r="Q2207" s="135"/>
    </row>
    <row r="2208" spans="5:17" x14ac:dyDescent="0.25">
      <c r="E2208" s="265"/>
      <c r="M2208" s="159"/>
      <c r="N2208" s="149"/>
      <c r="P2208" s="135"/>
      <c r="Q2208" s="135"/>
    </row>
    <row r="2209" spans="5:17" x14ac:dyDescent="0.25">
      <c r="E2209" s="265"/>
      <c r="M2209" s="159"/>
      <c r="N2209" s="149"/>
      <c r="P2209" s="135"/>
      <c r="Q2209" s="135"/>
    </row>
    <row r="2210" spans="5:17" x14ac:dyDescent="0.25">
      <c r="E2210" s="265"/>
      <c r="M2210" s="159"/>
      <c r="N2210" s="149"/>
      <c r="P2210" s="135"/>
      <c r="Q2210" s="135"/>
    </row>
    <row r="2211" spans="5:17" x14ac:dyDescent="0.25">
      <c r="E2211" s="265"/>
      <c r="M2211" s="159"/>
      <c r="N2211" s="149"/>
      <c r="P2211" s="135"/>
      <c r="Q2211" s="135"/>
    </row>
    <row r="2212" spans="5:17" x14ac:dyDescent="0.25">
      <c r="E2212" s="265"/>
      <c r="M2212" s="159"/>
      <c r="N2212" s="149"/>
      <c r="P2212" s="135"/>
      <c r="Q2212" s="135"/>
    </row>
    <row r="2213" spans="5:17" x14ac:dyDescent="0.25">
      <c r="E2213" s="265"/>
      <c r="M2213" s="159"/>
      <c r="N2213" s="149"/>
      <c r="P2213" s="135"/>
      <c r="Q2213" s="135"/>
    </row>
    <row r="2214" spans="5:17" x14ac:dyDescent="0.25">
      <c r="E2214" s="265"/>
      <c r="M2214" s="159"/>
      <c r="N2214" s="149"/>
      <c r="P2214" s="135"/>
      <c r="Q2214" s="135"/>
    </row>
    <row r="2215" spans="5:17" x14ac:dyDescent="0.25">
      <c r="E2215" s="265"/>
      <c r="M2215" s="159"/>
      <c r="N2215" s="149"/>
      <c r="P2215" s="135"/>
      <c r="Q2215" s="135"/>
    </row>
    <row r="2216" spans="5:17" x14ac:dyDescent="0.25">
      <c r="E2216" s="265"/>
      <c r="M2216" s="159"/>
      <c r="N2216" s="149"/>
      <c r="P2216" s="135"/>
      <c r="Q2216" s="135"/>
    </row>
    <row r="2217" spans="5:17" x14ac:dyDescent="0.25">
      <c r="E2217" s="265"/>
      <c r="M2217" s="159"/>
      <c r="N2217" s="149"/>
      <c r="P2217" s="135"/>
      <c r="Q2217" s="135"/>
    </row>
    <row r="2218" spans="5:17" x14ac:dyDescent="0.25">
      <c r="E2218" s="265"/>
      <c r="M2218" s="159"/>
      <c r="N2218" s="149"/>
      <c r="P2218" s="135"/>
      <c r="Q2218" s="135"/>
    </row>
    <row r="2219" spans="5:17" x14ac:dyDescent="0.25">
      <c r="E2219" s="265"/>
      <c r="M2219" s="159"/>
      <c r="N2219" s="149"/>
      <c r="P2219" s="135"/>
      <c r="Q2219" s="135"/>
    </row>
    <row r="2220" spans="5:17" x14ac:dyDescent="0.25">
      <c r="E2220" s="265"/>
      <c r="M2220" s="159"/>
      <c r="N2220" s="149"/>
      <c r="P2220" s="135"/>
      <c r="Q2220" s="135"/>
    </row>
    <row r="2221" spans="5:17" x14ac:dyDescent="0.25">
      <c r="E2221" s="265"/>
      <c r="M2221" s="159"/>
      <c r="N2221" s="149"/>
      <c r="P2221" s="135"/>
      <c r="Q2221" s="135"/>
    </row>
    <row r="2222" spans="5:17" x14ac:dyDescent="0.25">
      <c r="E2222" s="265"/>
      <c r="M2222" s="159"/>
      <c r="N2222" s="149"/>
      <c r="P2222" s="135"/>
      <c r="Q2222" s="135"/>
    </row>
    <row r="2223" spans="5:17" x14ac:dyDescent="0.25">
      <c r="E2223" s="265"/>
      <c r="M2223" s="159"/>
      <c r="N2223" s="149"/>
      <c r="P2223" s="135"/>
      <c r="Q2223" s="135"/>
    </row>
    <row r="2224" spans="5:17" x14ac:dyDescent="0.25">
      <c r="E2224" s="265"/>
      <c r="M2224" s="159"/>
      <c r="N2224" s="149"/>
      <c r="P2224" s="135"/>
      <c r="Q2224" s="135"/>
    </row>
    <row r="2225" spans="5:17" x14ac:dyDescent="0.25">
      <c r="E2225" s="265"/>
      <c r="M2225" s="159"/>
      <c r="N2225" s="149"/>
      <c r="P2225" s="135"/>
      <c r="Q2225" s="135"/>
    </row>
    <row r="2226" spans="5:17" x14ac:dyDescent="0.25">
      <c r="E2226" s="265"/>
      <c r="M2226" s="159"/>
      <c r="N2226" s="149"/>
      <c r="P2226" s="135"/>
      <c r="Q2226" s="135"/>
    </row>
    <row r="2227" spans="5:17" x14ac:dyDescent="0.25">
      <c r="E2227" s="265"/>
      <c r="M2227" s="159"/>
      <c r="N2227" s="149"/>
      <c r="P2227" s="135"/>
      <c r="Q2227" s="135"/>
    </row>
    <row r="2228" spans="5:17" x14ac:dyDescent="0.25">
      <c r="E2228" s="265"/>
      <c r="M2228" s="159"/>
      <c r="N2228" s="149"/>
      <c r="P2228" s="135"/>
      <c r="Q2228" s="135"/>
    </row>
    <row r="2229" spans="5:17" x14ac:dyDescent="0.25">
      <c r="E2229" s="265"/>
      <c r="M2229" s="159"/>
      <c r="N2229" s="149"/>
      <c r="P2229" s="135"/>
      <c r="Q2229" s="135"/>
    </row>
    <row r="2230" spans="5:17" x14ac:dyDescent="0.25">
      <c r="E2230" s="265"/>
      <c r="M2230" s="159"/>
      <c r="N2230" s="149"/>
      <c r="P2230" s="135"/>
      <c r="Q2230" s="135"/>
    </row>
    <row r="2231" spans="5:17" x14ac:dyDescent="0.25">
      <c r="E2231" s="265"/>
      <c r="M2231" s="159"/>
      <c r="N2231" s="149"/>
      <c r="P2231" s="135"/>
      <c r="Q2231" s="135"/>
    </row>
    <row r="2232" spans="5:17" x14ac:dyDescent="0.25">
      <c r="E2232" s="265"/>
      <c r="M2232" s="159"/>
      <c r="N2232" s="149"/>
      <c r="P2232" s="135"/>
      <c r="Q2232" s="135"/>
    </row>
    <row r="2233" spans="5:17" x14ac:dyDescent="0.25">
      <c r="E2233" s="265"/>
      <c r="M2233" s="159"/>
      <c r="N2233" s="149"/>
      <c r="P2233" s="135"/>
      <c r="Q2233" s="135"/>
    </row>
    <row r="2234" spans="5:17" x14ac:dyDescent="0.25">
      <c r="E2234" s="265"/>
      <c r="M2234" s="159"/>
      <c r="N2234" s="149"/>
      <c r="P2234" s="135"/>
      <c r="Q2234" s="135"/>
    </row>
    <row r="2235" spans="5:17" x14ac:dyDescent="0.25">
      <c r="E2235" s="265"/>
      <c r="M2235" s="159"/>
      <c r="N2235" s="149"/>
      <c r="P2235" s="135"/>
      <c r="Q2235" s="135"/>
    </row>
    <row r="2236" spans="5:17" x14ac:dyDescent="0.25">
      <c r="E2236" s="265"/>
      <c r="M2236" s="159"/>
      <c r="N2236" s="149"/>
      <c r="P2236" s="135"/>
      <c r="Q2236" s="135"/>
    </row>
    <row r="2237" spans="5:17" x14ac:dyDescent="0.25">
      <c r="E2237" s="265"/>
      <c r="M2237" s="159"/>
      <c r="N2237" s="149"/>
      <c r="P2237" s="135"/>
      <c r="Q2237" s="135"/>
    </row>
    <row r="2238" spans="5:17" x14ac:dyDescent="0.25">
      <c r="E2238" s="265"/>
      <c r="M2238" s="159"/>
      <c r="N2238" s="149"/>
      <c r="P2238" s="135"/>
      <c r="Q2238" s="135"/>
    </row>
    <row r="2239" spans="5:17" x14ac:dyDescent="0.25">
      <c r="E2239" s="265"/>
      <c r="M2239" s="159"/>
      <c r="N2239" s="149"/>
      <c r="P2239" s="135"/>
      <c r="Q2239" s="135"/>
    </row>
    <row r="2240" spans="5:17" x14ac:dyDescent="0.25">
      <c r="E2240" s="265"/>
      <c r="M2240" s="159"/>
      <c r="N2240" s="149"/>
      <c r="P2240" s="135"/>
      <c r="Q2240" s="135"/>
    </row>
    <row r="2241" spans="5:17" x14ac:dyDescent="0.25">
      <c r="E2241" s="265"/>
      <c r="M2241" s="159"/>
      <c r="N2241" s="149"/>
      <c r="P2241" s="135"/>
      <c r="Q2241" s="135"/>
    </row>
    <row r="2242" spans="5:17" x14ac:dyDescent="0.25">
      <c r="E2242" s="265"/>
      <c r="M2242" s="159"/>
      <c r="N2242" s="149"/>
      <c r="P2242" s="135"/>
      <c r="Q2242" s="135"/>
    </row>
    <row r="2243" spans="5:17" x14ac:dyDescent="0.25">
      <c r="E2243" s="265"/>
      <c r="M2243" s="159"/>
      <c r="N2243" s="149"/>
      <c r="P2243" s="135"/>
      <c r="Q2243" s="135"/>
    </row>
    <row r="2244" spans="5:17" x14ac:dyDescent="0.25">
      <c r="E2244" s="265"/>
      <c r="M2244" s="159"/>
      <c r="N2244" s="149"/>
      <c r="P2244" s="135"/>
      <c r="Q2244" s="135"/>
    </row>
    <row r="2245" spans="5:17" x14ac:dyDescent="0.25">
      <c r="E2245" s="265"/>
      <c r="M2245" s="159"/>
      <c r="N2245" s="149"/>
      <c r="P2245" s="135"/>
      <c r="Q2245" s="135"/>
    </row>
    <row r="2246" spans="5:17" x14ac:dyDescent="0.25">
      <c r="E2246" s="265"/>
      <c r="M2246" s="159"/>
      <c r="N2246" s="149"/>
      <c r="P2246" s="135"/>
      <c r="Q2246" s="135"/>
    </row>
    <row r="2247" spans="5:17" x14ac:dyDescent="0.25">
      <c r="E2247" s="265"/>
      <c r="M2247" s="159"/>
      <c r="N2247" s="149"/>
      <c r="P2247" s="135"/>
      <c r="Q2247" s="135"/>
    </row>
    <row r="2248" spans="5:17" x14ac:dyDescent="0.25">
      <c r="E2248" s="265"/>
      <c r="M2248" s="159"/>
      <c r="N2248" s="149"/>
      <c r="P2248" s="135"/>
      <c r="Q2248" s="135"/>
    </row>
    <row r="2249" spans="5:17" x14ac:dyDescent="0.25">
      <c r="E2249" s="265"/>
      <c r="M2249" s="159"/>
      <c r="N2249" s="149"/>
      <c r="P2249" s="135"/>
      <c r="Q2249" s="135"/>
    </row>
    <row r="2250" spans="5:17" x14ac:dyDescent="0.25">
      <c r="E2250" s="265"/>
      <c r="M2250" s="159"/>
      <c r="N2250" s="149"/>
      <c r="P2250" s="135"/>
      <c r="Q2250" s="135"/>
    </row>
    <row r="2251" spans="5:17" x14ac:dyDescent="0.25">
      <c r="E2251" s="265"/>
      <c r="M2251" s="159"/>
      <c r="N2251" s="149"/>
      <c r="P2251" s="135"/>
      <c r="Q2251" s="135"/>
    </row>
    <row r="2252" spans="5:17" x14ac:dyDescent="0.25">
      <c r="E2252" s="265"/>
      <c r="M2252" s="159"/>
      <c r="N2252" s="149"/>
      <c r="P2252" s="135"/>
      <c r="Q2252" s="135"/>
    </row>
    <row r="2253" spans="5:17" x14ac:dyDescent="0.25">
      <c r="E2253" s="265"/>
      <c r="M2253" s="159"/>
      <c r="N2253" s="149"/>
      <c r="P2253" s="135"/>
      <c r="Q2253" s="135"/>
    </row>
    <row r="2254" spans="5:17" x14ac:dyDescent="0.25">
      <c r="E2254" s="265"/>
      <c r="M2254" s="159"/>
      <c r="N2254" s="149"/>
      <c r="P2254" s="135"/>
      <c r="Q2254" s="135"/>
    </row>
    <row r="2255" spans="5:17" x14ac:dyDescent="0.25">
      <c r="E2255" s="265"/>
      <c r="M2255" s="159"/>
      <c r="N2255" s="149"/>
      <c r="P2255" s="135"/>
      <c r="Q2255" s="135"/>
    </row>
    <row r="2256" spans="5:17" x14ac:dyDescent="0.25">
      <c r="E2256" s="265"/>
      <c r="M2256" s="159"/>
      <c r="N2256" s="149"/>
      <c r="P2256" s="135"/>
      <c r="Q2256" s="135"/>
    </row>
    <row r="2257" spans="5:17" x14ac:dyDescent="0.25">
      <c r="E2257" s="265"/>
      <c r="M2257" s="159"/>
      <c r="N2257" s="149"/>
      <c r="P2257" s="135"/>
      <c r="Q2257" s="135"/>
    </row>
    <row r="2258" spans="5:17" x14ac:dyDescent="0.25">
      <c r="E2258" s="265"/>
      <c r="M2258" s="159"/>
      <c r="N2258" s="149"/>
      <c r="P2258" s="135"/>
      <c r="Q2258" s="135"/>
    </row>
    <row r="2259" spans="5:17" x14ac:dyDescent="0.25">
      <c r="E2259" s="265"/>
      <c r="M2259" s="159"/>
      <c r="N2259" s="149"/>
      <c r="P2259" s="135"/>
      <c r="Q2259" s="135"/>
    </row>
    <row r="2260" spans="5:17" x14ac:dyDescent="0.25">
      <c r="E2260" s="265"/>
      <c r="M2260" s="159"/>
      <c r="N2260" s="149"/>
      <c r="P2260" s="135"/>
      <c r="Q2260" s="135"/>
    </row>
    <row r="2261" spans="5:17" x14ac:dyDescent="0.25">
      <c r="E2261" s="265"/>
      <c r="M2261" s="159"/>
      <c r="N2261" s="149"/>
      <c r="P2261" s="135"/>
      <c r="Q2261" s="135"/>
    </row>
    <row r="2262" spans="5:17" x14ac:dyDescent="0.25">
      <c r="E2262" s="265"/>
      <c r="M2262" s="159"/>
      <c r="N2262" s="149"/>
      <c r="P2262" s="135"/>
      <c r="Q2262" s="135"/>
    </row>
    <row r="2263" spans="5:17" x14ac:dyDescent="0.25">
      <c r="E2263" s="265"/>
      <c r="M2263" s="159"/>
      <c r="N2263" s="149"/>
      <c r="P2263" s="135"/>
      <c r="Q2263" s="135"/>
    </row>
    <row r="2264" spans="5:17" x14ac:dyDescent="0.25">
      <c r="E2264" s="265"/>
      <c r="M2264" s="159"/>
      <c r="N2264" s="149"/>
      <c r="P2264" s="135"/>
      <c r="Q2264" s="135"/>
    </row>
    <row r="2265" spans="5:17" x14ac:dyDescent="0.25">
      <c r="E2265" s="265"/>
      <c r="M2265" s="159"/>
      <c r="N2265" s="149"/>
      <c r="P2265" s="135"/>
      <c r="Q2265" s="135"/>
    </row>
    <row r="2266" spans="5:17" x14ac:dyDescent="0.25">
      <c r="E2266" s="265"/>
      <c r="M2266" s="159"/>
      <c r="N2266" s="149"/>
      <c r="P2266" s="135"/>
      <c r="Q2266" s="135"/>
    </row>
    <row r="2267" spans="5:17" x14ac:dyDescent="0.25">
      <c r="E2267" s="265"/>
      <c r="M2267" s="159"/>
      <c r="N2267" s="149"/>
      <c r="P2267" s="135"/>
      <c r="Q2267" s="135"/>
    </row>
    <row r="2268" spans="5:17" x14ac:dyDescent="0.25">
      <c r="E2268" s="265"/>
      <c r="M2268" s="159"/>
      <c r="N2268" s="149"/>
      <c r="P2268" s="135"/>
      <c r="Q2268" s="135"/>
    </row>
    <row r="2269" spans="5:17" x14ac:dyDescent="0.25">
      <c r="E2269" s="265"/>
      <c r="M2269" s="159"/>
      <c r="N2269" s="149"/>
      <c r="P2269" s="135"/>
      <c r="Q2269" s="135"/>
    </row>
    <row r="2270" spans="5:17" x14ac:dyDescent="0.25">
      <c r="E2270" s="265"/>
      <c r="M2270" s="159"/>
      <c r="N2270" s="149"/>
      <c r="P2270" s="135"/>
      <c r="Q2270" s="135"/>
    </row>
    <row r="2271" spans="5:17" x14ac:dyDescent="0.25">
      <c r="E2271" s="265"/>
      <c r="M2271" s="159"/>
      <c r="N2271" s="149"/>
      <c r="P2271" s="135"/>
      <c r="Q2271" s="135"/>
    </row>
    <row r="2272" spans="5:17" x14ac:dyDescent="0.25">
      <c r="E2272" s="265"/>
      <c r="M2272" s="159"/>
      <c r="N2272" s="149"/>
      <c r="P2272" s="135"/>
      <c r="Q2272" s="135"/>
    </row>
    <row r="2273" spans="5:17" x14ac:dyDescent="0.25">
      <c r="E2273" s="265"/>
      <c r="M2273" s="159"/>
      <c r="N2273" s="149"/>
      <c r="P2273" s="135"/>
      <c r="Q2273" s="135"/>
    </row>
    <row r="2274" spans="5:17" x14ac:dyDescent="0.25">
      <c r="E2274" s="265"/>
      <c r="M2274" s="159"/>
      <c r="N2274" s="149"/>
      <c r="P2274" s="135"/>
      <c r="Q2274" s="135"/>
    </row>
    <row r="2275" spans="5:17" x14ac:dyDescent="0.25">
      <c r="E2275" s="265"/>
      <c r="M2275" s="159"/>
      <c r="N2275" s="149"/>
      <c r="P2275" s="135"/>
      <c r="Q2275" s="135"/>
    </row>
    <row r="2276" spans="5:17" x14ac:dyDescent="0.25">
      <c r="E2276" s="265"/>
      <c r="M2276" s="159"/>
      <c r="N2276" s="149"/>
      <c r="P2276" s="135"/>
      <c r="Q2276" s="135"/>
    </row>
    <row r="2277" spans="5:17" x14ac:dyDescent="0.25">
      <c r="E2277" s="265"/>
      <c r="M2277" s="159"/>
      <c r="N2277" s="149"/>
      <c r="P2277" s="135"/>
      <c r="Q2277" s="135"/>
    </row>
    <row r="2278" spans="5:17" x14ac:dyDescent="0.25">
      <c r="E2278" s="265"/>
      <c r="M2278" s="159"/>
      <c r="N2278" s="149"/>
      <c r="P2278" s="135"/>
      <c r="Q2278" s="135"/>
    </row>
    <row r="2279" spans="5:17" x14ac:dyDescent="0.25">
      <c r="E2279" s="265"/>
      <c r="M2279" s="159"/>
      <c r="N2279" s="149"/>
      <c r="P2279" s="135"/>
      <c r="Q2279" s="135"/>
    </row>
    <row r="2280" spans="5:17" x14ac:dyDescent="0.25">
      <c r="E2280" s="265"/>
      <c r="M2280" s="159"/>
      <c r="N2280" s="149"/>
      <c r="P2280" s="135"/>
      <c r="Q2280" s="135"/>
    </row>
    <row r="2281" spans="5:17" x14ac:dyDescent="0.25">
      <c r="E2281" s="265"/>
      <c r="M2281" s="159"/>
      <c r="N2281" s="149"/>
      <c r="P2281" s="135"/>
      <c r="Q2281" s="135"/>
    </row>
    <row r="2282" spans="5:17" x14ac:dyDescent="0.25">
      <c r="E2282" s="265"/>
      <c r="M2282" s="159"/>
      <c r="N2282" s="149"/>
      <c r="P2282" s="135"/>
      <c r="Q2282" s="135"/>
    </row>
    <row r="2283" spans="5:17" x14ac:dyDescent="0.25">
      <c r="E2283" s="265"/>
      <c r="M2283" s="159"/>
      <c r="N2283" s="149"/>
      <c r="P2283" s="135"/>
      <c r="Q2283" s="135"/>
    </row>
    <row r="2284" spans="5:17" x14ac:dyDescent="0.25">
      <c r="E2284" s="265"/>
      <c r="M2284" s="159"/>
      <c r="N2284" s="149"/>
      <c r="P2284" s="135"/>
      <c r="Q2284" s="135"/>
    </row>
    <row r="2285" spans="5:17" x14ac:dyDescent="0.25">
      <c r="E2285" s="265"/>
      <c r="M2285" s="159"/>
      <c r="N2285" s="149"/>
      <c r="P2285" s="135"/>
      <c r="Q2285" s="135"/>
    </row>
    <row r="2286" spans="5:17" x14ac:dyDescent="0.25">
      <c r="E2286" s="265"/>
      <c r="M2286" s="159"/>
      <c r="N2286" s="149"/>
      <c r="P2286" s="135"/>
      <c r="Q2286" s="135"/>
    </row>
    <row r="2287" spans="5:17" x14ac:dyDescent="0.25">
      <c r="E2287" s="265"/>
      <c r="M2287" s="159"/>
      <c r="N2287" s="149"/>
      <c r="P2287" s="135"/>
      <c r="Q2287" s="135"/>
    </row>
    <row r="2288" spans="5:17" x14ac:dyDescent="0.25">
      <c r="E2288" s="265"/>
      <c r="M2288" s="159"/>
      <c r="N2288" s="149"/>
      <c r="P2288" s="135"/>
      <c r="Q2288" s="135"/>
    </row>
    <row r="2289" spans="5:17" x14ac:dyDescent="0.25">
      <c r="E2289" s="265"/>
      <c r="M2289" s="159"/>
      <c r="N2289" s="149"/>
      <c r="P2289" s="135"/>
      <c r="Q2289" s="135"/>
    </row>
    <row r="2290" spans="5:17" x14ac:dyDescent="0.25">
      <c r="E2290" s="265"/>
      <c r="M2290" s="159"/>
      <c r="N2290" s="149"/>
      <c r="P2290" s="135"/>
      <c r="Q2290" s="135"/>
    </row>
    <row r="2291" spans="5:17" x14ac:dyDescent="0.25">
      <c r="E2291" s="265"/>
      <c r="M2291" s="159"/>
      <c r="N2291" s="149"/>
      <c r="P2291" s="135"/>
      <c r="Q2291" s="135"/>
    </row>
    <row r="2292" spans="5:17" x14ac:dyDescent="0.25">
      <c r="E2292" s="265"/>
      <c r="M2292" s="159"/>
      <c r="N2292" s="149"/>
      <c r="P2292" s="135"/>
      <c r="Q2292" s="135"/>
    </row>
    <row r="2293" spans="5:17" x14ac:dyDescent="0.25">
      <c r="E2293" s="265"/>
      <c r="M2293" s="159"/>
      <c r="N2293" s="149"/>
      <c r="P2293" s="135"/>
      <c r="Q2293" s="135"/>
    </row>
    <row r="2294" spans="5:17" x14ac:dyDescent="0.25">
      <c r="E2294" s="265"/>
      <c r="M2294" s="159"/>
      <c r="N2294" s="149"/>
      <c r="P2294" s="135"/>
      <c r="Q2294" s="135"/>
    </row>
    <row r="2295" spans="5:17" x14ac:dyDescent="0.25">
      <c r="E2295" s="265"/>
      <c r="M2295" s="159"/>
      <c r="N2295" s="149"/>
      <c r="P2295" s="135"/>
      <c r="Q2295" s="135"/>
    </row>
    <row r="2296" spans="5:17" x14ac:dyDescent="0.25">
      <c r="E2296" s="265"/>
      <c r="M2296" s="159"/>
      <c r="N2296" s="149"/>
      <c r="P2296" s="135"/>
      <c r="Q2296" s="135"/>
    </row>
    <row r="2297" spans="5:17" x14ac:dyDescent="0.25">
      <c r="E2297" s="265"/>
      <c r="M2297" s="159"/>
      <c r="N2297" s="149"/>
      <c r="P2297" s="135"/>
      <c r="Q2297" s="135"/>
    </row>
    <row r="2298" spans="5:17" x14ac:dyDescent="0.25">
      <c r="E2298" s="265"/>
      <c r="M2298" s="159"/>
      <c r="N2298" s="149"/>
      <c r="P2298" s="135"/>
      <c r="Q2298" s="135"/>
    </row>
    <row r="2299" spans="5:17" x14ac:dyDescent="0.25">
      <c r="E2299" s="265"/>
      <c r="M2299" s="159"/>
      <c r="N2299" s="149"/>
      <c r="P2299" s="135"/>
      <c r="Q2299" s="135"/>
    </row>
    <row r="2300" spans="5:17" x14ac:dyDescent="0.25">
      <c r="E2300" s="265"/>
      <c r="M2300" s="159"/>
      <c r="N2300" s="149"/>
      <c r="P2300" s="135"/>
      <c r="Q2300" s="135"/>
    </row>
    <row r="2301" spans="5:17" x14ac:dyDescent="0.25">
      <c r="E2301" s="265"/>
      <c r="M2301" s="159"/>
      <c r="N2301" s="149"/>
      <c r="P2301" s="135"/>
      <c r="Q2301" s="135"/>
    </row>
    <row r="2302" spans="5:17" x14ac:dyDescent="0.25">
      <c r="E2302" s="265"/>
      <c r="M2302" s="159"/>
      <c r="N2302" s="149"/>
      <c r="P2302" s="135"/>
      <c r="Q2302" s="135"/>
    </row>
    <row r="2303" spans="5:17" x14ac:dyDescent="0.25">
      <c r="E2303" s="265"/>
      <c r="M2303" s="159"/>
      <c r="N2303" s="149"/>
      <c r="P2303" s="135"/>
      <c r="Q2303" s="135"/>
    </row>
    <row r="2304" spans="5:17" x14ac:dyDescent="0.25">
      <c r="E2304" s="265"/>
      <c r="M2304" s="159"/>
      <c r="N2304" s="149"/>
      <c r="P2304" s="135"/>
      <c r="Q2304" s="135"/>
    </row>
    <row r="2305" spans="5:17" x14ac:dyDescent="0.25">
      <c r="E2305" s="265"/>
      <c r="M2305" s="159"/>
      <c r="N2305" s="149"/>
      <c r="P2305" s="135"/>
      <c r="Q2305" s="135"/>
    </row>
    <row r="2306" spans="5:17" x14ac:dyDescent="0.25">
      <c r="E2306" s="265"/>
      <c r="M2306" s="159"/>
      <c r="N2306" s="149"/>
      <c r="P2306" s="135"/>
      <c r="Q2306" s="135"/>
    </row>
    <row r="2307" spans="5:17" x14ac:dyDescent="0.25">
      <c r="E2307" s="265"/>
      <c r="M2307" s="159"/>
      <c r="N2307" s="149"/>
      <c r="P2307" s="135"/>
      <c r="Q2307" s="135"/>
    </row>
    <row r="2308" spans="5:17" x14ac:dyDescent="0.25">
      <c r="E2308" s="265"/>
      <c r="M2308" s="159"/>
      <c r="N2308" s="149"/>
      <c r="P2308" s="135"/>
      <c r="Q2308" s="135"/>
    </row>
    <row r="2309" spans="5:17" x14ac:dyDescent="0.25">
      <c r="E2309" s="265"/>
      <c r="M2309" s="159"/>
      <c r="N2309" s="149"/>
      <c r="P2309" s="135"/>
      <c r="Q2309" s="135"/>
    </row>
    <row r="2310" spans="5:17" x14ac:dyDescent="0.25">
      <c r="E2310" s="265"/>
      <c r="M2310" s="159"/>
      <c r="N2310" s="149"/>
      <c r="P2310" s="135"/>
      <c r="Q2310" s="135"/>
    </row>
    <row r="2311" spans="5:17" x14ac:dyDescent="0.25">
      <c r="E2311" s="265"/>
      <c r="M2311" s="159"/>
      <c r="N2311" s="149"/>
      <c r="P2311" s="135"/>
      <c r="Q2311" s="135"/>
    </row>
    <row r="2312" spans="5:17" x14ac:dyDescent="0.25">
      <c r="E2312" s="265"/>
      <c r="M2312" s="159"/>
      <c r="N2312" s="149"/>
      <c r="P2312" s="135"/>
      <c r="Q2312" s="135"/>
    </row>
    <row r="2313" spans="5:17" x14ac:dyDescent="0.25">
      <c r="E2313" s="265"/>
      <c r="M2313" s="159"/>
      <c r="N2313" s="149"/>
      <c r="P2313" s="135"/>
      <c r="Q2313" s="135"/>
    </row>
    <row r="2314" spans="5:17" x14ac:dyDescent="0.25">
      <c r="E2314" s="265"/>
      <c r="M2314" s="159"/>
      <c r="N2314" s="149"/>
      <c r="P2314" s="135"/>
      <c r="Q2314" s="135"/>
    </row>
    <row r="2315" spans="5:17" x14ac:dyDescent="0.25">
      <c r="E2315" s="265"/>
      <c r="M2315" s="159"/>
      <c r="N2315" s="149"/>
      <c r="P2315" s="135"/>
      <c r="Q2315" s="135"/>
    </row>
    <row r="2316" spans="5:17" x14ac:dyDescent="0.25">
      <c r="E2316" s="265"/>
      <c r="M2316" s="159"/>
      <c r="N2316" s="149"/>
      <c r="P2316" s="135"/>
      <c r="Q2316" s="135"/>
    </row>
    <row r="2317" spans="5:17" x14ac:dyDescent="0.25">
      <c r="E2317" s="265"/>
      <c r="M2317" s="159"/>
      <c r="N2317" s="149"/>
      <c r="P2317" s="135"/>
      <c r="Q2317" s="135"/>
    </row>
    <row r="2318" spans="5:17" x14ac:dyDescent="0.25">
      <c r="E2318" s="265"/>
      <c r="M2318" s="159"/>
      <c r="N2318" s="149"/>
      <c r="P2318" s="135"/>
      <c r="Q2318" s="135"/>
    </row>
    <row r="2319" spans="5:17" x14ac:dyDescent="0.25">
      <c r="E2319" s="265"/>
      <c r="M2319" s="159"/>
      <c r="N2319" s="149"/>
      <c r="P2319" s="135"/>
      <c r="Q2319" s="135"/>
    </row>
    <row r="2320" spans="5:17" x14ac:dyDescent="0.25">
      <c r="E2320" s="265"/>
      <c r="M2320" s="159"/>
      <c r="N2320" s="149"/>
      <c r="P2320" s="135"/>
      <c r="Q2320" s="135"/>
    </row>
    <row r="2321" spans="5:17" x14ac:dyDescent="0.25">
      <c r="E2321" s="265"/>
      <c r="M2321" s="159"/>
      <c r="N2321" s="149"/>
      <c r="P2321" s="135"/>
      <c r="Q2321" s="135"/>
    </row>
    <row r="2322" spans="5:17" x14ac:dyDescent="0.25">
      <c r="E2322" s="265"/>
      <c r="M2322" s="159"/>
      <c r="N2322" s="149"/>
      <c r="P2322" s="135"/>
      <c r="Q2322" s="135"/>
    </row>
    <row r="2323" spans="5:17" x14ac:dyDescent="0.25">
      <c r="E2323" s="265"/>
      <c r="M2323" s="159"/>
      <c r="N2323" s="149"/>
      <c r="P2323" s="135"/>
      <c r="Q2323" s="135"/>
    </row>
    <row r="2324" spans="5:17" x14ac:dyDescent="0.25">
      <c r="E2324" s="265"/>
      <c r="M2324" s="159"/>
      <c r="N2324" s="149"/>
      <c r="P2324" s="135"/>
      <c r="Q2324" s="135"/>
    </row>
    <row r="2325" spans="5:17" x14ac:dyDescent="0.25">
      <c r="E2325" s="265"/>
      <c r="M2325" s="159"/>
      <c r="N2325" s="149"/>
      <c r="P2325" s="135"/>
      <c r="Q2325" s="135"/>
    </row>
    <row r="2326" spans="5:17" x14ac:dyDescent="0.25">
      <c r="E2326" s="265"/>
      <c r="M2326" s="159"/>
      <c r="N2326" s="149"/>
      <c r="P2326" s="135"/>
      <c r="Q2326" s="135"/>
    </row>
    <row r="2327" spans="5:17" x14ac:dyDescent="0.25">
      <c r="E2327" s="265"/>
      <c r="M2327" s="159"/>
      <c r="N2327" s="149"/>
      <c r="P2327" s="135"/>
      <c r="Q2327" s="135"/>
    </row>
    <row r="2328" spans="5:17" x14ac:dyDescent="0.25">
      <c r="E2328" s="265"/>
      <c r="M2328" s="159"/>
      <c r="N2328" s="149"/>
      <c r="P2328" s="135"/>
      <c r="Q2328" s="135"/>
    </row>
    <row r="2329" spans="5:17" x14ac:dyDescent="0.25">
      <c r="E2329" s="265"/>
      <c r="M2329" s="159"/>
      <c r="N2329" s="149"/>
      <c r="P2329" s="135"/>
      <c r="Q2329" s="135"/>
    </row>
    <row r="2330" spans="5:17" x14ac:dyDescent="0.25">
      <c r="E2330" s="265"/>
      <c r="M2330" s="159"/>
      <c r="N2330" s="149"/>
      <c r="P2330" s="135"/>
      <c r="Q2330" s="135"/>
    </row>
    <row r="2331" spans="5:17" x14ac:dyDescent="0.25">
      <c r="E2331" s="265"/>
      <c r="M2331" s="159"/>
      <c r="N2331" s="149"/>
      <c r="P2331" s="135"/>
      <c r="Q2331" s="135"/>
    </row>
    <row r="2332" spans="5:17" x14ac:dyDescent="0.25">
      <c r="E2332" s="265"/>
      <c r="M2332" s="159"/>
      <c r="N2332" s="149"/>
      <c r="P2332" s="135"/>
      <c r="Q2332" s="135"/>
    </row>
    <row r="2333" spans="5:17" x14ac:dyDescent="0.25">
      <c r="E2333" s="265"/>
      <c r="M2333" s="159"/>
      <c r="N2333" s="149"/>
      <c r="P2333" s="135"/>
      <c r="Q2333" s="135"/>
    </row>
    <row r="2334" spans="5:17" x14ac:dyDescent="0.25">
      <c r="E2334" s="265"/>
      <c r="M2334" s="159"/>
      <c r="N2334" s="149"/>
      <c r="P2334" s="135"/>
      <c r="Q2334" s="135"/>
    </row>
    <row r="2335" spans="5:17" x14ac:dyDescent="0.25">
      <c r="E2335" s="265"/>
      <c r="M2335" s="159"/>
      <c r="N2335" s="149"/>
      <c r="P2335" s="135"/>
      <c r="Q2335" s="135"/>
    </row>
    <row r="2336" spans="5:17" x14ac:dyDescent="0.25">
      <c r="E2336" s="265"/>
      <c r="M2336" s="159"/>
      <c r="N2336" s="149"/>
      <c r="P2336" s="135"/>
      <c r="Q2336" s="135"/>
    </row>
    <row r="2337" spans="5:17" x14ac:dyDescent="0.25">
      <c r="E2337" s="265"/>
      <c r="M2337" s="159"/>
      <c r="N2337" s="149"/>
      <c r="P2337" s="135"/>
      <c r="Q2337" s="135"/>
    </row>
    <row r="2338" spans="5:17" x14ac:dyDescent="0.25">
      <c r="E2338" s="265"/>
      <c r="M2338" s="159"/>
      <c r="N2338" s="149"/>
      <c r="P2338" s="135"/>
      <c r="Q2338" s="135"/>
    </row>
    <row r="2339" spans="5:17" x14ac:dyDescent="0.25">
      <c r="E2339" s="265"/>
      <c r="M2339" s="159"/>
      <c r="N2339" s="149"/>
      <c r="P2339" s="135"/>
      <c r="Q2339" s="135"/>
    </row>
    <row r="2340" spans="5:17" x14ac:dyDescent="0.25">
      <c r="E2340" s="265"/>
      <c r="M2340" s="159"/>
      <c r="N2340" s="149"/>
      <c r="P2340" s="135"/>
      <c r="Q2340" s="135"/>
    </row>
    <row r="2341" spans="5:17" x14ac:dyDescent="0.25">
      <c r="E2341" s="265"/>
      <c r="M2341" s="159"/>
      <c r="N2341" s="149"/>
      <c r="P2341" s="135"/>
      <c r="Q2341" s="135"/>
    </row>
    <row r="2342" spans="5:17" x14ac:dyDescent="0.25">
      <c r="E2342" s="265"/>
      <c r="M2342" s="159"/>
      <c r="N2342" s="149"/>
      <c r="P2342" s="135"/>
      <c r="Q2342" s="135"/>
    </row>
    <row r="2343" spans="5:17" x14ac:dyDescent="0.25">
      <c r="E2343" s="265"/>
      <c r="M2343" s="159"/>
      <c r="N2343" s="149"/>
      <c r="P2343" s="135"/>
      <c r="Q2343" s="135"/>
    </row>
    <row r="2344" spans="5:17" x14ac:dyDescent="0.25">
      <c r="E2344" s="265"/>
      <c r="M2344" s="159"/>
      <c r="N2344" s="149"/>
      <c r="P2344" s="135"/>
      <c r="Q2344" s="135"/>
    </row>
    <row r="2345" spans="5:17" x14ac:dyDescent="0.25">
      <c r="E2345" s="265"/>
      <c r="M2345" s="159"/>
      <c r="N2345" s="149"/>
      <c r="P2345" s="135"/>
      <c r="Q2345" s="135"/>
    </row>
    <row r="2346" spans="5:17" x14ac:dyDescent="0.25">
      <c r="E2346" s="265"/>
      <c r="M2346" s="159"/>
      <c r="N2346" s="149"/>
      <c r="P2346" s="135"/>
      <c r="Q2346" s="135"/>
    </row>
    <row r="2347" spans="5:17" x14ac:dyDescent="0.25">
      <c r="E2347" s="265"/>
      <c r="M2347" s="159"/>
      <c r="N2347" s="149"/>
      <c r="P2347" s="135"/>
      <c r="Q2347" s="135"/>
    </row>
    <row r="2348" spans="5:17" x14ac:dyDescent="0.25">
      <c r="E2348" s="265"/>
      <c r="M2348" s="159"/>
      <c r="N2348" s="149"/>
      <c r="P2348" s="135"/>
      <c r="Q2348" s="135"/>
    </row>
    <row r="2349" spans="5:17" x14ac:dyDescent="0.25">
      <c r="E2349" s="265"/>
      <c r="M2349" s="159"/>
      <c r="N2349" s="149"/>
      <c r="P2349" s="135"/>
      <c r="Q2349" s="135"/>
    </row>
    <row r="2350" spans="5:17" x14ac:dyDescent="0.25">
      <c r="E2350" s="265"/>
      <c r="M2350" s="159"/>
      <c r="N2350" s="149"/>
      <c r="P2350" s="135"/>
      <c r="Q2350" s="135"/>
    </row>
    <row r="2351" spans="5:17" x14ac:dyDescent="0.25">
      <c r="E2351" s="265"/>
      <c r="M2351" s="159"/>
      <c r="N2351" s="149"/>
      <c r="P2351" s="135"/>
      <c r="Q2351" s="135"/>
    </row>
    <row r="2352" spans="5:17" x14ac:dyDescent="0.25">
      <c r="E2352" s="265"/>
      <c r="M2352" s="159"/>
      <c r="N2352" s="149"/>
      <c r="P2352" s="135"/>
      <c r="Q2352" s="135"/>
    </row>
    <row r="2353" spans="5:17" x14ac:dyDescent="0.25">
      <c r="E2353" s="265"/>
      <c r="M2353" s="159"/>
      <c r="N2353" s="149"/>
      <c r="P2353" s="135"/>
      <c r="Q2353" s="135"/>
    </row>
    <row r="2354" spans="5:17" x14ac:dyDescent="0.25">
      <c r="E2354" s="265"/>
      <c r="M2354" s="159"/>
      <c r="N2354" s="149"/>
      <c r="P2354" s="135"/>
      <c r="Q2354" s="135"/>
    </row>
    <row r="2355" spans="5:17" x14ac:dyDescent="0.25">
      <c r="E2355" s="265"/>
      <c r="M2355" s="159"/>
      <c r="N2355" s="149"/>
      <c r="P2355" s="135"/>
      <c r="Q2355" s="135"/>
    </row>
    <row r="2356" spans="5:17" x14ac:dyDescent="0.25">
      <c r="E2356" s="265"/>
      <c r="M2356" s="159"/>
      <c r="N2356" s="149"/>
      <c r="P2356" s="135"/>
      <c r="Q2356" s="135"/>
    </row>
    <row r="2357" spans="5:17" x14ac:dyDescent="0.25">
      <c r="E2357" s="265"/>
      <c r="M2357" s="159"/>
      <c r="N2357" s="149"/>
      <c r="P2357" s="135"/>
      <c r="Q2357" s="135"/>
    </row>
    <row r="2358" spans="5:17" x14ac:dyDescent="0.25">
      <c r="E2358" s="265"/>
      <c r="M2358" s="159"/>
      <c r="N2358" s="149"/>
      <c r="P2358" s="135"/>
      <c r="Q2358" s="135"/>
    </row>
    <row r="2359" spans="5:17" x14ac:dyDescent="0.25">
      <c r="E2359" s="265"/>
      <c r="M2359" s="159"/>
      <c r="N2359" s="149"/>
      <c r="P2359" s="135"/>
      <c r="Q2359" s="135"/>
    </row>
    <row r="2360" spans="5:17" x14ac:dyDescent="0.25">
      <c r="E2360" s="265"/>
      <c r="M2360" s="159"/>
      <c r="N2360" s="149"/>
      <c r="P2360" s="135"/>
      <c r="Q2360" s="135"/>
    </row>
    <row r="2361" spans="5:17" x14ac:dyDescent="0.25">
      <c r="E2361" s="265"/>
      <c r="M2361" s="159"/>
      <c r="N2361" s="149"/>
      <c r="P2361" s="135"/>
      <c r="Q2361" s="135"/>
    </row>
    <row r="2362" spans="5:17" x14ac:dyDescent="0.25">
      <c r="E2362" s="265"/>
      <c r="M2362" s="159"/>
      <c r="N2362" s="149"/>
      <c r="P2362" s="135"/>
      <c r="Q2362" s="135"/>
    </row>
    <row r="2363" spans="5:17" x14ac:dyDescent="0.25">
      <c r="E2363" s="265"/>
      <c r="M2363" s="159"/>
      <c r="N2363" s="149"/>
      <c r="P2363" s="135"/>
      <c r="Q2363" s="135"/>
    </row>
    <row r="2364" spans="5:17" x14ac:dyDescent="0.25">
      <c r="E2364" s="265"/>
      <c r="M2364" s="159"/>
      <c r="N2364" s="149"/>
      <c r="P2364" s="135"/>
      <c r="Q2364" s="135"/>
    </row>
    <row r="2365" spans="5:17" x14ac:dyDescent="0.25">
      <c r="E2365" s="265"/>
      <c r="M2365" s="159"/>
      <c r="N2365" s="149"/>
      <c r="P2365" s="135"/>
      <c r="Q2365" s="135"/>
    </row>
    <row r="2366" spans="5:17" x14ac:dyDescent="0.25">
      <c r="E2366" s="265"/>
      <c r="M2366" s="159"/>
      <c r="N2366" s="149"/>
      <c r="P2366" s="135"/>
      <c r="Q2366" s="135"/>
    </row>
    <row r="2367" spans="5:17" x14ac:dyDescent="0.25">
      <c r="E2367" s="265"/>
      <c r="M2367" s="159"/>
      <c r="N2367" s="149"/>
      <c r="P2367" s="135"/>
      <c r="Q2367" s="135"/>
    </row>
    <row r="2368" spans="5:17" x14ac:dyDescent="0.25">
      <c r="E2368" s="265"/>
      <c r="M2368" s="159"/>
      <c r="N2368" s="149"/>
      <c r="P2368" s="135"/>
      <c r="Q2368" s="135"/>
    </row>
    <row r="2369" spans="5:17" x14ac:dyDescent="0.25">
      <c r="E2369" s="265"/>
      <c r="M2369" s="159"/>
      <c r="N2369" s="149"/>
      <c r="P2369" s="135"/>
      <c r="Q2369" s="135"/>
    </row>
    <row r="2370" spans="5:17" x14ac:dyDescent="0.25">
      <c r="E2370" s="265"/>
      <c r="M2370" s="159"/>
      <c r="N2370" s="149"/>
      <c r="P2370" s="135"/>
      <c r="Q2370" s="135"/>
    </row>
    <row r="2371" spans="5:17" x14ac:dyDescent="0.25">
      <c r="E2371" s="265"/>
      <c r="M2371" s="159"/>
      <c r="N2371" s="149"/>
      <c r="P2371" s="135"/>
      <c r="Q2371" s="135"/>
    </row>
    <row r="2372" spans="5:17" x14ac:dyDescent="0.25">
      <c r="E2372" s="265"/>
      <c r="M2372" s="159"/>
      <c r="N2372" s="149"/>
      <c r="P2372" s="135"/>
      <c r="Q2372" s="135"/>
    </row>
    <row r="2373" spans="5:17" x14ac:dyDescent="0.25">
      <c r="E2373" s="265"/>
      <c r="M2373" s="159"/>
      <c r="N2373" s="149"/>
      <c r="P2373" s="135"/>
      <c r="Q2373" s="135"/>
    </row>
    <row r="2374" spans="5:17" x14ac:dyDescent="0.25">
      <c r="E2374" s="265"/>
      <c r="M2374" s="159"/>
      <c r="N2374" s="149"/>
      <c r="P2374" s="135"/>
      <c r="Q2374" s="135"/>
    </row>
    <row r="2375" spans="5:17" x14ac:dyDescent="0.25">
      <c r="E2375" s="265"/>
      <c r="M2375" s="159"/>
      <c r="N2375" s="149"/>
      <c r="P2375" s="135"/>
      <c r="Q2375" s="135"/>
    </row>
    <row r="2376" spans="5:17" x14ac:dyDescent="0.25">
      <c r="E2376" s="265"/>
      <c r="M2376" s="159"/>
      <c r="N2376" s="149"/>
      <c r="P2376" s="135"/>
      <c r="Q2376" s="135"/>
    </row>
    <row r="2377" spans="5:17" x14ac:dyDescent="0.25">
      <c r="E2377" s="265"/>
      <c r="M2377" s="159"/>
      <c r="N2377" s="149"/>
      <c r="P2377" s="135"/>
      <c r="Q2377" s="135"/>
    </row>
    <row r="2378" spans="5:17" x14ac:dyDescent="0.25">
      <c r="E2378" s="265"/>
      <c r="M2378" s="159"/>
      <c r="N2378" s="149"/>
      <c r="P2378" s="135"/>
      <c r="Q2378" s="135"/>
    </row>
    <row r="2379" spans="5:17" x14ac:dyDescent="0.25">
      <c r="E2379" s="265"/>
      <c r="M2379" s="159"/>
      <c r="N2379" s="149"/>
      <c r="P2379" s="135"/>
      <c r="Q2379" s="135"/>
    </row>
    <row r="2380" spans="5:17" x14ac:dyDescent="0.25">
      <c r="E2380" s="265"/>
      <c r="M2380" s="159"/>
      <c r="N2380" s="149"/>
      <c r="P2380" s="135"/>
      <c r="Q2380" s="135"/>
    </row>
    <row r="2381" spans="5:17" x14ac:dyDescent="0.25">
      <c r="E2381" s="265"/>
      <c r="M2381" s="159"/>
      <c r="N2381" s="149"/>
      <c r="P2381" s="135"/>
      <c r="Q2381" s="135"/>
    </row>
    <row r="2382" spans="5:17" x14ac:dyDescent="0.25">
      <c r="E2382" s="265"/>
      <c r="M2382" s="159"/>
      <c r="N2382" s="149"/>
      <c r="P2382" s="135"/>
      <c r="Q2382" s="135"/>
    </row>
    <row r="2383" spans="5:17" x14ac:dyDescent="0.25">
      <c r="E2383" s="265"/>
      <c r="M2383" s="159"/>
      <c r="N2383" s="149"/>
      <c r="P2383" s="135"/>
      <c r="Q2383" s="135"/>
    </row>
    <row r="2384" spans="5:17" x14ac:dyDescent="0.25">
      <c r="E2384" s="265"/>
      <c r="M2384" s="159"/>
      <c r="N2384" s="149"/>
      <c r="P2384" s="135"/>
      <c r="Q2384" s="135"/>
    </row>
    <row r="2385" spans="5:17" x14ac:dyDescent="0.25">
      <c r="E2385" s="265"/>
      <c r="M2385" s="159"/>
      <c r="N2385" s="149"/>
      <c r="P2385" s="135"/>
      <c r="Q2385" s="135"/>
    </row>
    <row r="2386" spans="5:17" x14ac:dyDescent="0.25">
      <c r="E2386" s="265"/>
      <c r="M2386" s="159"/>
      <c r="N2386" s="149"/>
      <c r="P2386" s="135"/>
      <c r="Q2386" s="135"/>
    </row>
    <row r="2387" spans="5:17" x14ac:dyDescent="0.25">
      <c r="E2387" s="265"/>
      <c r="M2387" s="159"/>
      <c r="N2387" s="149"/>
      <c r="P2387" s="135"/>
      <c r="Q2387" s="135"/>
    </row>
    <row r="2388" spans="5:17" x14ac:dyDescent="0.25">
      <c r="E2388" s="265"/>
      <c r="M2388" s="159"/>
      <c r="N2388" s="149"/>
      <c r="P2388" s="135"/>
      <c r="Q2388" s="135"/>
    </row>
    <row r="2389" spans="5:17" x14ac:dyDescent="0.25">
      <c r="E2389" s="265"/>
      <c r="M2389" s="159"/>
      <c r="N2389" s="149"/>
      <c r="P2389" s="135"/>
      <c r="Q2389" s="135"/>
    </row>
    <row r="2390" spans="5:17" x14ac:dyDescent="0.25">
      <c r="E2390" s="265"/>
      <c r="M2390" s="159"/>
      <c r="N2390" s="149"/>
      <c r="P2390" s="135"/>
      <c r="Q2390" s="135"/>
    </row>
    <row r="2391" spans="5:17" x14ac:dyDescent="0.25">
      <c r="E2391" s="265"/>
      <c r="M2391" s="159"/>
      <c r="N2391" s="149"/>
      <c r="P2391" s="135"/>
      <c r="Q2391" s="135"/>
    </row>
    <row r="2392" spans="5:17" x14ac:dyDescent="0.25">
      <c r="E2392" s="265"/>
      <c r="M2392" s="159"/>
      <c r="N2392" s="149"/>
      <c r="P2392" s="135"/>
      <c r="Q2392" s="135"/>
    </row>
    <row r="2393" spans="5:17" x14ac:dyDescent="0.25">
      <c r="E2393" s="265"/>
      <c r="M2393" s="159"/>
      <c r="N2393" s="149"/>
      <c r="P2393" s="135"/>
      <c r="Q2393" s="135"/>
    </row>
    <row r="2394" spans="5:17" x14ac:dyDescent="0.25">
      <c r="E2394" s="265"/>
      <c r="M2394" s="159"/>
      <c r="N2394" s="149"/>
      <c r="P2394" s="135"/>
      <c r="Q2394" s="135"/>
    </row>
    <row r="2395" spans="5:17" x14ac:dyDescent="0.25">
      <c r="E2395" s="265"/>
      <c r="M2395" s="159"/>
      <c r="N2395" s="149"/>
      <c r="P2395" s="135"/>
      <c r="Q2395" s="135"/>
    </row>
    <row r="2396" spans="5:17" x14ac:dyDescent="0.25">
      <c r="E2396" s="265"/>
      <c r="M2396" s="159"/>
      <c r="N2396" s="149"/>
      <c r="P2396" s="135"/>
      <c r="Q2396" s="135"/>
    </row>
    <row r="2397" spans="5:17" x14ac:dyDescent="0.25">
      <c r="E2397" s="265"/>
      <c r="M2397" s="159"/>
      <c r="N2397" s="149"/>
      <c r="P2397" s="135"/>
      <c r="Q2397" s="135"/>
    </row>
    <row r="2398" spans="5:17" x14ac:dyDescent="0.25">
      <c r="E2398" s="265"/>
      <c r="M2398" s="159"/>
      <c r="N2398" s="149"/>
      <c r="P2398" s="135"/>
      <c r="Q2398" s="135"/>
    </row>
    <row r="2399" spans="5:17" x14ac:dyDescent="0.25">
      <c r="E2399" s="265"/>
      <c r="M2399" s="159"/>
      <c r="N2399" s="149"/>
      <c r="P2399" s="135"/>
      <c r="Q2399" s="135"/>
    </row>
    <row r="2400" spans="5:17" x14ac:dyDescent="0.25">
      <c r="E2400" s="265"/>
      <c r="M2400" s="159"/>
      <c r="N2400" s="149"/>
      <c r="P2400" s="135"/>
      <c r="Q2400" s="135"/>
    </row>
    <row r="2401" spans="5:17" x14ac:dyDescent="0.25">
      <c r="E2401" s="265"/>
      <c r="M2401" s="159"/>
      <c r="N2401" s="149"/>
      <c r="P2401" s="135"/>
      <c r="Q2401" s="135"/>
    </row>
    <row r="2402" spans="5:17" x14ac:dyDescent="0.25">
      <c r="E2402" s="265"/>
      <c r="M2402" s="159"/>
      <c r="N2402" s="149"/>
      <c r="P2402" s="135"/>
      <c r="Q2402" s="135"/>
    </row>
    <row r="2403" spans="5:17" x14ac:dyDescent="0.25">
      <c r="E2403" s="265"/>
      <c r="M2403" s="159"/>
      <c r="N2403" s="149"/>
      <c r="P2403" s="135"/>
      <c r="Q2403" s="135"/>
    </row>
    <row r="2404" spans="5:17" x14ac:dyDescent="0.25">
      <c r="E2404" s="265"/>
      <c r="M2404" s="159"/>
      <c r="N2404" s="149"/>
      <c r="P2404" s="135"/>
      <c r="Q2404" s="135"/>
    </row>
    <row r="2405" spans="5:17" x14ac:dyDescent="0.25">
      <c r="E2405" s="265"/>
      <c r="M2405" s="159"/>
      <c r="N2405" s="149"/>
      <c r="P2405" s="135"/>
      <c r="Q2405" s="135"/>
    </row>
    <row r="2406" spans="5:17" x14ac:dyDescent="0.25">
      <c r="E2406" s="265"/>
      <c r="M2406" s="159"/>
      <c r="N2406" s="149"/>
      <c r="P2406" s="135"/>
      <c r="Q2406" s="135"/>
    </row>
    <row r="2407" spans="5:17" x14ac:dyDescent="0.25">
      <c r="E2407" s="265"/>
      <c r="M2407" s="159"/>
      <c r="N2407" s="149"/>
      <c r="P2407" s="135"/>
      <c r="Q2407" s="135"/>
    </row>
    <row r="2408" spans="5:17" x14ac:dyDescent="0.25">
      <c r="E2408" s="265"/>
      <c r="M2408" s="159"/>
      <c r="N2408" s="149"/>
      <c r="P2408" s="135"/>
      <c r="Q2408" s="135"/>
    </row>
    <row r="2409" spans="5:17" x14ac:dyDescent="0.25">
      <c r="E2409" s="265"/>
      <c r="M2409" s="159"/>
      <c r="N2409" s="149"/>
      <c r="P2409" s="135"/>
      <c r="Q2409" s="135"/>
    </row>
    <row r="2410" spans="5:17" x14ac:dyDescent="0.25">
      <c r="E2410" s="265"/>
      <c r="M2410" s="159"/>
      <c r="N2410" s="149"/>
      <c r="P2410" s="135"/>
      <c r="Q2410" s="135"/>
    </row>
    <row r="2411" spans="5:17" x14ac:dyDescent="0.25">
      <c r="E2411" s="265"/>
      <c r="M2411" s="159"/>
      <c r="N2411" s="149"/>
      <c r="P2411" s="135"/>
      <c r="Q2411" s="135"/>
    </row>
    <row r="2412" spans="5:17" x14ac:dyDescent="0.25">
      <c r="E2412" s="265"/>
      <c r="M2412" s="159"/>
      <c r="N2412" s="149"/>
      <c r="P2412" s="135"/>
      <c r="Q2412" s="135"/>
    </row>
    <row r="2413" spans="5:17" x14ac:dyDescent="0.25">
      <c r="E2413" s="265"/>
      <c r="M2413" s="159"/>
      <c r="N2413" s="149"/>
      <c r="P2413" s="135"/>
      <c r="Q2413" s="135"/>
    </row>
    <row r="2414" spans="5:17" x14ac:dyDescent="0.25">
      <c r="E2414" s="265"/>
      <c r="M2414" s="159"/>
      <c r="N2414" s="149"/>
      <c r="P2414" s="135"/>
      <c r="Q2414" s="135"/>
    </row>
    <row r="2415" spans="5:17" x14ac:dyDescent="0.25">
      <c r="E2415" s="265"/>
      <c r="M2415" s="159"/>
      <c r="N2415" s="149"/>
      <c r="P2415" s="135"/>
      <c r="Q2415" s="135"/>
    </row>
    <row r="2416" spans="5:17" x14ac:dyDescent="0.25">
      <c r="E2416" s="265"/>
      <c r="M2416" s="159"/>
      <c r="N2416" s="149"/>
      <c r="P2416" s="135"/>
      <c r="Q2416" s="135"/>
    </row>
    <row r="2417" spans="5:17" x14ac:dyDescent="0.25">
      <c r="E2417" s="265"/>
      <c r="M2417" s="159"/>
      <c r="N2417" s="149"/>
      <c r="P2417" s="135"/>
      <c r="Q2417" s="135"/>
    </row>
    <row r="2418" spans="5:17" x14ac:dyDescent="0.25">
      <c r="E2418" s="265"/>
      <c r="M2418" s="159"/>
      <c r="N2418" s="149"/>
      <c r="P2418" s="135"/>
      <c r="Q2418" s="135"/>
    </row>
    <row r="2419" spans="5:17" x14ac:dyDescent="0.25">
      <c r="E2419" s="265"/>
      <c r="M2419" s="159"/>
      <c r="N2419" s="149"/>
      <c r="P2419" s="135"/>
      <c r="Q2419" s="135"/>
    </row>
    <row r="2420" spans="5:17" x14ac:dyDescent="0.25">
      <c r="E2420" s="265"/>
      <c r="M2420" s="159"/>
      <c r="N2420" s="149"/>
      <c r="P2420" s="135"/>
      <c r="Q2420" s="135"/>
    </row>
    <row r="2421" spans="5:17" x14ac:dyDescent="0.25">
      <c r="E2421" s="265"/>
      <c r="M2421" s="159"/>
      <c r="N2421" s="149"/>
      <c r="P2421" s="135"/>
      <c r="Q2421" s="135"/>
    </row>
    <row r="2422" spans="5:17" x14ac:dyDescent="0.25">
      <c r="E2422" s="265"/>
      <c r="M2422" s="159"/>
      <c r="N2422" s="149"/>
      <c r="P2422" s="135"/>
      <c r="Q2422" s="135"/>
    </row>
    <row r="2423" spans="5:17" x14ac:dyDescent="0.25">
      <c r="E2423" s="265"/>
      <c r="M2423" s="159"/>
      <c r="N2423" s="149"/>
      <c r="P2423" s="135"/>
      <c r="Q2423" s="135"/>
    </row>
    <row r="2424" spans="5:17" x14ac:dyDescent="0.25">
      <c r="E2424" s="265"/>
      <c r="M2424" s="159"/>
      <c r="N2424" s="149"/>
      <c r="P2424" s="135"/>
      <c r="Q2424" s="135"/>
    </row>
    <row r="2425" spans="5:17" x14ac:dyDescent="0.25">
      <c r="E2425" s="265"/>
      <c r="M2425" s="159"/>
      <c r="N2425" s="149"/>
      <c r="P2425" s="135"/>
      <c r="Q2425" s="135"/>
    </row>
    <row r="2426" spans="5:17" x14ac:dyDescent="0.25">
      <c r="E2426" s="265"/>
      <c r="M2426" s="159"/>
      <c r="N2426" s="149"/>
      <c r="P2426" s="135"/>
      <c r="Q2426" s="135"/>
    </row>
    <row r="2427" spans="5:17" x14ac:dyDescent="0.25">
      <c r="E2427" s="265"/>
      <c r="M2427" s="159"/>
      <c r="N2427" s="149"/>
      <c r="P2427" s="135"/>
      <c r="Q2427" s="135"/>
    </row>
    <row r="2428" spans="5:17" x14ac:dyDescent="0.25">
      <c r="E2428" s="265"/>
      <c r="M2428" s="159"/>
      <c r="N2428" s="149"/>
      <c r="P2428" s="135"/>
      <c r="Q2428" s="135"/>
    </row>
    <row r="2429" spans="5:17" x14ac:dyDescent="0.25">
      <c r="E2429" s="265"/>
      <c r="M2429" s="159"/>
      <c r="N2429" s="149"/>
      <c r="P2429" s="135"/>
      <c r="Q2429" s="135"/>
    </row>
    <row r="2430" spans="5:17" x14ac:dyDescent="0.25">
      <c r="E2430" s="265"/>
      <c r="M2430" s="159"/>
      <c r="N2430" s="149"/>
      <c r="P2430" s="135"/>
      <c r="Q2430" s="135"/>
    </row>
    <row r="2431" spans="5:17" x14ac:dyDescent="0.25">
      <c r="E2431" s="265"/>
      <c r="M2431" s="159"/>
      <c r="N2431" s="149"/>
      <c r="P2431" s="135"/>
      <c r="Q2431" s="135"/>
    </row>
    <row r="2432" spans="5:17" x14ac:dyDescent="0.25">
      <c r="E2432" s="265"/>
      <c r="M2432" s="159"/>
      <c r="N2432" s="149"/>
      <c r="P2432" s="135"/>
      <c r="Q2432" s="135"/>
    </row>
    <row r="2433" spans="5:17" x14ac:dyDescent="0.25">
      <c r="E2433" s="265"/>
      <c r="M2433" s="159"/>
      <c r="N2433" s="149"/>
      <c r="P2433" s="135"/>
      <c r="Q2433" s="135"/>
    </row>
    <row r="2434" spans="5:17" x14ac:dyDescent="0.25">
      <c r="E2434" s="265"/>
      <c r="M2434" s="159"/>
      <c r="N2434" s="149"/>
      <c r="P2434" s="135"/>
      <c r="Q2434" s="135"/>
    </row>
    <row r="2435" spans="5:17" x14ac:dyDescent="0.25">
      <c r="E2435" s="265"/>
      <c r="M2435" s="159"/>
      <c r="N2435" s="149"/>
      <c r="P2435" s="135"/>
      <c r="Q2435" s="135"/>
    </row>
    <row r="2436" spans="5:17" x14ac:dyDescent="0.25">
      <c r="E2436" s="265"/>
      <c r="M2436" s="159"/>
      <c r="N2436" s="149"/>
      <c r="P2436" s="135"/>
      <c r="Q2436" s="135"/>
    </row>
    <row r="2437" spans="5:17" x14ac:dyDescent="0.25">
      <c r="E2437" s="265"/>
      <c r="M2437" s="159"/>
      <c r="N2437" s="149"/>
      <c r="P2437" s="135"/>
      <c r="Q2437" s="135"/>
    </row>
    <row r="2438" spans="5:17" x14ac:dyDescent="0.25">
      <c r="E2438" s="265"/>
      <c r="M2438" s="159"/>
      <c r="N2438" s="149"/>
      <c r="P2438" s="135"/>
      <c r="Q2438" s="135"/>
    </row>
    <row r="2439" spans="5:17" x14ac:dyDescent="0.25">
      <c r="E2439" s="265"/>
      <c r="M2439" s="159"/>
      <c r="N2439" s="149"/>
      <c r="P2439" s="135"/>
      <c r="Q2439" s="135"/>
    </row>
    <row r="2440" spans="5:17" x14ac:dyDescent="0.25">
      <c r="E2440" s="265"/>
      <c r="M2440" s="159"/>
      <c r="N2440" s="149"/>
      <c r="P2440" s="135"/>
      <c r="Q2440" s="135"/>
    </row>
    <row r="2441" spans="5:17" x14ac:dyDescent="0.25">
      <c r="E2441" s="265"/>
      <c r="M2441" s="159"/>
      <c r="N2441" s="149"/>
      <c r="P2441" s="135"/>
      <c r="Q2441" s="135"/>
    </row>
    <row r="2442" spans="5:17" x14ac:dyDescent="0.25">
      <c r="E2442" s="265"/>
      <c r="M2442" s="159"/>
      <c r="N2442" s="149"/>
      <c r="P2442" s="135"/>
      <c r="Q2442" s="135"/>
    </row>
    <row r="2443" spans="5:17" x14ac:dyDescent="0.25">
      <c r="E2443" s="265"/>
      <c r="M2443" s="159"/>
      <c r="N2443" s="149"/>
      <c r="P2443" s="135"/>
      <c r="Q2443" s="135"/>
    </row>
    <row r="2444" spans="5:17" x14ac:dyDescent="0.25">
      <c r="E2444" s="265"/>
      <c r="M2444" s="159"/>
      <c r="N2444" s="149"/>
      <c r="P2444" s="135"/>
      <c r="Q2444" s="135"/>
    </row>
    <row r="2445" spans="5:17" x14ac:dyDescent="0.25">
      <c r="E2445" s="265"/>
      <c r="M2445" s="159"/>
      <c r="N2445" s="149"/>
      <c r="P2445" s="135"/>
      <c r="Q2445" s="135"/>
    </row>
    <row r="2446" spans="5:17" x14ac:dyDescent="0.25">
      <c r="E2446" s="265"/>
      <c r="M2446" s="159"/>
      <c r="N2446" s="149"/>
      <c r="P2446" s="135"/>
      <c r="Q2446" s="135"/>
    </row>
    <row r="2447" spans="5:17" x14ac:dyDescent="0.25">
      <c r="E2447" s="265"/>
      <c r="M2447" s="159"/>
      <c r="N2447" s="149"/>
      <c r="P2447" s="135"/>
      <c r="Q2447" s="135"/>
    </row>
    <row r="2448" spans="5:17" x14ac:dyDescent="0.25">
      <c r="E2448" s="265"/>
      <c r="M2448" s="159"/>
      <c r="N2448" s="149"/>
      <c r="P2448" s="135"/>
      <c r="Q2448" s="135"/>
    </row>
    <row r="2449" spans="5:17" x14ac:dyDescent="0.25">
      <c r="E2449" s="265"/>
      <c r="M2449" s="159"/>
      <c r="N2449" s="149"/>
      <c r="P2449" s="135"/>
      <c r="Q2449" s="135"/>
    </row>
    <row r="2450" spans="5:17" x14ac:dyDescent="0.25">
      <c r="E2450" s="265"/>
      <c r="M2450" s="159"/>
      <c r="N2450" s="149"/>
      <c r="P2450" s="135"/>
      <c r="Q2450" s="135"/>
    </row>
    <row r="2451" spans="5:17" x14ac:dyDescent="0.25">
      <c r="E2451" s="265"/>
      <c r="M2451" s="159"/>
      <c r="N2451" s="149"/>
      <c r="P2451" s="135"/>
      <c r="Q2451" s="135"/>
    </row>
    <row r="2452" spans="5:17" x14ac:dyDescent="0.25">
      <c r="E2452" s="265"/>
      <c r="M2452" s="159"/>
      <c r="N2452" s="149"/>
      <c r="P2452" s="135"/>
      <c r="Q2452" s="135"/>
    </row>
    <row r="2453" spans="5:17" x14ac:dyDescent="0.25">
      <c r="E2453" s="265"/>
      <c r="M2453" s="159"/>
      <c r="N2453" s="149"/>
      <c r="P2453" s="135"/>
      <c r="Q2453" s="135"/>
    </row>
    <row r="2454" spans="5:17" x14ac:dyDescent="0.25">
      <c r="E2454" s="265"/>
      <c r="M2454" s="159"/>
      <c r="N2454" s="149"/>
      <c r="P2454" s="135"/>
      <c r="Q2454" s="135"/>
    </row>
    <row r="2455" spans="5:17" x14ac:dyDescent="0.25">
      <c r="E2455" s="265"/>
      <c r="M2455" s="159"/>
      <c r="N2455" s="149"/>
      <c r="P2455" s="135"/>
      <c r="Q2455" s="135"/>
    </row>
    <row r="2456" spans="5:17" x14ac:dyDescent="0.25">
      <c r="E2456" s="265"/>
      <c r="M2456" s="159"/>
      <c r="N2456" s="149"/>
      <c r="P2456" s="135"/>
      <c r="Q2456" s="135"/>
    </row>
    <row r="2457" spans="5:17" x14ac:dyDescent="0.25">
      <c r="E2457" s="265"/>
      <c r="M2457" s="159"/>
      <c r="N2457" s="149"/>
      <c r="P2457" s="135"/>
      <c r="Q2457" s="135"/>
    </row>
    <row r="2458" spans="5:17" x14ac:dyDescent="0.25">
      <c r="E2458" s="265"/>
      <c r="M2458" s="159"/>
      <c r="N2458" s="149"/>
      <c r="P2458" s="135"/>
      <c r="Q2458" s="135"/>
    </row>
    <row r="2459" spans="5:17" x14ac:dyDescent="0.25">
      <c r="E2459" s="265"/>
      <c r="M2459" s="159"/>
      <c r="N2459" s="149"/>
      <c r="P2459" s="135"/>
      <c r="Q2459" s="135"/>
    </row>
    <row r="2460" spans="5:17" x14ac:dyDescent="0.25">
      <c r="E2460" s="265"/>
      <c r="M2460" s="159"/>
      <c r="N2460" s="149"/>
      <c r="P2460" s="135"/>
      <c r="Q2460" s="135"/>
    </row>
    <row r="2461" spans="5:17" x14ac:dyDescent="0.25">
      <c r="E2461" s="265"/>
      <c r="M2461" s="159"/>
      <c r="N2461" s="149"/>
      <c r="P2461" s="135"/>
      <c r="Q2461" s="135"/>
    </row>
    <row r="2462" spans="5:17" x14ac:dyDescent="0.25">
      <c r="E2462" s="265"/>
      <c r="M2462" s="159"/>
      <c r="N2462" s="149"/>
      <c r="P2462" s="135"/>
      <c r="Q2462" s="135"/>
    </row>
    <row r="2463" spans="5:17" x14ac:dyDescent="0.25">
      <c r="E2463" s="265"/>
      <c r="M2463" s="159"/>
      <c r="N2463" s="149"/>
      <c r="P2463" s="135"/>
      <c r="Q2463" s="135"/>
    </row>
    <row r="2464" spans="5:17" x14ac:dyDescent="0.25">
      <c r="E2464" s="265"/>
      <c r="M2464" s="159"/>
      <c r="N2464" s="149"/>
      <c r="P2464" s="135"/>
      <c r="Q2464" s="135"/>
    </row>
    <row r="2465" spans="5:17" x14ac:dyDescent="0.25">
      <c r="E2465" s="265"/>
      <c r="M2465" s="159"/>
      <c r="N2465" s="149"/>
      <c r="P2465" s="135"/>
      <c r="Q2465" s="135"/>
    </row>
    <row r="2466" spans="5:17" x14ac:dyDescent="0.25">
      <c r="E2466" s="265"/>
      <c r="M2466" s="159"/>
      <c r="N2466" s="149"/>
      <c r="P2466" s="135"/>
      <c r="Q2466" s="135"/>
    </row>
    <row r="2467" spans="5:17" x14ac:dyDescent="0.25">
      <c r="E2467" s="265"/>
      <c r="M2467" s="159"/>
      <c r="N2467" s="149"/>
      <c r="P2467" s="135"/>
      <c r="Q2467" s="135"/>
    </row>
    <row r="2468" spans="5:17" x14ac:dyDescent="0.25">
      <c r="E2468" s="265"/>
      <c r="M2468" s="159"/>
      <c r="N2468" s="149"/>
      <c r="P2468" s="135"/>
      <c r="Q2468" s="135"/>
    </row>
    <row r="2469" spans="5:17" x14ac:dyDescent="0.25">
      <c r="E2469" s="265"/>
      <c r="M2469" s="159"/>
      <c r="N2469" s="149"/>
      <c r="P2469" s="135"/>
      <c r="Q2469" s="135"/>
    </row>
    <row r="2470" spans="5:17" x14ac:dyDescent="0.25">
      <c r="E2470" s="265"/>
      <c r="M2470" s="159"/>
      <c r="N2470" s="149"/>
      <c r="P2470" s="135"/>
      <c r="Q2470" s="135"/>
    </row>
    <row r="2471" spans="5:17" x14ac:dyDescent="0.25">
      <c r="E2471" s="265"/>
      <c r="M2471" s="159"/>
      <c r="N2471" s="149"/>
      <c r="P2471" s="135"/>
      <c r="Q2471" s="135"/>
    </row>
    <row r="2472" spans="5:17" x14ac:dyDescent="0.25">
      <c r="E2472" s="265"/>
      <c r="M2472" s="159"/>
      <c r="N2472" s="149"/>
      <c r="P2472" s="135"/>
      <c r="Q2472" s="135"/>
    </row>
    <row r="2473" spans="5:17" x14ac:dyDescent="0.25">
      <c r="E2473" s="265"/>
      <c r="M2473" s="159"/>
      <c r="N2473" s="149"/>
      <c r="P2473" s="135"/>
      <c r="Q2473" s="135"/>
    </row>
    <row r="2474" spans="5:17" x14ac:dyDescent="0.25">
      <c r="E2474" s="265"/>
      <c r="M2474" s="159"/>
      <c r="N2474" s="149"/>
      <c r="P2474" s="135"/>
      <c r="Q2474" s="135"/>
    </row>
    <row r="2475" spans="5:17" x14ac:dyDescent="0.25">
      <c r="E2475" s="265"/>
      <c r="M2475" s="159"/>
      <c r="N2475" s="149"/>
      <c r="P2475" s="135"/>
      <c r="Q2475" s="135"/>
    </row>
    <row r="2476" spans="5:17" x14ac:dyDescent="0.25">
      <c r="E2476" s="265"/>
      <c r="M2476" s="159"/>
      <c r="N2476" s="149"/>
      <c r="P2476" s="135"/>
      <c r="Q2476" s="135"/>
    </row>
    <row r="2477" spans="5:17" x14ac:dyDescent="0.25">
      <c r="E2477" s="265"/>
      <c r="M2477" s="159"/>
      <c r="N2477" s="149"/>
      <c r="P2477" s="135"/>
      <c r="Q2477" s="135"/>
    </row>
    <row r="2478" spans="5:17" x14ac:dyDescent="0.25">
      <c r="E2478" s="265"/>
      <c r="M2478" s="159"/>
      <c r="N2478" s="149"/>
      <c r="P2478" s="135"/>
      <c r="Q2478" s="135"/>
    </row>
    <row r="2479" spans="5:17" x14ac:dyDescent="0.25">
      <c r="E2479" s="265"/>
      <c r="M2479" s="159"/>
      <c r="N2479" s="149"/>
      <c r="P2479" s="135"/>
      <c r="Q2479" s="135"/>
    </row>
    <row r="2480" spans="5:17" x14ac:dyDescent="0.25">
      <c r="E2480" s="265"/>
      <c r="M2480" s="159"/>
      <c r="N2480" s="149"/>
      <c r="P2480" s="135"/>
      <c r="Q2480" s="135"/>
    </row>
    <row r="2481" spans="5:17" x14ac:dyDescent="0.25">
      <c r="E2481" s="265"/>
      <c r="M2481" s="159"/>
      <c r="N2481" s="149"/>
      <c r="P2481" s="135"/>
      <c r="Q2481" s="135"/>
    </row>
    <row r="2482" spans="5:17" x14ac:dyDescent="0.25">
      <c r="E2482" s="265"/>
      <c r="M2482" s="159"/>
      <c r="N2482" s="149"/>
      <c r="P2482" s="135"/>
      <c r="Q2482" s="135"/>
    </row>
    <row r="2483" spans="5:17" x14ac:dyDescent="0.25">
      <c r="E2483" s="265"/>
      <c r="M2483" s="159"/>
      <c r="N2483" s="149"/>
      <c r="P2483" s="135"/>
      <c r="Q2483" s="135"/>
    </row>
    <row r="2484" spans="5:17" x14ac:dyDescent="0.25">
      <c r="E2484" s="265"/>
      <c r="M2484" s="159"/>
      <c r="N2484" s="149"/>
      <c r="P2484" s="135"/>
      <c r="Q2484" s="135"/>
    </row>
    <row r="2485" spans="5:17" x14ac:dyDescent="0.25">
      <c r="E2485" s="265"/>
      <c r="M2485" s="159"/>
      <c r="N2485" s="149"/>
      <c r="P2485" s="135"/>
      <c r="Q2485" s="135"/>
    </row>
    <row r="2486" spans="5:17" x14ac:dyDescent="0.25">
      <c r="E2486" s="265"/>
      <c r="M2486" s="159"/>
      <c r="N2486" s="149"/>
      <c r="P2486" s="135"/>
      <c r="Q2486" s="135"/>
    </row>
    <row r="2487" spans="5:17" x14ac:dyDescent="0.25">
      <c r="E2487" s="265"/>
      <c r="M2487" s="159"/>
      <c r="N2487" s="149"/>
      <c r="P2487" s="135"/>
      <c r="Q2487" s="135"/>
    </row>
    <row r="2488" spans="5:17" x14ac:dyDescent="0.25">
      <c r="E2488" s="265"/>
      <c r="M2488" s="159"/>
      <c r="N2488" s="149"/>
      <c r="P2488" s="135"/>
      <c r="Q2488" s="135"/>
    </row>
    <row r="2489" spans="5:17" x14ac:dyDescent="0.25">
      <c r="E2489" s="265"/>
      <c r="M2489" s="159"/>
      <c r="N2489" s="149"/>
      <c r="P2489" s="135"/>
      <c r="Q2489" s="135"/>
    </row>
    <row r="2490" spans="5:17" x14ac:dyDescent="0.25">
      <c r="E2490" s="265"/>
      <c r="M2490" s="159"/>
      <c r="N2490" s="149"/>
      <c r="P2490" s="135"/>
      <c r="Q2490" s="135"/>
    </row>
    <row r="2491" spans="5:17" x14ac:dyDescent="0.25">
      <c r="E2491" s="265"/>
      <c r="M2491" s="159"/>
      <c r="N2491" s="149"/>
      <c r="P2491" s="135"/>
      <c r="Q2491" s="135"/>
    </row>
    <row r="2492" spans="5:17" x14ac:dyDescent="0.25">
      <c r="E2492" s="265"/>
      <c r="M2492" s="159"/>
      <c r="N2492" s="149"/>
      <c r="P2492" s="135"/>
      <c r="Q2492" s="135"/>
    </row>
    <row r="2493" spans="5:17" x14ac:dyDescent="0.25">
      <c r="E2493" s="265"/>
      <c r="M2493" s="159"/>
      <c r="N2493" s="149"/>
      <c r="P2493" s="135"/>
      <c r="Q2493" s="135"/>
    </row>
    <row r="2494" spans="5:17" x14ac:dyDescent="0.25">
      <c r="E2494" s="265"/>
      <c r="M2494" s="159"/>
      <c r="N2494" s="149"/>
      <c r="P2494" s="135"/>
      <c r="Q2494" s="135"/>
    </row>
    <row r="2495" spans="5:17" x14ac:dyDescent="0.25">
      <c r="E2495" s="265"/>
      <c r="M2495" s="159"/>
      <c r="N2495" s="149"/>
      <c r="P2495" s="135"/>
      <c r="Q2495" s="135"/>
    </row>
    <row r="2496" spans="5:17" x14ac:dyDescent="0.25">
      <c r="E2496" s="265"/>
      <c r="M2496" s="159"/>
      <c r="N2496" s="149"/>
      <c r="P2496" s="135"/>
      <c r="Q2496" s="135"/>
    </row>
    <row r="2497" spans="5:17" x14ac:dyDescent="0.25">
      <c r="E2497" s="265"/>
      <c r="M2497" s="159"/>
      <c r="N2497" s="149"/>
      <c r="P2497" s="135"/>
      <c r="Q2497" s="135"/>
    </row>
    <row r="2498" spans="5:17" x14ac:dyDescent="0.25">
      <c r="E2498" s="265"/>
      <c r="M2498" s="159"/>
      <c r="N2498" s="149"/>
      <c r="P2498" s="135"/>
      <c r="Q2498" s="135"/>
    </row>
    <row r="2499" spans="5:17" x14ac:dyDescent="0.25">
      <c r="E2499" s="265"/>
      <c r="M2499" s="159"/>
      <c r="N2499" s="149"/>
      <c r="P2499" s="135"/>
      <c r="Q2499" s="135"/>
    </row>
    <row r="2500" spans="5:17" x14ac:dyDescent="0.25">
      <c r="E2500" s="265"/>
      <c r="M2500" s="159"/>
      <c r="N2500" s="149"/>
      <c r="P2500" s="135"/>
      <c r="Q2500" s="135"/>
    </row>
    <row r="2501" spans="5:17" x14ac:dyDescent="0.25">
      <c r="E2501" s="265"/>
      <c r="M2501" s="159"/>
      <c r="N2501" s="149"/>
      <c r="P2501" s="135"/>
      <c r="Q2501" s="135"/>
    </row>
    <row r="2502" spans="5:17" x14ac:dyDescent="0.25">
      <c r="E2502" s="265"/>
      <c r="M2502" s="159"/>
      <c r="N2502" s="149"/>
      <c r="P2502" s="135"/>
      <c r="Q2502" s="135"/>
    </row>
    <row r="2503" spans="5:17" x14ac:dyDescent="0.25">
      <c r="E2503" s="265"/>
      <c r="M2503" s="159"/>
      <c r="N2503" s="149"/>
      <c r="P2503" s="135"/>
      <c r="Q2503" s="135"/>
    </row>
    <row r="2504" spans="5:17" x14ac:dyDescent="0.25">
      <c r="E2504" s="265"/>
      <c r="M2504" s="159"/>
      <c r="N2504" s="149"/>
      <c r="P2504" s="135"/>
      <c r="Q2504" s="135"/>
    </row>
    <row r="2505" spans="5:17" x14ac:dyDescent="0.25">
      <c r="E2505" s="265"/>
      <c r="M2505" s="159"/>
      <c r="N2505" s="149"/>
      <c r="P2505" s="135"/>
      <c r="Q2505" s="135"/>
    </row>
    <row r="2506" spans="5:17" x14ac:dyDescent="0.25">
      <c r="E2506" s="265"/>
      <c r="M2506" s="159"/>
      <c r="N2506" s="149"/>
      <c r="P2506" s="135"/>
      <c r="Q2506" s="135"/>
    </row>
    <row r="2507" spans="5:17" x14ac:dyDescent="0.25">
      <c r="E2507" s="265"/>
      <c r="M2507" s="159"/>
      <c r="N2507" s="149"/>
      <c r="P2507" s="135"/>
      <c r="Q2507" s="135"/>
    </row>
    <row r="2508" spans="5:17" x14ac:dyDescent="0.25">
      <c r="E2508" s="265"/>
      <c r="M2508" s="159"/>
      <c r="N2508" s="149"/>
      <c r="P2508" s="135"/>
      <c r="Q2508" s="135"/>
    </row>
    <row r="2509" spans="5:17" x14ac:dyDescent="0.25">
      <c r="E2509" s="265"/>
      <c r="M2509" s="159"/>
      <c r="N2509" s="149"/>
      <c r="P2509" s="135"/>
      <c r="Q2509" s="135"/>
    </row>
    <row r="2510" spans="5:17" x14ac:dyDescent="0.25">
      <c r="E2510" s="265"/>
      <c r="M2510" s="159"/>
      <c r="N2510" s="149"/>
      <c r="P2510" s="135"/>
      <c r="Q2510" s="135"/>
    </row>
    <row r="2511" spans="5:17" x14ac:dyDescent="0.25">
      <c r="E2511" s="265"/>
      <c r="M2511" s="159"/>
      <c r="N2511" s="149"/>
      <c r="P2511" s="135"/>
      <c r="Q2511" s="135"/>
    </row>
    <row r="2512" spans="5:17" x14ac:dyDescent="0.25">
      <c r="E2512" s="265"/>
      <c r="M2512" s="159"/>
      <c r="N2512" s="149"/>
      <c r="P2512" s="135"/>
      <c r="Q2512" s="135"/>
    </row>
    <row r="2513" spans="5:17" x14ac:dyDescent="0.25">
      <c r="E2513" s="265"/>
      <c r="M2513" s="159"/>
      <c r="N2513" s="149"/>
      <c r="P2513" s="135"/>
      <c r="Q2513" s="135"/>
    </row>
    <row r="2514" spans="5:17" x14ac:dyDescent="0.25">
      <c r="E2514" s="265"/>
      <c r="M2514" s="159"/>
      <c r="N2514" s="149"/>
      <c r="P2514" s="135"/>
      <c r="Q2514" s="135"/>
    </row>
    <row r="2515" spans="5:17" x14ac:dyDescent="0.25">
      <c r="E2515" s="265"/>
      <c r="M2515" s="159"/>
      <c r="N2515" s="149"/>
      <c r="P2515" s="135"/>
      <c r="Q2515" s="135"/>
    </row>
    <row r="2516" spans="5:17" x14ac:dyDescent="0.25">
      <c r="E2516" s="265"/>
      <c r="M2516" s="159"/>
      <c r="N2516" s="149"/>
      <c r="P2516" s="135"/>
      <c r="Q2516" s="135"/>
    </row>
    <row r="2517" spans="5:17" x14ac:dyDescent="0.25">
      <c r="E2517" s="265"/>
      <c r="M2517" s="159"/>
      <c r="N2517" s="149"/>
      <c r="P2517" s="135"/>
      <c r="Q2517" s="135"/>
    </row>
    <row r="2518" spans="5:17" x14ac:dyDescent="0.25">
      <c r="E2518" s="265"/>
      <c r="M2518" s="159"/>
      <c r="N2518" s="149"/>
      <c r="P2518" s="135"/>
      <c r="Q2518" s="135"/>
    </row>
    <row r="2519" spans="5:17" x14ac:dyDescent="0.25">
      <c r="E2519" s="265"/>
      <c r="M2519" s="159"/>
      <c r="N2519" s="149"/>
      <c r="P2519" s="135"/>
      <c r="Q2519" s="135"/>
    </row>
    <row r="2520" spans="5:17" x14ac:dyDescent="0.25">
      <c r="E2520" s="265"/>
      <c r="M2520" s="159"/>
      <c r="N2520" s="149"/>
      <c r="P2520" s="135"/>
      <c r="Q2520" s="135"/>
    </row>
    <row r="2521" spans="5:17" x14ac:dyDescent="0.25">
      <c r="E2521" s="265"/>
      <c r="M2521" s="159"/>
      <c r="N2521" s="149"/>
      <c r="P2521" s="135"/>
      <c r="Q2521" s="135"/>
    </row>
    <row r="2522" spans="5:17" x14ac:dyDescent="0.25">
      <c r="E2522" s="265"/>
      <c r="M2522" s="159"/>
      <c r="N2522" s="149"/>
      <c r="P2522" s="135"/>
      <c r="Q2522" s="135"/>
    </row>
    <row r="2523" spans="5:17" x14ac:dyDescent="0.25">
      <c r="E2523" s="265"/>
      <c r="M2523" s="159"/>
      <c r="N2523" s="149"/>
      <c r="P2523" s="135"/>
      <c r="Q2523" s="135"/>
    </row>
    <row r="2524" spans="5:17" x14ac:dyDescent="0.25">
      <c r="E2524" s="265"/>
      <c r="M2524" s="159"/>
      <c r="N2524" s="149"/>
      <c r="P2524" s="135"/>
      <c r="Q2524" s="135"/>
    </row>
    <row r="2525" spans="5:17" x14ac:dyDescent="0.25">
      <c r="E2525" s="265"/>
      <c r="M2525" s="159"/>
      <c r="N2525" s="149"/>
      <c r="P2525" s="135"/>
      <c r="Q2525" s="135"/>
    </row>
    <row r="2526" spans="5:17" x14ac:dyDescent="0.25">
      <c r="E2526" s="265"/>
      <c r="M2526" s="159"/>
      <c r="N2526" s="149"/>
      <c r="P2526" s="135"/>
      <c r="Q2526" s="135"/>
    </row>
    <row r="2527" spans="5:17" x14ac:dyDescent="0.25">
      <c r="E2527" s="265"/>
      <c r="M2527" s="159"/>
      <c r="N2527" s="149"/>
      <c r="P2527" s="135"/>
      <c r="Q2527" s="135"/>
    </row>
    <row r="2528" spans="5:17" x14ac:dyDescent="0.25">
      <c r="E2528" s="265"/>
      <c r="M2528" s="159"/>
      <c r="N2528" s="149"/>
      <c r="P2528" s="135"/>
      <c r="Q2528" s="135"/>
    </row>
    <row r="2529" spans="5:17" x14ac:dyDescent="0.25">
      <c r="E2529" s="265"/>
      <c r="M2529" s="159"/>
      <c r="N2529" s="149"/>
      <c r="P2529" s="135"/>
      <c r="Q2529" s="135"/>
    </row>
    <row r="2530" spans="5:17" x14ac:dyDescent="0.25">
      <c r="E2530" s="265"/>
      <c r="M2530" s="159"/>
      <c r="N2530" s="149"/>
      <c r="P2530" s="135"/>
      <c r="Q2530" s="135"/>
    </row>
    <row r="2531" spans="5:17" x14ac:dyDescent="0.25">
      <c r="E2531" s="265"/>
      <c r="M2531" s="159"/>
      <c r="N2531" s="149"/>
      <c r="P2531" s="135"/>
      <c r="Q2531" s="135"/>
    </row>
    <row r="2532" spans="5:17" x14ac:dyDescent="0.25">
      <c r="E2532" s="265"/>
      <c r="M2532" s="159"/>
      <c r="N2532" s="149"/>
      <c r="P2532" s="135"/>
      <c r="Q2532" s="135"/>
    </row>
    <row r="2533" spans="5:17" x14ac:dyDescent="0.25">
      <c r="E2533" s="265"/>
      <c r="M2533" s="159"/>
      <c r="N2533" s="149"/>
      <c r="P2533" s="135"/>
      <c r="Q2533" s="135"/>
    </row>
    <row r="2534" spans="5:17" x14ac:dyDescent="0.25">
      <c r="E2534" s="265"/>
      <c r="M2534" s="159"/>
      <c r="N2534" s="149"/>
      <c r="P2534" s="135"/>
      <c r="Q2534" s="135"/>
    </row>
    <row r="2535" spans="5:17" x14ac:dyDescent="0.25">
      <c r="E2535" s="265"/>
      <c r="M2535" s="159"/>
      <c r="N2535" s="149"/>
      <c r="P2535" s="135"/>
      <c r="Q2535" s="135"/>
    </row>
    <row r="2536" spans="5:17" x14ac:dyDescent="0.25">
      <c r="E2536" s="265"/>
      <c r="M2536" s="159"/>
      <c r="N2536" s="149"/>
      <c r="P2536" s="135"/>
      <c r="Q2536" s="135"/>
    </row>
    <row r="2537" spans="5:17" x14ac:dyDescent="0.25">
      <c r="E2537" s="265"/>
      <c r="M2537" s="159"/>
      <c r="N2537" s="149"/>
      <c r="P2537" s="135"/>
      <c r="Q2537" s="135"/>
    </row>
    <row r="2538" spans="5:17" x14ac:dyDescent="0.25">
      <c r="E2538" s="265"/>
      <c r="M2538" s="159"/>
      <c r="N2538" s="149"/>
      <c r="P2538" s="135"/>
      <c r="Q2538" s="135"/>
    </row>
    <row r="2539" spans="5:17" x14ac:dyDescent="0.25">
      <c r="E2539" s="265"/>
      <c r="M2539" s="159"/>
      <c r="N2539" s="149"/>
      <c r="P2539" s="135"/>
      <c r="Q2539" s="135"/>
    </row>
    <row r="2540" spans="5:17" x14ac:dyDescent="0.25">
      <c r="E2540" s="265"/>
      <c r="M2540" s="159"/>
      <c r="N2540" s="149"/>
      <c r="P2540" s="135"/>
      <c r="Q2540" s="135"/>
    </row>
    <row r="2541" spans="5:17" x14ac:dyDescent="0.25">
      <c r="E2541" s="265"/>
      <c r="M2541" s="159"/>
      <c r="N2541" s="149"/>
      <c r="P2541" s="135"/>
      <c r="Q2541" s="135"/>
    </row>
    <row r="2542" spans="5:17" x14ac:dyDescent="0.25">
      <c r="E2542" s="265"/>
      <c r="M2542" s="159"/>
      <c r="N2542" s="149"/>
      <c r="P2542" s="135"/>
      <c r="Q2542" s="135"/>
    </row>
    <row r="2543" spans="5:17" x14ac:dyDescent="0.25">
      <c r="E2543" s="265"/>
      <c r="M2543" s="159"/>
      <c r="N2543" s="149"/>
      <c r="P2543" s="135"/>
      <c r="Q2543" s="135"/>
    </row>
    <row r="2544" spans="5:17" x14ac:dyDescent="0.25">
      <c r="E2544" s="265"/>
      <c r="M2544" s="159"/>
      <c r="N2544" s="149"/>
      <c r="P2544" s="135"/>
      <c r="Q2544" s="135"/>
    </row>
    <row r="2545" spans="5:17" x14ac:dyDescent="0.25">
      <c r="E2545" s="265"/>
      <c r="M2545" s="159"/>
      <c r="N2545" s="149"/>
      <c r="P2545" s="135"/>
      <c r="Q2545" s="135"/>
    </row>
    <row r="2546" spans="5:17" x14ac:dyDescent="0.25">
      <c r="E2546" s="265"/>
      <c r="M2546" s="159"/>
      <c r="N2546" s="149"/>
      <c r="P2546" s="135"/>
      <c r="Q2546" s="135"/>
    </row>
    <row r="2547" spans="5:17" x14ac:dyDescent="0.25">
      <c r="E2547" s="265"/>
      <c r="M2547" s="159"/>
      <c r="N2547" s="149"/>
      <c r="P2547" s="135"/>
      <c r="Q2547" s="135"/>
    </row>
    <row r="2548" spans="5:17" x14ac:dyDescent="0.25">
      <c r="E2548" s="265"/>
      <c r="M2548" s="159"/>
      <c r="N2548" s="149"/>
      <c r="P2548" s="135"/>
      <c r="Q2548" s="135"/>
    </row>
    <row r="2549" spans="5:17" x14ac:dyDescent="0.25">
      <c r="E2549" s="265"/>
      <c r="M2549" s="159"/>
      <c r="N2549" s="149"/>
      <c r="P2549" s="135"/>
      <c r="Q2549" s="135"/>
    </row>
    <row r="2550" spans="5:17" x14ac:dyDescent="0.25">
      <c r="E2550" s="265"/>
      <c r="M2550" s="159"/>
      <c r="N2550" s="149"/>
      <c r="P2550" s="135"/>
      <c r="Q2550" s="135"/>
    </row>
    <row r="2551" spans="5:17" x14ac:dyDescent="0.25">
      <c r="E2551" s="265"/>
      <c r="M2551" s="159"/>
      <c r="N2551" s="149"/>
      <c r="P2551" s="135"/>
      <c r="Q2551" s="135"/>
    </row>
    <row r="2552" spans="5:17" x14ac:dyDescent="0.25">
      <c r="E2552" s="265"/>
      <c r="M2552" s="159"/>
      <c r="N2552" s="149"/>
      <c r="P2552" s="135"/>
      <c r="Q2552" s="135"/>
    </row>
    <row r="2553" spans="5:17" x14ac:dyDescent="0.25">
      <c r="E2553" s="265"/>
      <c r="M2553" s="159"/>
      <c r="N2553" s="149"/>
      <c r="P2553" s="135"/>
      <c r="Q2553" s="135"/>
    </row>
    <row r="2554" spans="5:17" x14ac:dyDescent="0.25">
      <c r="E2554" s="265"/>
      <c r="M2554" s="159"/>
      <c r="N2554" s="149"/>
      <c r="P2554" s="135"/>
      <c r="Q2554" s="135"/>
    </row>
    <row r="2555" spans="5:17" x14ac:dyDescent="0.25">
      <c r="E2555" s="265"/>
      <c r="M2555" s="159"/>
      <c r="N2555" s="149"/>
      <c r="P2555" s="135"/>
      <c r="Q2555" s="135"/>
    </row>
    <row r="2556" spans="5:17" x14ac:dyDescent="0.25">
      <c r="E2556" s="265"/>
      <c r="M2556" s="159"/>
      <c r="N2556" s="149"/>
      <c r="P2556" s="135"/>
      <c r="Q2556" s="135"/>
    </row>
    <row r="2557" spans="5:17" x14ac:dyDescent="0.25">
      <c r="E2557" s="265"/>
      <c r="M2557" s="159"/>
      <c r="N2557" s="149"/>
      <c r="P2557" s="135"/>
      <c r="Q2557" s="135"/>
    </row>
    <row r="2558" spans="5:17" x14ac:dyDescent="0.25">
      <c r="E2558" s="265"/>
      <c r="M2558" s="159"/>
      <c r="N2558" s="149"/>
      <c r="P2558" s="135"/>
      <c r="Q2558" s="135"/>
    </row>
    <row r="2559" spans="5:17" x14ac:dyDescent="0.25">
      <c r="E2559" s="265"/>
      <c r="M2559" s="159"/>
      <c r="N2559" s="149"/>
      <c r="P2559" s="135"/>
      <c r="Q2559" s="135"/>
    </row>
    <row r="2560" spans="5:17" x14ac:dyDescent="0.25">
      <c r="E2560" s="265"/>
      <c r="M2560" s="159"/>
      <c r="N2560" s="149"/>
      <c r="P2560" s="135"/>
      <c r="Q2560" s="135"/>
    </row>
    <row r="2561" spans="5:17" x14ac:dyDescent="0.25">
      <c r="E2561" s="265"/>
      <c r="M2561" s="159"/>
      <c r="N2561" s="149"/>
      <c r="P2561" s="135"/>
      <c r="Q2561" s="135"/>
    </row>
    <row r="2562" spans="5:17" x14ac:dyDescent="0.25">
      <c r="E2562" s="265"/>
      <c r="M2562" s="159"/>
      <c r="N2562" s="149"/>
      <c r="P2562" s="135"/>
      <c r="Q2562" s="135"/>
    </row>
    <row r="2563" spans="5:17" x14ac:dyDescent="0.25">
      <c r="E2563" s="265"/>
      <c r="M2563" s="159"/>
      <c r="N2563" s="149"/>
      <c r="P2563" s="135"/>
      <c r="Q2563" s="135"/>
    </row>
    <row r="2564" spans="5:17" x14ac:dyDescent="0.25">
      <c r="E2564" s="265"/>
      <c r="M2564" s="159"/>
      <c r="N2564" s="149"/>
      <c r="P2564" s="135"/>
      <c r="Q2564" s="135"/>
    </row>
    <row r="2565" spans="5:17" x14ac:dyDescent="0.25">
      <c r="E2565" s="265"/>
      <c r="M2565" s="159"/>
      <c r="N2565" s="149"/>
      <c r="P2565" s="135"/>
      <c r="Q2565" s="135"/>
    </row>
    <row r="2566" spans="5:17" x14ac:dyDescent="0.25">
      <c r="E2566" s="265"/>
      <c r="M2566" s="159"/>
      <c r="N2566" s="149"/>
      <c r="P2566" s="135"/>
      <c r="Q2566" s="135"/>
    </row>
    <row r="2567" spans="5:17" x14ac:dyDescent="0.25">
      <c r="E2567" s="265"/>
      <c r="M2567" s="159"/>
      <c r="N2567" s="149"/>
      <c r="P2567" s="135"/>
      <c r="Q2567" s="135"/>
    </row>
    <row r="2568" spans="5:17" x14ac:dyDescent="0.25">
      <c r="E2568" s="265"/>
      <c r="M2568" s="159"/>
      <c r="N2568" s="149"/>
      <c r="P2568" s="135"/>
      <c r="Q2568" s="135"/>
    </row>
    <row r="2569" spans="5:17" x14ac:dyDescent="0.25">
      <c r="E2569" s="265"/>
      <c r="M2569" s="159"/>
      <c r="N2569" s="149"/>
      <c r="P2569" s="135"/>
      <c r="Q2569" s="135"/>
    </row>
    <row r="2570" spans="5:17" x14ac:dyDescent="0.25">
      <c r="E2570" s="265"/>
      <c r="M2570" s="159"/>
      <c r="N2570" s="149"/>
      <c r="P2570" s="135"/>
      <c r="Q2570" s="135"/>
    </row>
    <row r="2571" spans="5:17" x14ac:dyDescent="0.25">
      <c r="E2571" s="265"/>
      <c r="M2571" s="159"/>
      <c r="N2571" s="149"/>
      <c r="P2571" s="135"/>
      <c r="Q2571" s="135"/>
    </row>
    <row r="2572" spans="5:17" x14ac:dyDescent="0.25">
      <c r="E2572" s="265"/>
      <c r="M2572" s="159"/>
      <c r="N2572" s="149"/>
      <c r="P2572" s="135"/>
      <c r="Q2572" s="135"/>
    </row>
    <row r="2573" spans="5:17" x14ac:dyDescent="0.25">
      <c r="E2573" s="265"/>
      <c r="M2573" s="159"/>
      <c r="N2573" s="149"/>
      <c r="P2573" s="135"/>
      <c r="Q2573" s="135"/>
    </row>
    <row r="2574" spans="5:17" x14ac:dyDescent="0.25">
      <c r="E2574" s="265"/>
      <c r="M2574" s="159"/>
      <c r="N2574" s="149"/>
      <c r="P2574" s="135"/>
      <c r="Q2574" s="135"/>
    </row>
    <row r="2575" spans="5:17" x14ac:dyDescent="0.25">
      <c r="E2575" s="265"/>
      <c r="M2575" s="159"/>
      <c r="N2575" s="149"/>
      <c r="P2575" s="135"/>
      <c r="Q2575" s="135"/>
    </row>
    <row r="2576" spans="5:17" x14ac:dyDescent="0.25">
      <c r="E2576" s="265"/>
      <c r="M2576" s="159"/>
      <c r="N2576" s="149"/>
      <c r="P2576" s="135"/>
      <c r="Q2576" s="135"/>
    </row>
    <row r="2577" spans="5:17" x14ac:dyDescent="0.25">
      <c r="E2577" s="265"/>
      <c r="M2577" s="159"/>
      <c r="N2577" s="149"/>
      <c r="P2577" s="135"/>
      <c r="Q2577" s="135"/>
    </row>
    <row r="2578" spans="5:17" x14ac:dyDescent="0.25">
      <c r="E2578" s="265"/>
      <c r="M2578" s="159"/>
      <c r="N2578" s="149"/>
      <c r="P2578" s="135"/>
      <c r="Q2578" s="135"/>
    </row>
    <row r="2579" spans="5:17" x14ac:dyDescent="0.25">
      <c r="E2579" s="265"/>
      <c r="M2579" s="159"/>
      <c r="N2579" s="149"/>
      <c r="P2579" s="135"/>
      <c r="Q2579" s="135"/>
    </row>
    <row r="2580" spans="5:17" x14ac:dyDescent="0.25">
      <c r="E2580" s="265"/>
      <c r="M2580" s="159"/>
      <c r="N2580" s="149"/>
      <c r="P2580" s="135"/>
      <c r="Q2580" s="135"/>
    </row>
    <row r="2581" spans="5:17" x14ac:dyDescent="0.25">
      <c r="E2581" s="265"/>
      <c r="M2581" s="159"/>
      <c r="N2581" s="149"/>
      <c r="P2581" s="135"/>
      <c r="Q2581" s="135"/>
    </row>
    <row r="2582" spans="5:17" x14ac:dyDescent="0.25">
      <c r="E2582" s="265"/>
      <c r="M2582" s="159"/>
      <c r="N2582" s="149"/>
      <c r="P2582" s="135"/>
      <c r="Q2582" s="135"/>
    </row>
    <row r="2583" spans="5:17" x14ac:dyDescent="0.25">
      <c r="E2583" s="265"/>
      <c r="M2583" s="159"/>
      <c r="N2583" s="149"/>
      <c r="P2583" s="135"/>
      <c r="Q2583" s="135"/>
    </row>
    <row r="2584" spans="5:17" x14ac:dyDescent="0.25">
      <c r="E2584" s="265"/>
      <c r="M2584" s="159"/>
      <c r="N2584" s="149"/>
      <c r="P2584" s="135"/>
      <c r="Q2584" s="135"/>
    </row>
    <row r="2585" spans="5:17" x14ac:dyDescent="0.25">
      <c r="E2585" s="265"/>
      <c r="M2585" s="159"/>
      <c r="N2585" s="149"/>
      <c r="P2585" s="135"/>
      <c r="Q2585" s="135"/>
    </row>
    <row r="2586" spans="5:17" x14ac:dyDescent="0.25">
      <c r="E2586" s="265"/>
      <c r="M2586" s="159"/>
      <c r="N2586" s="149"/>
      <c r="P2586" s="135"/>
      <c r="Q2586" s="135"/>
    </row>
    <row r="2587" spans="5:17" x14ac:dyDescent="0.25">
      <c r="E2587" s="265"/>
      <c r="M2587" s="159"/>
      <c r="N2587" s="149"/>
      <c r="P2587" s="135"/>
      <c r="Q2587" s="135"/>
    </row>
    <row r="2588" spans="5:17" x14ac:dyDescent="0.25">
      <c r="E2588" s="265"/>
      <c r="M2588" s="159"/>
      <c r="N2588" s="149"/>
      <c r="P2588" s="135"/>
      <c r="Q2588" s="135"/>
    </row>
    <row r="2589" spans="5:17" x14ac:dyDescent="0.25">
      <c r="E2589" s="265"/>
      <c r="M2589" s="159"/>
      <c r="N2589" s="149"/>
      <c r="P2589" s="135"/>
      <c r="Q2589" s="135"/>
    </row>
    <row r="2590" spans="5:17" x14ac:dyDescent="0.25">
      <c r="E2590" s="265"/>
      <c r="M2590" s="159"/>
      <c r="N2590" s="149"/>
      <c r="P2590" s="135"/>
      <c r="Q2590" s="135"/>
    </row>
    <row r="2591" spans="5:17" x14ac:dyDescent="0.25">
      <c r="E2591" s="265"/>
      <c r="M2591" s="159"/>
      <c r="N2591" s="149"/>
      <c r="P2591" s="135"/>
      <c r="Q2591" s="135"/>
    </row>
    <row r="2592" spans="5:17" x14ac:dyDescent="0.25">
      <c r="E2592" s="265"/>
      <c r="M2592" s="159"/>
      <c r="N2592" s="149"/>
      <c r="P2592" s="135"/>
      <c r="Q2592" s="135"/>
    </row>
    <row r="2593" spans="5:17" x14ac:dyDescent="0.25">
      <c r="E2593" s="265"/>
      <c r="M2593" s="159"/>
      <c r="N2593" s="149"/>
      <c r="P2593" s="135"/>
      <c r="Q2593" s="135"/>
    </row>
    <row r="2594" spans="5:17" x14ac:dyDescent="0.25">
      <c r="E2594" s="265"/>
      <c r="M2594" s="159"/>
      <c r="N2594" s="149"/>
      <c r="P2594" s="135"/>
      <c r="Q2594" s="135"/>
    </row>
    <row r="2595" spans="5:17" x14ac:dyDescent="0.25">
      <c r="E2595" s="265"/>
      <c r="M2595" s="159"/>
      <c r="N2595" s="149"/>
      <c r="P2595" s="135"/>
      <c r="Q2595" s="135"/>
    </row>
    <row r="2596" spans="5:17" x14ac:dyDescent="0.25">
      <c r="E2596" s="265"/>
      <c r="M2596" s="159"/>
      <c r="N2596" s="149"/>
      <c r="P2596" s="135"/>
      <c r="Q2596" s="135"/>
    </row>
    <row r="2597" spans="5:17" x14ac:dyDescent="0.25">
      <c r="E2597" s="265"/>
      <c r="M2597" s="159"/>
      <c r="N2597" s="149"/>
      <c r="P2597" s="135"/>
      <c r="Q2597" s="135"/>
    </row>
    <row r="2598" spans="5:17" x14ac:dyDescent="0.25">
      <c r="E2598" s="265"/>
      <c r="M2598" s="159"/>
      <c r="N2598" s="149"/>
      <c r="P2598" s="135"/>
      <c r="Q2598" s="135"/>
    </row>
    <row r="2599" spans="5:17" x14ac:dyDescent="0.25">
      <c r="E2599" s="265"/>
      <c r="M2599" s="159"/>
      <c r="N2599" s="149"/>
      <c r="P2599" s="135"/>
      <c r="Q2599" s="135"/>
    </row>
    <row r="2600" spans="5:17" x14ac:dyDescent="0.25">
      <c r="E2600" s="265"/>
      <c r="M2600" s="159"/>
      <c r="N2600" s="149"/>
      <c r="P2600" s="135"/>
      <c r="Q2600" s="135"/>
    </row>
    <row r="2601" spans="5:17" x14ac:dyDescent="0.25">
      <c r="E2601" s="265"/>
      <c r="M2601" s="159"/>
      <c r="N2601" s="149"/>
      <c r="P2601" s="135"/>
      <c r="Q2601" s="135"/>
    </row>
    <row r="2602" spans="5:17" x14ac:dyDescent="0.25">
      <c r="E2602" s="265"/>
      <c r="M2602" s="159"/>
      <c r="N2602" s="149"/>
      <c r="P2602" s="135"/>
      <c r="Q2602" s="135"/>
    </row>
    <row r="2603" spans="5:17" x14ac:dyDescent="0.25">
      <c r="E2603" s="265"/>
      <c r="M2603" s="159"/>
      <c r="N2603" s="149"/>
      <c r="P2603" s="135"/>
      <c r="Q2603" s="135"/>
    </row>
    <row r="2604" spans="5:17" x14ac:dyDescent="0.25">
      <c r="E2604" s="265"/>
      <c r="M2604" s="159"/>
      <c r="N2604" s="149"/>
      <c r="P2604" s="135"/>
      <c r="Q2604" s="135"/>
    </row>
    <row r="2605" spans="5:17" x14ac:dyDescent="0.25">
      <c r="E2605" s="265"/>
      <c r="M2605" s="159"/>
      <c r="N2605" s="149"/>
      <c r="P2605" s="135"/>
      <c r="Q2605" s="135"/>
    </row>
    <row r="2606" spans="5:17" x14ac:dyDescent="0.25">
      <c r="E2606" s="265"/>
      <c r="M2606" s="159"/>
      <c r="N2606" s="149"/>
      <c r="P2606" s="135"/>
      <c r="Q2606" s="135"/>
    </row>
    <row r="2607" spans="5:17" x14ac:dyDescent="0.25">
      <c r="E2607" s="265"/>
      <c r="M2607" s="159"/>
      <c r="N2607" s="149"/>
      <c r="P2607" s="135"/>
      <c r="Q2607" s="135"/>
    </row>
    <row r="2608" spans="5:17" x14ac:dyDescent="0.25">
      <c r="E2608" s="265"/>
      <c r="M2608" s="159"/>
      <c r="N2608" s="149"/>
      <c r="P2608" s="135"/>
      <c r="Q2608" s="135"/>
    </row>
    <row r="2609" spans="5:17" x14ac:dyDescent="0.25">
      <c r="E2609" s="265"/>
      <c r="M2609" s="159"/>
      <c r="N2609" s="149"/>
      <c r="P2609" s="135"/>
      <c r="Q2609" s="135"/>
    </row>
    <row r="2610" spans="5:17" x14ac:dyDescent="0.25">
      <c r="E2610" s="265"/>
      <c r="M2610" s="159"/>
      <c r="N2610" s="149"/>
      <c r="P2610" s="135"/>
      <c r="Q2610" s="135"/>
    </row>
    <row r="2611" spans="5:17" x14ac:dyDescent="0.25">
      <c r="E2611" s="265"/>
      <c r="M2611" s="159"/>
      <c r="N2611" s="149"/>
      <c r="P2611" s="135"/>
      <c r="Q2611" s="135"/>
    </row>
    <row r="2612" spans="5:17" x14ac:dyDescent="0.25">
      <c r="E2612" s="265"/>
      <c r="M2612" s="159"/>
      <c r="N2612" s="149"/>
      <c r="P2612" s="135"/>
      <c r="Q2612" s="135"/>
    </row>
    <row r="2613" spans="5:17" x14ac:dyDescent="0.25">
      <c r="E2613" s="265"/>
      <c r="M2613" s="159"/>
      <c r="N2613" s="149"/>
      <c r="P2613" s="135"/>
      <c r="Q2613" s="135"/>
    </row>
    <row r="2614" spans="5:17" x14ac:dyDescent="0.25">
      <c r="E2614" s="265"/>
      <c r="M2614" s="159"/>
      <c r="N2614" s="149"/>
      <c r="P2614" s="135"/>
      <c r="Q2614" s="135"/>
    </row>
    <row r="2615" spans="5:17" x14ac:dyDescent="0.25">
      <c r="E2615" s="265"/>
      <c r="M2615" s="159"/>
      <c r="N2615" s="149"/>
      <c r="P2615" s="135"/>
      <c r="Q2615" s="135"/>
    </row>
    <row r="2616" spans="5:17" x14ac:dyDescent="0.25">
      <c r="E2616" s="265"/>
      <c r="M2616" s="159"/>
      <c r="N2616" s="149"/>
      <c r="P2616" s="135"/>
      <c r="Q2616" s="135"/>
    </row>
    <row r="2617" spans="5:17" x14ac:dyDescent="0.25">
      <c r="E2617" s="265"/>
      <c r="M2617" s="159"/>
      <c r="N2617" s="149"/>
      <c r="P2617" s="135"/>
      <c r="Q2617" s="135"/>
    </row>
    <row r="2618" spans="5:17" x14ac:dyDescent="0.25">
      <c r="E2618" s="265"/>
      <c r="M2618" s="159"/>
      <c r="N2618" s="149"/>
      <c r="P2618" s="135"/>
      <c r="Q2618" s="135"/>
    </row>
    <row r="2619" spans="5:17" x14ac:dyDescent="0.25">
      <c r="E2619" s="265"/>
      <c r="M2619" s="159"/>
      <c r="N2619" s="149"/>
      <c r="P2619" s="135"/>
      <c r="Q2619" s="135"/>
    </row>
    <row r="2620" spans="5:17" x14ac:dyDescent="0.25">
      <c r="E2620" s="265"/>
      <c r="M2620" s="159"/>
      <c r="N2620" s="149"/>
      <c r="P2620" s="135"/>
      <c r="Q2620" s="135"/>
    </row>
    <row r="2621" spans="5:17" x14ac:dyDescent="0.25">
      <c r="E2621" s="265"/>
      <c r="M2621" s="159"/>
      <c r="N2621" s="149"/>
      <c r="P2621" s="135"/>
      <c r="Q2621" s="135"/>
    </row>
    <row r="2622" spans="5:17" x14ac:dyDescent="0.25">
      <c r="E2622" s="265"/>
      <c r="M2622" s="159"/>
      <c r="N2622" s="149"/>
      <c r="P2622" s="135"/>
      <c r="Q2622" s="135"/>
    </row>
    <row r="2623" spans="5:17" x14ac:dyDescent="0.25">
      <c r="E2623" s="265"/>
      <c r="M2623" s="159"/>
      <c r="N2623" s="149"/>
      <c r="P2623" s="135"/>
      <c r="Q2623" s="135"/>
    </row>
    <row r="2624" spans="5:17" x14ac:dyDescent="0.25">
      <c r="E2624" s="265"/>
      <c r="M2624" s="159"/>
      <c r="N2624" s="149"/>
      <c r="P2624" s="135"/>
      <c r="Q2624" s="135"/>
    </row>
    <row r="2625" spans="5:17" x14ac:dyDescent="0.25">
      <c r="E2625" s="265"/>
      <c r="M2625" s="159"/>
      <c r="N2625" s="149"/>
      <c r="P2625" s="135"/>
      <c r="Q2625" s="135"/>
    </row>
    <row r="2626" spans="5:17" x14ac:dyDescent="0.25">
      <c r="E2626" s="265"/>
      <c r="M2626" s="159"/>
      <c r="N2626" s="149"/>
      <c r="P2626" s="135"/>
      <c r="Q2626" s="135"/>
    </row>
    <row r="2627" spans="5:17" x14ac:dyDescent="0.25">
      <c r="E2627" s="265"/>
      <c r="M2627" s="159"/>
      <c r="N2627" s="149"/>
      <c r="P2627" s="135"/>
      <c r="Q2627" s="135"/>
    </row>
    <row r="2628" spans="5:17" x14ac:dyDescent="0.25">
      <c r="E2628" s="265"/>
      <c r="M2628" s="159"/>
      <c r="N2628" s="149"/>
      <c r="P2628" s="135"/>
      <c r="Q2628" s="135"/>
    </row>
    <row r="2629" spans="5:17" x14ac:dyDescent="0.25">
      <c r="E2629" s="265"/>
      <c r="M2629" s="159"/>
      <c r="N2629" s="149"/>
      <c r="P2629" s="135"/>
      <c r="Q2629" s="135"/>
    </row>
    <row r="2630" spans="5:17" x14ac:dyDescent="0.25">
      <c r="E2630" s="265"/>
      <c r="M2630" s="159"/>
      <c r="N2630" s="149"/>
      <c r="P2630" s="135"/>
      <c r="Q2630" s="135"/>
    </row>
    <row r="2631" spans="5:17" x14ac:dyDescent="0.25">
      <c r="E2631" s="265"/>
      <c r="M2631" s="159"/>
      <c r="N2631" s="149"/>
      <c r="P2631" s="135"/>
      <c r="Q2631" s="135"/>
    </row>
    <row r="2632" spans="5:17" x14ac:dyDescent="0.25">
      <c r="E2632" s="265"/>
      <c r="M2632" s="159"/>
      <c r="N2632" s="149"/>
      <c r="P2632" s="135"/>
      <c r="Q2632" s="135"/>
    </row>
    <row r="2633" spans="5:17" x14ac:dyDescent="0.25">
      <c r="E2633" s="265"/>
      <c r="M2633" s="159"/>
      <c r="N2633" s="149"/>
      <c r="P2633" s="135"/>
      <c r="Q2633" s="135"/>
    </row>
    <row r="2634" spans="5:17" x14ac:dyDescent="0.25">
      <c r="E2634" s="265"/>
      <c r="M2634" s="159"/>
      <c r="N2634" s="149"/>
      <c r="P2634" s="135"/>
      <c r="Q2634" s="135"/>
    </row>
    <row r="2635" spans="5:17" x14ac:dyDescent="0.25">
      <c r="E2635" s="265"/>
      <c r="M2635" s="159"/>
      <c r="N2635" s="149"/>
      <c r="P2635" s="135"/>
      <c r="Q2635" s="135"/>
    </row>
    <row r="2636" spans="5:17" x14ac:dyDescent="0.25">
      <c r="E2636" s="265"/>
      <c r="M2636" s="159"/>
      <c r="N2636" s="149"/>
      <c r="P2636" s="135"/>
      <c r="Q2636" s="135"/>
    </row>
    <row r="2637" spans="5:17" x14ac:dyDescent="0.25">
      <c r="E2637" s="265"/>
      <c r="M2637" s="159"/>
      <c r="N2637" s="149"/>
      <c r="P2637" s="135"/>
      <c r="Q2637" s="135"/>
    </row>
    <row r="2638" spans="5:17" x14ac:dyDescent="0.25">
      <c r="E2638" s="265"/>
      <c r="M2638" s="159"/>
      <c r="N2638" s="149"/>
      <c r="P2638" s="135"/>
      <c r="Q2638" s="135"/>
    </row>
    <row r="2639" spans="5:17" x14ac:dyDescent="0.25">
      <c r="E2639" s="265"/>
      <c r="M2639" s="159"/>
      <c r="N2639" s="149"/>
      <c r="P2639" s="135"/>
      <c r="Q2639" s="135"/>
    </row>
    <row r="2640" spans="5:17" x14ac:dyDescent="0.25">
      <c r="E2640" s="265"/>
      <c r="M2640" s="159"/>
      <c r="N2640" s="149"/>
      <c r="P2640" s="135"/>
      <c r="Q2640" s="135"/>
    </row>
    <row r="2641" spans="5:17" x14ac:dyDescent="0.25">
      <c r="E2641" s="265"/>
      <c r="M2641" s="159"/>
      <c r="N2641" s="149"/>
      <c r="P2641" s="135"/>
      <c r="Q2641" s="135"/>
    </row>
    <row r="2642" spans="5:17" x14ac:dyDescent="0.25">
      <c r="E2642" s="265"/>
      <c r="M2642" s="159"/>
      <c r="N2642" s="149"/>
      <c r="P2642" s="135"/>
      <c r="Q2642" s="135"/>
    </row>
    <row r="2643" spans="5:17" x14ac:dyDescent="0.25">
      <c r="E2643" s="265"/>
      <c r="M2643" s="159"/>
      <c r="N2643" s="149"/>
      <c r="P2643" s="135"/>
      <c r="Q2643" s="135"/>
    </row>
    <row r="2644" spans="5:17" x14ac:dyDescent="0.25">
      <c r="E2644" s="265"/>
      <c r="M2644" s="159"/>
      <c r="N2644" s="149"/>
      <c r="P2644" s="135"/>
      <c r="Q2644" s="135"/>
    </row>
    <row r="2645" spans="5:17" x14ac:dyDescent="0.25">
      <c r="E2645" s="265"/>
      <c r="M2645" s="159"/>
      <c r="N2645" s="149"/>
      <c r="P2645" s="135"/>
      <c r="Q2645" s="135"/>
    </row>
    <row r="2646" spans="5:17" x14ac:dyDescent="0.25">
      <c r="E2646" s="265"/>
      <c r="M2646" s="159"/>
      <c r="N2646" s="149"/>
      <c r="P2646" s="135"/>
      <c r="Q2646" s="135"/>
    </row>
    <row r="2647" spans="5:17" x14ac:dyDescent="0.25">
      <c r="E2647" s="265"/>
      <c r="M2647" s="159"/>
      <c r="N2647" s="149"/>
      <c r="P2647" s="135"/>
      <c r="Q2647" s="135"/>
    </row>
    <row r="2648" spans="5:17" x14ac:dyDescent="0.25">
      <c r="E2648" s="265"/>
      <c r="M2648" s="159"/>
      <c r="N2648" s="149"/>
      <c r="P2648" s="135"/>
      <c r="Q2648" s="135"/>
    </row>
    <row r="2649" spans="5:17" x14ac:dyDescent="0.25">
      <c r="E2649" s="265"/>
      <c r="M2649" s="159"/>
      <c r="N2649" s="149"/>
      <c r="P2649" s="135"/>
      <c r="Q2649" s="135"/>
    </row>
    <row r="2650" spans="5:17" x14ac:dyDescent="0.25">
      <c r="E2650" s="265"/>
      <c r="M2650" s="159"/>
      <c r="N2650" s="149"/>
      <c r="P2650" s="135"/>
      <c r="Q2650" s="135"/>
    </row>
    <row r="2651" spans="5:17" x14ac:dyDescent="0.25">
      <c r="E2651" s="265"/>
      <c r="M2651" s="159"/>
      <c r="N2651" s="149"/>
      <c r="P2651" s="135"/>
      <c r="Q2651" s="135"/>
    </row>
    <row r="2652" spans="5:17" x14ac:dyDescent="0.25">
      <c r="E2652" s="265"/>
      <c r="M2652" s="159"/>
      <c r="N2652" s="149"/>
      <c r="P2652" s="135"/>
      <c r="Q2652" s="135"/>
    </row>
    <row r="2653" spans="5:17" x14ac:dyDescent="0.25">
      <c r="E2653" s="265"/>
      <c r="M2653" s="159"/>
      <c r="N2653" s="149"/>
      <c r="P2653" s="135"/>
      <c r="Q2653" s="135"/>
    </row>
    <row r="2654" spans="5:17" x14ac:dyDescent="0.25">
      <c r="E2654" s="265"/>
      <c r="M2654" s="159"/>
      <c r="N2654" s="149"/>
      <c r="P2654" s="135"/>
      <c r="Q2654" s="135"/>
    </row>
    <row r="2655" spans="5:17" x14ac:dyDescent="0.25">
      <c r="E2655" s="265"/>
      <c r="M2655" s="159"/>
      <c r="N2655" s="149"/>
      <c r="P2655" s="135"/>
      <c r="Q2655" s="135"/>
    </row>
    <row r="2656" spans="5:17" x14ac:dyDescent="0.25">
      <c r="E2656" s="265"/>
      <c r="M2656" s="159"/>
      <c r="N2656" s="149"/>
      <c r="P2656" s="135"/>
      <c r="Q2656" s="135"/>
    </row>
    <row r="2657" spans="5:17" x14ac:dyDescent="0.25">
      <c r="E2657" s="265"/>
      <c r="M2657" s="159"/>
      <c r="N2657" s="149"/>
      <c r="P2657" s="135"/>
      <c r="Q2657" s="135"/>
    </row>
    <row r="2658" spans="5:17" x14ac:dyDescent="0.25">
      <c r="E2658" s="265"/>
      <c r="M2658" s="159"/>
      <c r="N2658" s="149"/>
      <c r="P2658" s="135"/>
      <c r="Q2658" s="135"/>
    </row>
    <row r="2659" spans="5:17" x14ac:dyDescent="0.25">
      <c r="E2659" s="265"/>
      <c r="M2659" s="159"/>
      <c r="N2659" s="149"/>
      <c r="P2659" s="135"/>
      <c r="Q2659" s="135"/>
    </row>
    <row r="2660" spans="5:17" x14ac:dyDescent="0.25">
      <c r="E2660" s="265"/>
      <c r="M2660" s="159"/>
      <c r="N2660" s="149"/>
      <c r="P2660" s="135"/>
      <c r="Q2660" s="135"/>
    </row>
    <row r="2661" spans="5:17" x14ac:dyDescent="0.25">
      <c r="E2661" s="265"/>
      <c r="M2661" s="159"/>
      <c r="N2661" s="149"/>
      <c r="P2661" s="135"/>
      <c r="Q2661" s="135"/>
    </row>
    <row r="2662" spans="5:17" x14ac:dyDescent="0.25">
      <c r="E2662" s="265"/>
      <c r="M2662" s="159"/>
      <c r="N2662" s="149"/>
      <c r="P2662" s="135"/>
      <c r="Q2662" s="135"/>
    </row>
    <row r="2663" spans="5:17" x14ac:dyDescent="0.25">
      <c r="E2663" s="265"/>
      <c r="M2663" s="159"/>
      <c r="N2663" s="149"/>
      <c r="P2663" s="135"/>
      <c r="Q2663" s="135"/>
    </row>
    <row r="2664" spans="5:17" x14ac:dyDescent="0.25">
      <c r="E2664" s="265"/>
      <c r="M2664" s="159"/>
      <c r="N2664" s="149"/>
      <c r="P2664" s="135"/>
      <c r="Q2664" s="135"/>
    </row>
    <row r="2665" spans="5:17" x14ac:dyDescent="0.25">
      <c r="E2665" s="265"/>
      <c r="M2665" s="159"/>
      <c r="N2665" s="149"/>
      <c r="P2665" s="135"/>
      <c r="Q2665" s="135"/>
    </row>
    <row r="2666" spans="5:17" x14ac:dyDescent="0.25">
      <c r="E2666" s="265"/>
      <c r="M2666" s="159"/>
      <c r="N2666" s="149"/>
      <c r="P2666" s="135"/>
      <c r="Q2666" s="135"/>
    </row>
    <row r="2667" spans="5:17" x14ac:dyDescent="0.25">
      <c r="E2667" s="265"/>
      <c r="M2667" s="159"/>
      <c r="N2667" s="149"/>
      <c r="P2667" s="135"/>
      <c r="Q2667" s="135"/>
    </row>
    <row r="2668" spans="5:17" x14ac:dyDescent="0.25">
      <c r="E2668" s="265"/>
      <c r="M2668" s="159"/>
      <c r="N2668" s="149"/>
      <c r="P2668" s="135"/>
      <c r="Q2668" s="135"/>
    </row>
    <row r="2669" spans="5:17" x14ac:dyDescent="0.25">
      <c r="E2669" s="265"/>
      <c r="M2669" s="159"/>
      <c r="N2669" s="149"/>
      <c r="P2669" s="135"/>
      <c r="Q2669" s="135"/>
    </row>
    <row r="2670" spans="5:17" x14ac:dyDescent="0.25">
      <c r="E2670" s="265"/>
      <c r="M2670" s="159"/>
      <c r="N2670" s="149"/>
      <c r="P2670" s="135"/>
      <c r="Q2670" s="135"/>
    </row>
    <row r="2671" spans="5:17" x14ac:dyDescent="0.25">
      <c r="E2671" s="265"/>
      <c r="M2671" s="159"/>
      <c r="N2671" s="149"/>
      <c r="P2671" s="135"/>
      <c r="Q2671" s="135"/>
    </row>
    <row r="2672" spans="5:17" x14ac:dyDescent="0.25">
      <c r="E2672" s="265"/>
      <c r="M2672" s="159"/>
      <c r="N2672" s="149"/>
      <c r="P2672" s="135"/>
      <c r="Q2672" s="135"/>
    </row>
    <row r="2673" spans="5:17" x14ac:dyDescent="0.25">
      <c r="E2673" s="265"/>
      <c r="M2673" s="159"/>
      <c r="N2673" s="149"/>
      <c r="P2673" s="135"/>
      <c r="Q2673" s="135"/>
    </row>
    <row r="2674" spans="5:17" x14ac:dyDescent="0.25">
      <c r="E2674" s="265"/>
      <c r="M2674" s="159"/>
      <c r="N2674" s="149"/>
      <c r="P2674" s="135"/>
      <c r="Q2674" s="135"/>
    </row>
    <row r="2675" spans="5:17" x14ac:dyDescent="0.25">
      <c r="E2675" s="265"/>
      <c r="M2675" s="159"/>
      <c r="N2675" s="149"/>
      <c r="P2675" s="135"/>
      <c r="Q2675" s="135"/>
    </row>
    <row r="2676" spans="5:17" x14ac:dyDescent="0.25">
      <c r="E2676" s="265"/>
      <c r="M2676" s="159"/>
      <c r="N2676" s="149"/>
      <c r="P2676" s="135"/>
      <c r="Q2676" s="135"/>
    </row>
    <row r="2677" spans="5:17" x14ac:dyDescent="0.25">
      <c r="E2677" s="265"/>
      <c r="M2677" s="159"/>
      <c r="N2677" s="149"/>
      <c r="P2677" s="135"/>
      <c r="Q2677" s="135"/>
    </row>
    <row r="2678" spans="5:17" x14ac:dyDescent="0.25">
      <c r="E2678" s="265"/>
      <c r="M2678" s="159"/>
      <c r="N2678" s="149"/>
      <c r="P2678" s="135"/>
      <c r="Q2678" s="135"/>
    </row>
    <row r="2679" spans="5:17" x14ac:dyDescent="0.25">
      <c r="E2679" s="265"/>
      <c r="M2679" s="159"/>
      <c r="N2679" s="149"/>
      <c r="P2679" s="135"/>
      <c r="Q2679" s="135"/>
    </row>
    <row r="2680" spans="5:17" x14ac:dyDescent="0.25">
      <c r="E2680" s="265"/>
      <c r="M2680" s="159"/>
      <c r="N2680" s="149"/>
      <c r="P2680" s="135"/>
      <c r="Q2680" s="135"/>
    </row>
    <row r="2681" spans="5:17" x14ac:dyDescent="0.25">
      <c r="E2681" s="265"/>
      <c r="M2681" s="159"/>
      <c r="N2681" s="149"/>
      <c r="P2681" s="135"/>
      <c r="Q2681" s="135"/>
    </row>
    <row r="2682" spans="5:17" x14ac:dyDescent="0.25">
      <c r="E2682" s="265"/>
      <c r="M2682" s="159"/>
      <c r="N2682" s="149"/>
      <c r="P2682" s="135"/>
      <c r="Q2682" s="135"/>
    </row>
    <row r="2683" spans="5:17" x14ac:dyDescent="0.25">
      <c r="E2683" s="265"/>
      <c r="M2683" s="159"/>
      <c r="N2683" s="149"/>
      <c r="P2683" s="135"/>
      <c r="Q2683" s="135"/>
    </row>
    <row r="2684" spans="5:17" x14ac:dyDescent="0.25">
      <c r="E2684" s="265"/>
      <c r="M2684" s="159"/>
      <c r="N2684" s="149"/>
      <c r="P2684" s="135"/>
      <c r="Q2684" s="135"/>
    </row>
    <row r="2685" spans="5:17" x14ac:dyDescent="0.25">
      <c r="E2685" s="265"/>
      <c r="M2685" s="159"/>
      <c r="N2685" s="149"/>
      <c r="P2685" s="135"/>
      <c r="Q2685" s="135"/>
    </row>
    <row r="2686" spans="5:17" x14ac:dyDescent="0.25">
      <c r="E2686" s="265"/>
      <c r="M2686" s="159"/>
      <c r="N2686" s="149"/>
      <c r="P2686" s="135"/>
      <c r="Q2686" s="135"/>
    </row>
    <row r="2687" spans="5:17" x14ac:dyDescent="0.25">
      <c r="E2687" s="265"/>
      <c r="M2687" s="159"/>
      <c r="N2687" s="149"/>
      <c r="P2687" s="135"/>
      <c r="Q2687" s="135"/>
    </row>
    <row r="2688" spans="5:17" x14ac:dyDescent="0.25">
      <c r="E2688" s="265"/>
      <c r="M2688" s="159"/>
      <c r="N2688" s="149"/>
      <c r="P2688" s="135"/>
      <c r="Q2688" s="135"/>
    </row>
    <row r="2689" spans="5:17" x14ac:dyDescent="0.25">
      <c r="E2689" s="265"/>
      <c r="M2689" s="159"/>
      <c r="N2689" s="149"/>
      <c r="P2689" s="135"/>
      <c r="Q2689" s="135"/>
    </row>
    <row r="2690" spans="5:17" x14ac:dyDescent="0.25">
      <c r="E2690" s="265"/>
      <c r="M2690" s="159"/>
      <c r="N2690" s="149"/>
      <c r="P2690" s="135"/>
      <c r="Q2690" s="135"/>
    </row>
    <row r="2691" spans="5:17" x14ac:dyDescent="0.25">
      <c r="E2691" s="265"/>
      <c r="M2691" s="159"/>
      <c r="N2691" s="149"/>
      <c r="P2691" s="135"/>
      <c r="Q2691" s="135"/>
    </row>
    <row r="2692" spans="5:17" x14ac:dyDescent="0.25">
      <c r="E2692" s="265"/>
      <c r="M2692" s="159"/>
      <c r="N2692" s="149"/>
      <c r="P2692" s="135"/>
      <c r="Q2692" s="135"/>
    </row>
    <row r="2693" spans="5:17" x14ac:dyDescent="0.25">
      <c r="E2693" s="265"/>
      <c r="M2693" s="159"/>
      <c r="N2693" s="149"/>
      <c r="P2693" s="135"/>
      <c r="Q2693" s="135"/>
    </row>
    <row r="2694" spans="5:17" x14ac:dyDescent="0.25">
      <c r="E2694" s="265"/>
      <c r="M2694" s="159"/>
      <c r="N2694" s="149"/>
      <c r="P2694" s="135"/>
      <c r="Q2694" s="135"/>
    </row>
    <row r="2695" spans="5:17" x14ac:dyDescent="0.25">
      <c r="E2695" s="265"/>
      <c r="M2695" s="159"/>
      <c r="N2695" s="149"/>
      <c r="P2695" s="135"/>
      <c r="Q2695" s="135"/>
    </row>
    <row r="2696" spans="5:17" x14ac:dyDescent="0.25">
      <c r="E2696" s="265"/>
      <c r="M2696" s="159"/>
      <c r="N2696" s="149"/>
      <c r="P2696" s="135"/>
      <c r="Q2696" s="135"/>
    </row>
    <row r="2697" spans="5:17" x14ac:dyDescent="0.25">
      <c r="E2697" s="265"/>
      <c r="M2697" s="159"/>
      <c r="N2697" s="149"/>
      <c r="P2697" s="135"/>
      <c r="Q2697" s="135"/>
    </row>
    <row r="2698" spans="5:17" x14ac:dyDescent="0.25">
      <c r="E2698" s="265"/>
      <c r="M2698" s="159"/>
      <c r="N2698" s="149"/>
      <c r="P2698" s="135"/>
      <c r="Q2698" s="135"/>
    </row>
    <row r="2699" spans="5:17" x14ac:dyDescent="0.25">
      <c r="E2699" s="265"/>
      <c r="M2699" s="159"/>
      <c r="N2699" s="149"/>
      <c r="P2699" s="135"/>
      <c r="Q2699" s="135"/>
    </row>
    <row r="2700" spans="5:17" x14ac:dyDescent="0.25">
      <c r="E2700" s="265"/>
      <c r="M2700" s="159"/>
      <c r="N2700" s="149"/>
      <c r="P2700" s="135"/>
      <c r="Q2700" s="135"/>
    </row>
    <row r="2701" spans="5:17" x14ac:dyDescent="0.25">
      <c r="E2701" s="265"/>
      <c r="M2701" s="159"/>
      <c r="N2701" s="149"/>
      <c r="P2701" s="135"/>
      <c r="Q2701" s="135"/>
    </row>
    <row r="2702" spans="5:17" x14ac:dyDescent="0.25">
      <c r="E2702" s="265"/>
      <c r="M2702" s="159"/>
      <c r="N2702" s="149"/>
      <c r="P2702" s="135"/>
      <c r="Q2702" s="135"/>
    </row>
    <row r="2703" spans="5:17" x14ac:dyDescent="0.25">
      <c r="E2703" s="265"/>
      <c r="M2703" s="159"/>
      <c r="N2703" s="149"/>
      <c r="P2703" s="135"/>
      <c r="Q2703" s="135"/>
    </row>
    <row r="2704" spans="5:17" x14ac:dyDescent="0.25">
      <c r="E2704" s="265"/>
      <c r="M2704" s="159"/>
      <c r="N2704" s="149"/>
      <c r="P2704" s="135"/>
      <c r="Q2704" s="135"/>
    </row>
    <row r="2705" spans="5:17" x14ac:dyDescent="0.25">
      <c r="E2705" s="265"/>
      <c r="M2705" s="159"/>
      <c r="N2705" s="149"/>
      <c r="P2705" s="135"/>
      <c r="Q2705" s="135"/>
    </row>
    <row r="2706" spans="5:17" x14ac:dyDescent="0.25">
      <c r="E2706" s="265"/>
      <c r="M2706" s="159"/>
      <c r="N2706" s="149"/>
      <c r="P2706" s="135"/>
      <c r="Q2706" s="135"/>
    </row>
    <row r="2707" spans="5:17" x14ac:dyDescent="0.25">
      <c r="E2707" s="265"/>
      <c r="M2707" s="159"/>
      <c r="N2707" s="149"/>
      <c r="P2707" s="135"/>
      <c r="Q2707" s="135"/>
    </row>
    <row r="2708" spans="5:17" x14ac:dyDescent="0.25">
      <c r="E2708" s="265"/>
      <c r="M2708" s="159"/>
      <c r="N2708" s="149"/>
      <c r="P2708" s="135"/>
      <c r="Q2708" s="135"/>
    </row>
    <row r="2709" spans="5:17" x14ac:dyDescent="0.25">
      <c r="E2709" s="265"/>
      <c r="M2709" s="159"/>
      <c r="N2709" s="149"/>
      <c r="P2709" s="135"/>
      <c r="Q2709" s="135"/>
    </row>
    <row r="2710" spans="5:17" x14ac:dyDescent="0.25">
      <c r="E2710" s="265"/>
      <c r="M2710" s="159"/>
      <c r="N2710" s="149"/>
      <c r="P2710" s="135"/>
      <c r="Q2710" s="135"/>
    </row>
    <row r="2711" spans="5:17" x14ac:dyDescent="0.25">
      <c r="E2711" s="265"/>
      <c r="M2711" s="159"/>
      <c r="N2711" s="149"/>
      <c r="P2711" s="135"/>
      <c r="Q2711" s="135"/>
    </row>
    <row r="2712" spans="5:17" x14ac:dyDescent="0.25">
      <c r="E2712" s="265"/>
      <c r="M2712" s="159"/>
      <c r="N2712" s="149"/>
      <c r="P2712" s="135"/>
      <c r="Q2712" s="135"/>
    </row>
    <row r="2713" spans="5:17" x14ac:dyDescent="0.25">
      <c r="E2713" s="265"/>
      <c r="M2713" s="159"/>
      <c r="N2713" s="149"/>
      <c r="P2713" s="135"/>
      <c r="Q2713" s="135"/>
    </row>
    <row r="2714" spans="5:17" x14ac:dyDescent="0.25">
      <c r="E2714" s="265"/>
      <c r="M2714" s="159"/>
      <c r="N2714" s="149"/>
      <c r="P2714" s="135"/>
      <c r="Q2714" s="135"/>
    </row>
    <row r="2715" spans="5:17" x14ac:dyDescent="0.25">
      <c r="E2715" s="265"/>
      <c r="M2715" s="159"/>
      <c r="N2715" s="149"/>
      <c r="P2715" s="135"/>
      <c r="Q2715" s="135"/>
    </row>
    <row r="2716" spans="5:17" x14ac:dyDescent="0.25">
      <c r="E2716" s="265"/>
      <c r="M2716" s="159"/>
      <c r="N2716" s="149"/>
      <c r="P2716" s="135"/>
      <c r="Q2716" s="135"/>
    </row>
    <row r="2717" spans="5:17" x14ac:dyDescent="0.25">
      <c r="E2717" s="265"/>
      <c r="M2717" s="159"/>
      <c r="N2717" s="149"/>
      <c r="P2717" s="135"/>
      <c r="Q2717" s="135"/>
    </row>
    <row r="2718" spans="5:17" x14ac:dyDescent="0.25">
      <c r="E2718" s="265"/>
      <c r="M2718" s="159"/>
      <c r="N2718" s="149"/>
      <c r="P2718" s="135"/>
      <c r="Q2718" s="135"/>
    </row>
    <row r="2719" spans="5:17" x14ac:dyDescent="0.25">
      <c r="E2719" s="265"/>
      <c r="M2719" s="159"/>
      <c r="N2719" s="149"/>
      <c r="P2719" s="135"/>
      <c r="Q2719" s="135"/>
    </row>
    <row r="2720" spans="5:17" x14ac:dyDescent="0.25">
      <c r="E2720" s="265"/>
      <c r="M2720" s="159"/>
      <c r="N2720" s="149"/>
      <c r="P2720" s="135"/>
      <c r="Q2720" s="135"/>
    </row>
    <row r="2721" spans="5:17" x14ac:dyDescent="0.25">
      <c r="E2721" s="265"/>
      <c r="M2721" s="159"/>
      <c r="N2721" s="149"/>
      <c r="P2721" s="135"/>
      <c r="Q2721" s="135"/>
    </row>
    <row r="2722" spans="5:17" x14ac:dyDescent="0.25">
      <c r="E2722" s="265"/>
      <c r="M2722" s="159"/>
      <c r="N2722" s="149"/>
      <c r="P2722" s="135"/>
      <c r="Q2722" s="135"/>
    </row>
    <row r="2723" spans="5:17" x14ac:dyDescent="0.25">
      <c r="E2723" s="265"/>
      <c r="M2723" s="159"/>
      <c r="N2723" s="149"/>
      <c r="P2723" s="135"/>
      <c r="Q2723" s="135"/>
    </row>
    <row r="2724" spans="5:17" x14ac:dyDescent="0.25">
      <c r="E2724" s="265"/>
      <c r="M2724" s="159"/>
      <c r="N2724" s="149"/>
      <c r="P2724" s="135"/>
      <c r="Q2724" s="135"/>
    </row>
    <row r="2725" spans="5:17" x14ac:dyDescent="0.25">
      <c r="E2725" s="265"/>
      <c r="M2725" s="159"/>
      <c r="N2725" s="149"/>
      <c r="P2725" s="135"/>
      <c r="Q2725" s="135"/>
    </row>
    <row r="2726" spans="5:17" x14ac:dyDescent="0.25">
      <c r="E2726" s="265"/>
      <c r="M2726" s="159"/>
      <c r="N2726" s="149"/>
      <c r="P2726" s="135"/>
      <c r="Q2726" s="135"/>
    </row>
    <row r="2727" spans="5:17" x14ac:dyDescent="0.25">
      <c r="E2727" s="265"/>
      <c r="M2727" s="159"/>
      <c r="N2727" s="149"/>
      <c r="P2727" s="135"/>
      <c r="Q2727" s="135"/>
    </row>
    <row r="2728" spans="5:17" x14ac:dyDescent="0.25">
      <c r="E2728" s="265"/>
      <c r="M2728" s="159"/>
      <c r="N2728" s="149"/>
      <c r="P2728" s="135"/>
      <c r="Q2728" s="135"/>
    </row>
    <row r="2729" spans="5:17" x14ac:dyDescent="0.25">
      <c r="E2729" s="265"/>
      <c r="M2729" s="159"/>
      <c r="N2729" s="149"/>
      <c r="P2729" s="135"/>
      <c r="Q2729" s="135"/>
    </row>
    <row r="2730" spans="5:17" x14ac:dyDescent="0.25">
      <c r="E2730" s="265"/>
      <c r="M2730" s="159"/>
      <c r="N2730" s="149"/>
      <c r="P2730" s="135"/>
      <c r="Q2730" s="135"/>
    </row>
    <row r="2731" spans="5:17" x14ac:dyDescent="0.25">
      <c r="E2731" s="265"/>
      <c r="M2731" s="159"/>
      <c r="N2731" s="149"/>
      <c r="P2731" s="135"/>
      <c r="Q2731" s="135"/>
    </row>
    <row r="2732" spans="5:17" x14ac:dyDescent="0.25">
      <c r="E2732" s="265"/>
      <c r="M2732" s="159"/>
      <c r="N2732" s="149"/>
      <c r="P2732" s="135"/>
      <c r="Q2732" s="135"/>
    </row>
    <row r="2733" spans="5:17" x14ac:dyDescent="0.25">
      <c r="E2733" s="265"/>
      <c r="M2733" s="159"/>
      <c r="N2733" s="149"/>
      <c r="P2733" s="135"/>
      <c r="Q2733" s="135"/>
    </row>
    <row r="2734" spans="5:17" x14ac:dyDescent="0.25">
      <c r="E2734" s="265"/>
      <c r="M2734" s="159"/>
      <c r="N2734" s="149"/>
      <c r="P2734" s="135"/>
      <c r="Q2734" s="135"/>
    </row>
    <row r="2735" spans="5:17" x14ac:dyDescent="0.25">
      <c r="E2735" s="265"/>
      <c r="M2735" s="159"/>
      <c r="N2735" s="149"/>
      <c r="P2735" s="135"/>
      <c r="Q2735" s="135"/>
    </row>
    <row r="2736" spans="5:17" x14ac:dyDescent="0.25">
      <c r="E2736" s="265"/>
      <c r="M2736" s="159"/>
      <c r="N2736" s="149"/>
      <c r="P2736" s="135"/>
      <c r="Q2736" s="135"/>
    </row>
    <row r="2737" spans="5:17" x14ac:dyDescent="0.25">
      <c r="E2737" s="265"/>
      <c r="M2737" s="159"/>
      <c r="N2737" s="149"/>
      <c r="P2737" s="135"/>
      <c r="Q2737" s="135"/>
    </row>
    <row r="2738" spans="5:17" x14ac:dyDescent="0.25">
      <c r="E2738" s="265"/>
      <c r="M2738" s="159"/>
      <c r="N2738" s="149"/>
      <c r="P2738" s="135"/>
      <c r="Q2738" s="135"/>
    </row>
    <row r="2739" spans="5:17" x14ac:dyDescent="0.25">
      <c r="E2739" s="265"/>
      <c r="M2739" s="159"/>
      <c r="N2739" s="149"/>
      <c r="P2739" s="135"/>
      <c r="Q2739" s="135"/>
    </row>
    <row r="2740" spans="5:17" x14ac:dyDescent="0.25">
      <c r="E2740" s="265"/>
      <c r="M2740" s="159"/>
      <c r="N2740" s="149"/>
      <c r="P2740" s="135"/>
      <c r="Q2740" s="135"/>
    </row>
    <row r="2741" spans="5:17" x14ac:dyDescent="0.25">
      <c r="E2741" s="265"/>
      <c r="M2741" s="159"/>
      <c r="N2741" s="149"/>
      <c r="P2741" s="135"/>
      <c r="Q2741" s="135"/>
    </row>
    <row r="2742" spans="5:17" x14ac:dyDescent="0.25">
      <c r="E2742" s="265"/>
      <c r="M2742" s="159"/>
      <c r="N2742" s="149"/>
      <c r="P2742" s="135"/>
      <c r="Q2742" s="135"/>
    </row>
    <row r="2743" spans="5:17" x14ac:dyDescent="0.25">
      <c r="E2743" s="265"/>
      <c r="M2743" s="159"/>
      <c r="N2743" s="149"/>
      <c r="P2743" s="135"/>
      <c r="Q2743" s="135"/>
    </row>
    <row r="2744" spans="5:17" x14ac:dyDescent="0.25">
      <c r="E2744" s="265"/>
      <c r="M2744" s="159"/>
      <c r="N2744" s="149"/>
      <c r="P2744" s="135"/>
      <c r="Q2744" s="135"/>
    </row>
    <row r="2745" spans="5:17" x14ac:dyDescent="0.25">
      <c r="E2745" s="265"/>
      <c r="M2745" s="159"/>
      <c r="N2745" s="149"/>
      <c r="P2745" s="135"/>
      <c r="Q2745" s="135"/>
    </row>
    <row r="2746" spans="5:17" x14ac:dyDescent="0.25">
      <c r="E2746" s="265"/>
      <c r="M2746" s="159"/>
      <c r="N2746" s="149"/>
      <c r="P2746" s="135"/>
      <c r="Q2746" s="135"/>
    </row>
    <row r="2747" spans="5:17" x14ac:dyDescent="0.25">
      <c r="E2747" s="265"/>
      <c r="M2747" s="159"/>
      <c r="N2747" s="149"/>
      <c r="P2747" s="135"/>
      <c r="Q2747" s="135"/>
    </row>
    <row r="2748" spans="5:17" x14ac:dyDescent="0.25">
      <c r="E2748" s="265"/>
      <c r="M2748" s="159"/>
      <c r="N2748" s="149"/>
      <c r="P2748" s="135"/>
      <c r="Q2748" s="135"/>
    </row>
    <row r="2749" spans="5:17" x14ac:dyDescent="0.25">
      <c r="E2749" s="265"/>
      <c r="M2749" s="159"/>
      <c r="N2749" s="149"/>
      <c r="P2749" s="135"/>
      <c r="Q2749" s="135"/>
    </row>
    <row r="2750" spans="5:17" x14ac:dyDescent="0.25">
      <c r="E2750" s="265"/>
      <c r="M2750" s="159"/>
      <c r="N2750" s="149"/>
      <c r="P2750" s="135"/>
      <c r="Q2750" s="135"/>
    </row>
    <row r="2751" spans="5:17" x14ac:dyDescent="0.25">
      <c r="E2751" s="265"/>
      <c r="M2751" s="159"/>
      <c r="N2751" s="149"/>
      <c r="P2751" s="135"/>
      <c r="Q2751" s="135"/>
    </row>
    <row r="2752" spans="5:17" x14ac:dyDescent="0.25">
      <c r="E2752" s="265"/>
      <c r="M2752" s="159"/>
      <c r="N2752" s="149"/>
      <c r="P2752" s="135"/>
      <c r="Q2752" s="135"/>
    </row>
    <row r="2753" spans="5:17" x14ac:dyDescent="0.25">
      <c r="E2753" s="265"/>
      <c r="M2753" s="159"/>
      <c r="N2753" s="149"/>
      <c r="P2753" s="135"/>
      <c r="Q2753" s="135"/>
    </row>
    <row r="2754" spans="5:17" x14ac:dyDescent="0.25">
      <c r="E2754" s="265"/>
      <c r="M2754" s="159"/>
      <c r="N2754" s="149"/>
      <c r="P2754" s="135"/>
      <c r="Q2754" s="135"/>
    </row>
    <row r="2755" spans="5:17" x14ac:dyDescent="0.25">
      <c r="E2755" s="265"/>
      <c r="M2755" s="159"/>
      <c r="N2755" s="149"/>
      <c r="P2755" s="135"/>
      <c r="Q2755" s="135"/>
    </row>
    <row r="2756" spans="5:17" x14ac:dyDescent="0.25">
      <c r="E2756" s="265"/>
      <c r="M2756" s="159"/>
      <c r="N2756" s="149"/>
      <c r="P2756" s="135"/>
      <c r="Q2756" s="135"/>
    </row>
    <row r="2757" spans="5:17" x14ac:dyDescent="0.25">
      <c r="E2757" s="265"/>
      <c r="M2757" s="159"/>
      <c r="N2757" s="149"/>
      <c r="P2757" s="135"/>
      <c r="Q2757" s="135"/>
    </row>
    <row r="2758" spans="5:17" x14ac:dyDescent="0.25">
      <c r="E2758" s="265"/>
      <c r="M2758" s="159"/>
      <c r="N2758" s="149"/>
      <c r="P2758" s="135"/>
      <c r="Q2758" s="135"/>
    </row>
    <row r="2759" spans="5:17" x14ac:dyDescent="0.25">
      <c r="E2759" s="265"/>
      <c r="M2759" s="159"/>
      <c r="N2759" s="149"/>
      <c r="P2759" s="135"/>
      <c r="Q2759" s="135"/>
    </row>
    <row r="2760" spans="5:17" x14ac:dyDescent="0.25">
      <c r="E2760" s="265"/>
      <c r="M2760" s="159"/>
      <c r="N2760" s="149"/>
      <c r="P2760" s="135"/>
      <c r="Q2760" s="135"/>
    </row>
    <row r="2761" spans="5:17" x14ac:dyDescent="0.25">
      <c r="E2761" s="265"/>
      <c r="M2761" s="159"/>
      <c r="N2761" s="149"/>
      <c r="P2761" s="135"/>
      <c r="Q2761" s="135"/>
    </row>
    <row r="2762" spans="5:17" x14ac:dyDescent="0.25">
      <c r="E2762" s="265"/>
      <c r="M2762" s="159"/>
      <c r="N2762" s="149"/>
      <c r="P2762" s="135"/>
      <c r="Q2762" s="135"/>
    </row>
    <row r="2763" spans="5:17" x14ac:dyDescent="0.25">
      <c r="E2763" s="265"/>
      <c r="M2763" s="159"/>
      <c r="N2763" s="149"/>
      <c r="P2763" s="135"/>
      <c r="Q2763" s="135"/>
    </row>
    <row r="2764" spans="5:17" x14ac:dyDescent="0.25">
      <c r="E2764" s="265"/>
      <c r="M2764" s="159"/>
      <c r="N2764" s="149"/>
      <c r="P2764" s="135"/>
      <c r="Q2764" s="135"/>
    </row>
    <row r="2765" spans="5:17" x14ac:dyDescent="0.25">
      <c r="E2765" s="265"/>
      <c r="M2765" s="159"/>
      <c r="N2765" s="149"/>
      <c r="P2765" s="135"/>
      <c r="Q2765" s="135"/>
    </row>
    <row r="2766" spans="5:17" x14ac:dyDescent="0.25">
      <c r="E2766" s="265"/>
      <c r="M2766" s="159"/>
      <c r="N2766" s="149"/>
      <c r="P2766" s="135"/>
      <c r="Q2766" s="135"/>
    </row>
    <row r="2767" spans="5:17" x14ac:dyDescent="0.25">
      <c r="E2767" s="265"/>
      <c r="M2767" s="159"/>
      <c r="N2767" s="149"/>
      <c r="P2767" s="135"/>
      <c r="Q2767" s="135"/>
    </row>
    <row r="2768" spans="5:17" x14ac:dyDescent="0.25">
      <c r="E2768" s="265"/>
      <c r="M2768" s="159"/>
      <c r="N2768" s="149"/>
      <c r="P2768" s="135"/>
      <c r="Q2768" s="135"/>
    </row>
    <row r="2769" spans="5:17" x14ac:dyDescent="0.25">
      <c r="E2769" s="265"/>
      <c r="M2769" s="159"/>
      <c r="N2769" s="149"/>
      <c r="P2769" s="135"/>
      <c r="Q2769" s="135"/>
    </row>
    <row r="2770" spans="5:17" x14ac:dyDescent="0.25">
      <c r="E2770" s="265"/>
      <c r="M2770" s="159"/>
      <c r="N2770" s="149"/>
      <c r="P2770" s="135"/>
      <c r="Q2770" s="135"/>
    </row>
    <row r="2771" spans="5:17" x14ac:dyDescent="0.25">
      <c r="E2771" s="265"/>
      <c r="M2771" s="159"/>
      <c r="N2771" s="149"/>
      <c r="P2771" s="135"/>
      <c r="Q2771" s="135"/>
    </row>
    <row r="2772" spans="5:17" x14ac:dyDescent="0.25">
      <c r="E2772" s="265"/>
      <c r="M2772" s="159"/>
      <c r="N2772" s="149"/>
      <c r="P2772" s="135"/>
      <c r="Q2772" s="135"/>
    </row>
    <row r="2773" spans="5:17" x14ac:dyDescent="0.25">
      <c r="E2773" s="265"/>
      <c r="M2773" s="159"/>
      <c r="N2773" s="149"/>
      <c r="P2773" s="135"/>
      <c r="Q2773" s="135"/>
    </row>
    <row r="2774" spans="5:17" x14ac:dyDescent="0.25">
      <c r="E2774" s="265"/>
      <c r="M2774" s="159"/>
      <c r="N2774" s="149"/>
      <c r="P2774" s="135"/>
      <c r="Q2774" s="135"/>
    </row>
    <row r="2775" spans="5:17" x14ac:dyDescent="0.25">
      <c r="E2775" s="265"/>
      <c r="M2775" s="159"/>
      <c r="N2775" s="149"/>
      <c r="P2775" s="135"/>
      <c r="Q2775" s="135"/>
    </row>
    <row r="2776" spans="5:17" x14ac:dyDescent="0.25">
      <c r="E2776" s="265"/>
      <c r="M2776" s="159"/>
      <c r="N2776" s="149"/>
      <c r="P2776" s="135"/>
      <c r="Q2776" s="135"/>
    </row>
    <row r="2777" spans="5:17" x14ac:dyDescent="0.25">
      <c r="E2777" s="265"/>
      <c r="M2777" s="159"/>
      <c r="N2777" s="149"/>
      <c r="P2777" s="135"/>
      <c r="Q2777" s="135"/>
    </row>
    <row r="2778" spans="5:17" x14ac:dyDescent="0.25">
      <c r="E2778" s="265"/>
      <c r="M2778" s="159"/>
      <c r="N2778" s="149"/>
      <c r="P2778" s="135"/>
      <c r="Q2778" s="135"/>
    </row>
    <row r="2779" spans="5:17" x14ac:dyDescent="0.25">
      <c r="E2779" s="265"/>
      <c r="M2779" s="159"/>
      <c r="N2779" s="149"/>
      <c r="P2779" s="135"/>
      <c r="Q2779" s="135"/>
    </row>
    <row r="2780" spans="5:17" x14ac:dyDescent="0.25">
      <c r="E2780" s="265"/>
      <c r="M2780" s="159"/>
      <c r="N2780" s="149"/>
      <c r="P2780" s="135"/>
      <c r="Q2780" s="135"/>
    </row>
    <row r="2781" spans="5:17" x14ac:dyDescent="0.25">
      <c r="E2781" s="265"/>
      <c r="M2781" s="159"/>
      <c r="N2781" s="149"/>
      <c r="P2781" s="135"/>
      <c r="Q2781" s="135"/>
    </row>
    <row r="2782" spans="5:17" x14ac:dyDescent="0.25">
      <c r="E2782" s="265"/>
      <c r="M2782" s="159"/>
      <c r="N2782" s="149"/>
      <c r="P2782" s="135"/>
      <c r="Q2782" s="135"/>
    </row>
    <row r="2783" spans="5:17" x14ac:dyDescent="0.25">
      <c r="E2783" s="265"/>
      <c r="M2783" s="159"/>
      <c r="N2783" s="149"/>
      <c r="P2783" s="135"/>
      <c r="Q2783" s="135"/>
    </row>
    <row r="2784" spans="5:17" x14ac:dyDescent="0.25">
      <c r="E2784" s="265"/>
      <c r="M2784" s="159"/>
      <c r="N2784" s="149"/>
      <c r="P2784" s="135"/>
      <c r="Q2784" s="135"/>
    </row>
    <row r="2785" spans="5:17" x14ac:dyDescent="0.25">
      <c r="E2785" s="265"/>
      <c r="M2785" s="159"/>
      <c r="N2785" s="149"/>
      <c r="P2785" s="135"/>
      <c r="Q2785" s="135"/>
    </row>
    <row r="2786" spans="5:17" x14ac:dyDescent="0.25">
      <c r="E2786" s="265"/>
      <c r="M2786" s="159"/>
      <c r="N2786" s="149"/>
      <c r="P2786" s="135"/>
      <c r="Q2786" s="135"/>
    </row>
    <row r="2787" spans="5:17" x14ac:dyDescent="0.25">
      <c r="E2787" s="265"/>
      <c r="M2787" s="159"/>
      <c r="N2787" s="149"/>
      <c r="P2787" s="135"/>
      <c r="Q2787" s="135"/>
    </row>
    <row r="2788" spans="5:17" x14ac:dyDescent="0.25">
      <c r="E2788" s="265"/>
      <c r="M2788" s="159"/>
      <c r="N2788" s="149"/>
      <c r="P2788" s="135"/>
      <c r="Q2788" s="135"/>
    </row>
    <row r="2789" spans="5:17" x14ac:dyDescent="0.25">
      <c r="E2789" s="265"/>
      <c r="M2789" s="159"/>
      <c r="N2789" s="149"/>
      <c r="P2789" s="135"/>
      <c r="Q2789" s="135"/>
    </row>
    <row r="2790" spans="5:17" x14ac:dyDescent="0.25">
      <c r="E2790" s="265"/>
      <c r="M2790" s="159"/>
      <c r="N2790" s="149"/>
      <c r="P2790" s="135"/>
      <c r="Q2790" s="135"/>
    </row>
    <row r="2791" spans="5:17" x14ac:dyDescent="0.25">
      <c r="E2791" s="265"/>
      <c r="M2791" s="159"/>
      <c r="N2791" s="149"/>
      <c r="P2791" s="135"/>
      <c r="Q2791" s="135"/>
    </row>
    <row r="2792" spans="5:17" x14ac:dyDescent="0.25">
      <c r="E2792" s="265"/>
      <c r="M2792" s="159"/>
      <c r="N2792" s="149"/>
      <c r="P2792" s="135"/>
      <c r="Q2792" s="135"/>
    </row>
    <row r="2793" spans="5:17" x14ac:dyDescent="0.25">
      <c r="E2793" s="265"/>
      <c r="M2793" s="159"/>
      <c r="N2793" s="149"/>
      <c r="P2793" s="135"/>
      <c r="Q2793" s="135"/>
    </row>
    <row r="2794" spans="5:17" x14ac:dyDescent="0.25">
      <c r="E2794" s="265"/>
      <c r="M2794" s="159"/>
      <c r="N2794" s="149"/>
      <c r="P2794" s="135"/>
      <c r="Q2794" s="135"/>
    </row>
    <row r="2795" spans="5:17" x14ac:dyDescent="0.25">
      <c r="E2795" s="265"/>
      <c r="M2795" s="159"/>
      <c r="N2795" s="149"/>
      <c r="P2795" s="135"/>
      <c r="Q2795" s="135"/>
    </row>
    <row r="2796" spans="5:17" x14ac:dyDescent="0.25">
      <c r="E2796" s="265"/>
      <c r="M2796" s="159"/>
      <c r="N2796" s="149"/>
      <c r="P2796" s="135"/>
      <c r="Q2796" s="135"/>
    </row>
    <row r="2797" spans="5:17" x14ac:dyDescent="0.25">
      <c r="E2797" s="265"/>
      <c r="M2797" s="159"/>
      <c r="N2797" s="149"/>
      <c r="P2797" s="135"/>
      <c r="Q2797" s="135"/>
    </row>
    <row r="2798" spans="5:17" x14ac:dyDescent="0.25">
      <c r="E2798" s="265"/>
      <c r="M2798" s="159"/>
      <c r="N2798" s="149"/>
      <c r="P2798" s="135"/>
      <c r="Q2798" s="135"/>
    </row>
    <row r="2799" spans="5:17" x14ac:dyDescent="0.25">
      <c r="E2799" s="265"/>
      <c r="M2799" s="159"/>
      <c r="N2799" s="149"/>
      <c r="P2799" s="135"/>
      <c r="Q2799" s="135"/>
    </row>
    <row r="2800" spans="5:17" x14ac:dyDescent="0.25">
      <c r="E2800" s="265"/>
      <c r="M2800" s="159"/>
      <c r="N2800" s="149"/>
      <c r="P2800" s="135"/>
      <c r="Q2800" s="135"/>
    </row>
    <row r="2801" spans="5:17" x14ac:dyDescent="0.25">
      <c r="E2801" s="265"/>
      <c r="M2801" s="159"/>
      <c r="N2801" s="149"/>
      <c r="P2801" s="135"/>
      <c r="Q2801" s="135"/>
    </row>
    <row r="2802" spans="5:17" x14ac:dyDescent="0.25">
      <c r="E2802" s="265"/>
      <c r="M2802" s="159"/>
      <c r="N2802" s="149"/>
      <c r="P2802" s="135"/>
      <c r="Q2802" s="135"/>
    </row>
    <row r="2803" spans="5:17" x14ac:dyDescent="0.25">
      <c r="E2803" s="265"/>
      <c r="M2803" s="159"/>
      <c r="N2803" s="149"/>
      <c r="P2803" s="135"/>
      <c r="Q2803" s="135"/>
    </row>
    <row r="2804" spans="5:17" x14ac:dyDescent="0.25">
      <c r="E2804" s="265"/>
      <c r="M2804" s="159"/>
      <c r="N2804" s="149"/>
      <c r="P2804" s="135"/>
      <c r="Q2804" s="135"/>
    </row>
    <row r="2805" spans="5:17" x14ac:dyDescent="0.25">
      <c r="E2805" s="265"/>
      <c r="M2805" s="159"/>
      <c r="N2805" s="149"/>
      <c r="P2805" s="135"/>
      <c r="Q2805" s="135"/>
    </row>
    <row r="2806" spans="5:17" x14ac:dyDescent="0.25">
      <c r="E2806" s="265"/>
      <c r="M2806" s="159"/>
      <c r="N2806" s="149"/>
      <c r="P2806" s="135"/>
      <c r="Q2806" s="135"/>
    </row>
    <row r="2807" spans="5:17" x14ac:dyDescent="0.25">
      <c r="E2807" s="265"/>
      <c r="M2807" s="159"/>
      <c r="N2807" s="149"/>
      <c r="P2807" s="135"/>
      <c r="Q2807" s="135"/>
    </row>
    <row r="2808" spans="5:17" x14ac:dyDescent="0.25">
      <c r="E2808" s="265"/>
      <c r="M2808" s="159"/>
      <c r="N2808" s="149"/>
      <c r="P2808" s="135"/>
      <c r="Q2808" s="135"/>
    </row>
    <row r="2809" spans="5:17" x14ac:dyDescent="0.25">
      <c r="E2809" s="265"/>
      <c r="M2809" s="159"/>
      <c r="N2809" s="149"/>
      <c r="P2809" s="135"/>
      <c r="Q2809" s="135"/>
    </row>
    <row r="2810" spans="5:17" x14ac:dyDescent="0.25">
      <c r="E2810" s="265"/>
      <c r="M2810" s="159"/>
      <c r="N2810" s="149"/>
      <c r="P2810" s="135"/>
      <c r="Q2810" s="135"/>
    </row>
    <row r="2811" spans="5:17" x14ac:dyDescent="0.25">
      <c r="E2811" s="265"/>
      <c r="M2811" s="159"/>
      <c r="N2811" s="149"/>
      <c r="P2811" s="135"/>
      <c r="Q2811" s="135"/>
    </row>
    <row r="2812" spans="5:17" x14ac:dyDescent="0.25">
      <c r="E2812" s="265"/>
      <c r="M2812" s="159"/>
      <c r="N2812" s="149"/>
      <c r="P2812" s="135"/>
      <c r="Q2812" s="135"/>
    </row>
    <row r="2813" spans="5:17" x14ac:dyDescent="0.25">
      <c r="E2813" s="265"/>
      <c r="M2813" s="159"/>
      <c r="N2813" s="149"/>
      <c r="P2813" s="135"/>
      <c r="Q2813" s="135"/>
    </row>
    <row r="2814" spans="5:17" x14ac:dyDescent="0.25">
      <c r="E2814" s="265"/>
      <c r="M2814" s="159"/>
      <c r="N2814" s="149"/>
      <c r="P2814" s="135"/>
      <c r="Q2814" s="135"/>
    </row>
    <row r="2815" spans="5:17" x14ac:dyDescent="0.25">
      <c r="E2815" s="265"/>
      <c r="M2815" s="159"/>
      <c r="N2815" s="149"/>
      <c r="P2815" s="135"/>
      <c r="Q2815" s="135"/>
    </row>
    <row r="2816" spans="5:17" x14ac:dyDescent="0.25">
      <c r="E2816" s="265"/>
      <c r="M2816" s="159"/>
      <c r="N2816" s="149"/>
      <c r="P2816" s="135"/>
      <c r="Q2816" s="135"/>
    </row>
    <row r="2817" spans="5:17" x14ac:dyDescent="0.25">
      <c r="E2817" s="265"/>
      <c r="M2817" s="159"/>
      <c r="N2817" s="149"/>
      <c r="P2817" s="135"/>
      <c r="Q2817" s="135"/>
    </row>
    <row r="2818" spans="5:17" x14ac:dyDescent="0.25">
      <c r="E2818" s="265"/>
      <c r="M2818" s="159"/>
      <c r="N2818" s="149"/>
      <c r="P2818" s="135"/>
      <c r="Q2818" s="135"/>
    </row>
    <row r="2819" spans="5:17" x14ac:dyDescent="0.25">
      <c r="E2819" s="265"/>
      <c r="M2819" s="159"/>
      <c r="N2819" s="149"/>
      <c r="P2819" s="135"/>
      <c r="Q2819" s="135"/>
    </row>
    <row r="2820" spans="5:17" x14ac:dyDescent="0.25">
      <c r="E2820" s="265"/>
      <c r="M2820" s="159"/>
      <c r="N2820" s="149"/>
      <c r="P2820" s="135"/>
      <c r="Q2820" s="135"/>
    </row>
    <row r="2821" spans="5:17" x14ac:dyDescent="0.25">
      <c r="E2821" s="265"/>
      <c r="M2821" s="159"/>
      <c r="N2821" s="149"/>
      <c r="P2821" s="135"/>
      <c r="Q2821" s="135"/>
    </row>
    <row r="2822" spans="5:17" x14ac:dyDescent="0.25">
      <c r="E2822" s="265"/>
      <c r="M2822" s="159"/>
      <c r="N2822" s="149"/>
      <c r="P2822" s="135"/>
      <c r="Q2822" s="135"/>
    </row>
    <row r="2823" spans="5:17" x14ac:dyDescent="0.25">
      <c r="E2823" s="265"/>
      <c r="M2823" s="159"/>
      <c r="N2823" s="149"/>
      <c r="P2823" s="135"/>
      <c r="Q2823" s="135"/>
    </row>
    <row r="2824" spans="5:17" x14ac:dyDescent="0.25">
      <c r="E2824" s="265"/>
      <c r="M2824" s="159"/>
      <c r="N2824" s="149"/>
      <c r="P2824" s="135"/>
      <c r="Q2824" s="135"/>
    </row>
    <row r="2825" spans="5:17" x14ac:dyDescent="0.25">
      <c r="E2825" s="265"/>
      <c r="M2825" s="159"/>
      <c r="N2825" s="149"/>
      <c r="P2825" s="135"/>
      <c r="Q2825" s="135"/>
    </row>
    <row r="2826" spans="5:17" x14ac:dyDescent="0.25">
      <c r="E2826" s="265"/>
      <c r="M2826" s="159"/>
      <c r="N2826" s="149"/>
      <c r="P2826" s="135"/>
      <c r="Q2826" s="135"/>
    </row>
    <row r="2827" spans="5:17" x14ac:dyDescent="0.25">
      <c r="E2827" s="265"/>
      <c r="M2827" s="159"/>
      <c r="N2827" s="149"/>
      <c r="P2827" s="135"/>
      <c r="Q2827" s="135"/>
    </row>
    <row r="2828" spans="5:17" x14ac:dyDescent="0.25">
      <c r="E2828" s="265"/>
      <c r="M2828" s="159"/>
      <c r="N2828" s="149"/>
      <c r="P2828" s="135"/>
      <c r="Q2828" s="135"/>
    </row>
    <row r="2829" spans="5:17" x14ac:dyDescent="0.25">
      <c r="E2829" s="265"/>
      <c r="M2829" s="159"/>
      <c r="N2829" s="149"/>
      <c r="P2829" s="135"/>
      <c r="Q2829" s="135"/>
    </row>
    <row r="2830" spans="5:17" x14ac:dyDescent="0.25">
      <c r="E2830" s="265"/>
      <c r="M2830" s="159"/>
      <c r="N2830" s="149"/>
      <c r="P2830" s="135"/>
      <c r="Q2830" s="135"/>
    </row>
    <row r="2831" spans="5:17" x14ac:dyDescent="0.25">
      <c r="E2831" s="265"/>
      <c r="M2831" s="159"/>
      <c r="N2831" s="149"/>
      <c r="P2831" s="135"/>
      <c r="Q2831" s="135"/>
    </row>
    <row r="2832" spans="5:17" x14ac:dyDescent="0.25">
      <c r="E2832" s="265"/>
      <c r="M2832" s="159"/>
      <c r="N2832" s="149"/>
      <c r="P2832" s="135"/>
      <c r="Q2832" s="135"/>
    </row>
    <row r="2833" spans="5:17" x14ac:dyDescent="0.25">
      <c r="E2833" s="265"/>
      <c r="M2833" s="159"/>
      <c r="N2833" s="149"/>
      <c r="P2833" s="135"/>
      <c r="Q2833" s="135"/>
    </row>
    <row r="2834" spans="5:17" x14ac:dyDescent="0.25">
      <c r="E2834" s="265"/>
      <c r="M2834" s="159"/>
      <c r="N2834" s="149"/>
      <c r="P2834" s="135"/>
      <c r="Q2834" s="135"/>
    </row>
    <row r="2835" spans="5:17" x14ac:dyDescent="0.25">
      <c r="E2835" s="265"/>
      <c r="M2835" s="159"/>
      <c r="N2835" s="149"/>
      <c r="P2835" s="135"/>
      <c r="Q2835" s="135"/>
    </row>
    <row r="2836" spans="5:17" x14ac:dyDescent="0.25">
      <c r="E2836" s="265"/>
      <c r="M2836" s="159"/>
      <c r="N2836" s="149"/>
      <c r="P2836" s="135"/>
      <c r="Q2836" s="135"/>
    </row>
    <row r="2837" spans="5:17" x14ac:dyDescent="0.25">
      <c r="E2837" s="265"/>
      <c r="M2837" s="159"/>
      <c r="N2837" s="149"/>
      <c r="P2837" s="135"/>
      <c r="Q2837" s="135"/>
    </row>
    <row r="2838" spans="5:17" x14ac:dyDescent="0.25">
      <c r="E2838" s="265"/>
      <c r="M2838" s="159"/>
      <c r="N2838" s="149"/>
      <c r="P2838" s="135"/>
      <c r="Q2838" s="135"/>
    </row>
    <row r="2839" spans="5:17" x14ac:dyDescent="0.25">
      <c r="E2839" s="265"/>
      <c r="M2839" s="159"/>
      <c r="N2839" s="149"/>
      <c r="P2839" s="135"/>
      <c r="Q2839" s="135"/>
    </row>
    <row r="2840" spans="5:17" x14ac:dyDescent="0.25">
      <c r="E2840" s="265"/>
      <c r="M2840" s="159"/>
      <c r="N2840" s="149"/>
      <c r="P2840" s="135"/>
      <c r="Q2840" s="135"/>
    </row>
    <row r="2841" spans="5:17" x14ac:dyDescent="0.25">
      <c r="E2841" s="265"/>
      <c r="M2841" s="159"/>
      <c r="N2841" s="149"/>
      <c r="P2841" s="135"/>
      <c r="Q2841" s="135"/>
    </row>
    <row r="2842" spans="5:17" x14ac:dyDescent="0.25">
      <c r="E2842" s="265"/>
      <c r="M2842" s="159"/>
      <c r="N2842" s="149"/>
      <c r="P2842" s="135"/>
      <c r="Q2842" s="135"/>
    </row>
    <row r="2843" spans="5:17" x14ac:dyDescent="0.25">
      <c r="E2843" s="265"/>
      <c r="M2843" s="159"/>
      <c r="N2843" s="149"/>
      <c r="P2843" s="135"/>
      <c r="Q2843" s="135"/>
    </row>
    <row r="2844" spans="5:17" x14ac:dyDescent="0.25">
      <c r="E2844" s="265"/>
      <c r="M2844" s="159"/>
      <c r="N2844" s="149"/>
      <c r="P2844" s="135"/>
      <c r="Q2844" s="135"/>
    </row>
    <row r="2845" spans="5:17" x14ac:dyDescent="0.25">
      <c r="E2845" s="265"/>
      <c r="M2845" s="159"/>
      <c r="N2845" s="149"/>
      <c r="P2845" s="135"/>
      <c r="Q2845" s="135"/>
    </row>
    <row r="2846" spans="5:17" x14ac:dyDescent="0.25">
      <c r="E2846" s="265"/>
      <c r="M2846" s="159"/>
      <c r="N2846" s="149"/>
      <c r="P2846" s="135"/>
      <c r="Q2846" s="135"/>
    </row>
    <row r="2847" spans="5:17" x14ac:dyDescent="0.25">
      <c r="E2847" s="265"/>
      <c r="M2847" s="159"/>
      <c r="N2847" s="149"/>
      <c r="P2847" s="135"/>
      <c r="Q2847" s="135"/>
    </row>
    <row r="2848" spans="5:17" x14ac:dyDescent="0.25">
      <c r="E2848" s="265"/>
      <c r="M2848" s="159"/>
      <c r="N2848" s="149"/>
      <c r="P2848" s="135"/>
      <c r="Q2848" s="135"/>
    </row>
    <row r="2849" spans="5:17" x14ac:dyDescent="0.25">
      <c r="E2849" s="265"/>
      <c r="M2849" s="159"/>
      <c r="N2849" s="149"/>
      <c r="P2849" s="135"/>
      <c r="Q2849" s="135"/>
    </row>
    <row r="2850" spans="5:17" x14ac:dyDescent="0.25">
      <c r="E2850" s="265"/>
      <c r="M2850" s="159"/>
      <c r="N2850" s="149"/>
      <c r="P2850" s="135"/>
      <c r="Q2850" s="135"/>
    </row>
    <row r="2851" spans="5:17" x14ac:dyDescent="0.25">
      <c r="E2851" s="265"/>
      <c r="M2851" s="159"/>
      <c r="N2851" s="149"/>
      <c r="P2851" s="135"/>
      <c r="Q2851" s="135"/>
    </row>
    <row r="2852" spans="5:17" x14ac:dyDescent="0.25">
      <c r="E2852" s="265"/>
      <c r="M2852" s="159"/>
      <c r="N2852" s="149"/>
      <c r="P2852" s="135"/>
      <c r="Q2852" s="135"/>
    </row>
    <row r="2853" spans="5:17" x14ac:dyDescent="0.25">
      <c r="E2853" s="265"/>
      <c r="M2853" s="159"/>
      <c r="N2853" s="149"/>
      <c r="P2853" s="135"/>
      <c r="Q2853" s="135"/>
    </row>
    <row r="2854" spans="5:17" x14ac:dyDescent="0.25">
      <c r="E2854" s="265"/>
      <c r="M2854" s="159"/>
      <c r="N2854" s="149"/>
      <c r="P2854" s="135"/>
      <c r="Q2854" s="135"/>
    </row>
    <row r="2855" spans="5:17" x14ac:dyDescent="0.25">
      <c r="E2855" s="265"/>
      <c r="M2855" s="159"/>
      <c r="N2855" s="149"/>
      <c r="P2855" s="135"/>
      <c r="Q2855" s="135"/>
    </row>
    <row r="2856" spans="5:17" x14ac:dyDescent="0.25">
      <c r="E2856" s="265"/>
      <c r="M2856" s="159"/>
      <c r="N2856" s="149"/>
      <c r="P2856" s="135"/>
      <c r="Q2856" s="135"/>
    </row>
    <row r="2857" spans="5:17" x14ac:dyDescent="0.25">
      <c r="E2857" s="265"/>
      <c r="M2857" s="159"/>
      <c r="N2857" s="149"/>
      <c r="P2857" s="135"/>
      <c r="Q2857" s="135"/>
    </row>
    <row r="2858" spans="5:17" x14ac:dyDescent="0.25">
      <c r="E2858" s="265"/>
      <c r="M2858" s="159"/>
      <c r="N2858" s="149"/>
      <c r="P2858" s="135"/>
      <c r="Q2858" s="135"/>
    </row>
    <row r="2859" spans="5:17" x14ac:dyDescent="0.25">
      <c r="E2859" s="265"/>
      <c r="M2859" s="159"/>
      <c r="N2859" s="149"/>
      <c r="P2859" s="135"/>
      <c r="Q2859" s="135"/>
    </row>
    <row r="2860" spans="5:17" x14ac:dyDescent="0.25">
      <c r="E2860" s="265"/>
      <c r="M2860" s="159"/>
      <c r="N2860" s="149"/>
      <c r="P2860" s="135"/>
      <c r="Q2860" s="135"/>
    </row>
    <row r="2861" spans="5:17" x14ac:dyDescent="0.25">
      <c r="E2861" s="265"/>
      <c r="M2861" s="159"/>
      <c r="N2861" s="149"/>
      <c r="P2861" s="135"/>
      <c r="Q2861" s="135"/>
    </row>
    <row r="2862" spans="5:17" x14ac:dyDescent="0.25">
      <c r="E2862" s="265"/>
      <c r="M2862" s="159"/>
      <c r="N2862" s="149"/>
      <c r="P2862" s="135"/>
      <c r="Q2862" s="135"/>
    </row>
    <row r="2863" spans="5:17" x14ac:dyDescent="0.25">
      <c r="E2863" s="265"/>
      <c r="M2863" s="159"/>
      <c r="N2863" s="149"/>
      <c r="P2863" s="135"/>
      <c r="Q2863" s="135"/>
    </row>
    <row r="2864" spans="5:17" x14ac:dyDescent="0.25">
      <c r="E2864" s="265"/>
      <c r="M2864" s="159"/>
      <c r="N2864" s="149"/>
      <c r="P2864" s="135"/>
      <c r="Q2864" s="135"/>
    </row>
    <row r="2865" spans="5:17" x14ac:dyDescent="0.25">
      <c r="E2865" s="265"/>
      <c r="M2865" s="159"/>
      <c r="N2865" s="149"/>
      <c r="P2865" s="135"/>
      <c r="Q2865" s="135"/>
    </row>
    <row r="2866" spans="5:17" x14ac:dyDescent="0.25">
      <c r="E2866" s="265"/>
      <c r="M2866" s="159"/>
      <c r="N2866" s="149"/>
      <c r="P2866" s="135"/>
      <c r="Q2866" s="135"/>
    </row>
    <row r="2867" spans="5:17" x14ac:dyDescent="0.25">
      <c r="E2867" s="265"/>
      <c r="M2867" s="159"/>
      <c r="N2867" s="149"/>
      <c r="P2867" s="135"/>
      <c r="Q2867" s="135"/>
    </row>
    <row r="2868" spans="5:17" x14ac:dyDescent="0.25">
      <c r="E2868" s="265"/>
      <c r="M2868" s="159"/>
      <c r="N2868" s="149"/>
      <c r="P2868" s="135"/>
      <c r="Q2868" s="135"/>
    </row>
    <row r="2869" spans="5:17" x14ac:dyDescent="0.25">
      <c r="E2869" s="265"/>
      <c r="M2869" s="159"/>
      <c r="N2869" s="149"/>
      <c r="P2869" s="135"/>
      <c r="Q2869" s="135"/>
    </row>
    <row r="2870" spans="5:17" x14ac:dyDescent="0.25">
      <c r="E2870" s="265"/>
      <c r="M2870" s="159"/>
      <c r="N2870" s="149"/>
      <c r="P2870" s="135"/>
      <c r="Q2870" s="135"/>
    </row>
    <row r="2871" spans="5:17" x14ac:dyDescent="0.25">
      <c r="E2871" s="265"/>
      <c r="M2871" s="159"/>
      <c r="N2871" s="149"/>
      <c r="P2871" s="135"/>
      <c r="Q2871" s="135"/>
    </row>
    <row r="2872" spans="5:17" x14ac:dyDescent="0.25">
      <c r="E2872" s="265"/>
      <c r="M2872" s="159"/>
      <c r="N2872" s="149"/>
      <c r="P2872" s="135"/>
      <c r="Q2872" s="135"/>
    </row>
    <row r="2873" spans="5:17" x14ac:dyDescent="0.25">
      <c r="E2873" s="265"/>
      <c r="M2873" s="159"/>
      <c r="N2873" s="149"/>
      <c r="P2873" s="135"/>
      <c r="Q2873" s="135"/>
    </row>
    <row r="2874" spans="5:17" x14ac:dyDescent="0.25">
      <c r="E2874" s="265"/>
      <c r="M2874" s="159"/>
      <c r="N2874" s="149"/>
      <c r="P2874" s="135"/>
      <c r="Q2874" s="135"/>
    </row>
    <row r="2875" spans="5:17" x14ac:dyDescent="0.25">
      <c r="E2875" s="265"/>
      <c r="M2875" s="159"/>
      <c r="N2875" s="149"/>
      <c r="P2875" s="135"/>
      <c r="Q2875" s="135"/>
    </row>
    <row r="2876" spans="5:17" x14ac:dyDescent="0.25">
      <c r="E2876" s="265"/>
      <c r="M2876" s="159"/>
      <c r="N2876" s="149"/>
      <c r="P2876" s="135"/>
      <c r="Q2876" s="135"/>
    </row>
    <row r="2877" spans="5:17" x14ac:dyDescent="0.25">
      <c r="E2877" s="265"/>
      <c r="M2877" s="159"/>
      <c r="N2877" s="149"/>
      <c r="P2877" s="135"/>
      <c r="Q2877" s="135"/>
    </row>
    <row r="2878" spans="5:17" x14ac:dyDescent="0.25">
      <c r="E2878" s="265"/>
      <c r="M2878" s="159"/>
      <c r="N2878" s="149"/>
      <c r="P2878" s="135"/>
      <c r="Q2878" s="135"/>
    </row>
    <row r="2879" spans="5:17" x14ac:dyDescent="0.25">
      <c r="E2879" s="265"/>
      <c r="M2879" s="159"/>
      <c r="N2879" s="149"/>
      <c r="P2879" s="135"/>
      <c r="Q2879" s="135"/>
    </row>
    <row r="2880" spans="5:17" x14ac:dyDescent="0.25">
      <c r="E2880" s="265"/>
      <c r="M2880" s="159"/>
      <c r="N2880" s="149"/>
      <c r="P2880" s="135"/>
      <c r="Q2880" s="135"/>
    </row>
    <row r="2881" spans="5:17" x14ac:dyDescent="0.25">
      <c r="E2881" s="265"/>
      <c r="M2881" s="159"/>
      <c r="N2881" s="149"/>
      <c r="P2881" s="135"/>
      <c r="Q2881" s="135"/>
    </row>
    <row r="2882" spans="5:17" x14ac:dyDescent="0.25">
      <c r="E2882" s="265"/>
      <c r="M2882" s="159"/>
      <c r="N2882" s="149"/>
      <c r="P2882" s="135"/>
      <c r="Q2882" s="135"/>
    </row>
    <row r="2883" spans="5:17" x14ac:dyDescent="0.25">
      <c r="E2883" s="265"/>
      <c r="M2883" s="159"/>
      <c r="N2883" s="149"/>
      <c r="P2883" s="135"/>
      <c r="Q2883" s="135"/>
    </row>
    <row r="2884" spans="5:17" x14ac:dyDescent="0.25">
      <c r="E2884" s="265"/>
      <c r="M2884" s="159"/>
      <c r="N2884" s="149"/>
      <c r="P2884" s="135"/>
      <c r="Q2884" s="135"/>
    </row>
    <row r="2885" spans="5:17" x14ac:dyDescent="0.25">
      <c r="E2885" s="265"/>
      <c r="M2885" s="159"/>
      <c r="N2885" s="149"/>
      <c r="P2885" s="135"/>
      <c r="Q2885" s="135"/>
    </row>
    <row r="2886" spans="5:17" x14ac:dyDescent="0.25">
      <c r="E2886" s="265"/>
      <c r="M2886" s="159"/>
      <c r="N2886" s="149"/>
      <c r="P2886" s="135"/>
      <c r="Q2886" s="135"/>
    </row>
    <row r="2887" spans="5:17" x14ac:dyDescent="0.25">
      <c r="E2887" s="265"/>
      <c r="M2887" s="159"/>
      <c r="N2887" s="149"/>
      <c r="P2887" s="135"/>
      <c r="Q2887" s="135"/>
    </row>
    <row r="2888" spans="5:17" x14ac:dyDescent="0.25">
      <c r="E2888" s="265"/>
      <c r="M2888" s="159"/>
      <c r="N2888" s="149"/>
      <c r="P2888" s="135"/>
      <c r="Q2888" s="135"/>
    </row>
    <row r="2889" spans="5:17" x14ac:dyDescent="0.25">
      <c r="E2889" s="265"/>
      <c r="M2889" s="159"/>
      <c r="N2889" s="149"/>
      <c r="P2889" s="135"/>
      <c r="Q2889" s="135"/>
    </row>
    <row r="2890" spans="5:17" x14ac:dyDescent="0.25">
      <c r="E2890" s="265"/>
      <c r="M2890" s="159"/>
      <c r="N2890" s="149"/>
      <c r="P2890" s="135"/>
      <c r="Q2890" s="135"/>
    </row>
    <row r="2891" spans="5:17" x14ac:dyDescent="0.25">
      <c r="E2891" s="265"/>
      <c r="M2891" s="159"/>
      <c r="N2891" s="149"/>
      <c r="P2891" s="135"/>
      <c r="Q2891" s="135"/>
    </row>
    <row r="2892" spans="5:17" x14ac:dyDescent="0.25">
      <c r="E2892" s="265"/>
      <c r="M2892" s="159"/>
      <c r="N2892" s="149"/>
      <c r="P2892" s="135"/>
      <c r="Q2892" s="135"/>
    </row>
    <row r="2893" spans="5:17" x14ac:dyDescent="0.25">
      <c r="E2893" s="265"/>
      <c r="M2893" s="159"/>
      <c r="N2893" s="149"/>
      <c r="P2893" s="135"/>
      <c r="Q2893" s="135"/>
    </row>
    <row r="2894" spans="5:17" x14ac:dyDescent="0.25">
      <c r="E2894" s="265"/>
      <c r="M2894" s="159"/>
      <c r="N2894" s="149"/>
      <c r="P2894" s="135"/>
      <c r="Q2894" s="135"/>
    </row>
    <row r="2895" spans="5:17" x14ac:dyDescent="0.25">
      <c r="E2895" s="265"/>
      <c r="M2895" s="159"/>
      <c r="N2895" s="149"/>
      <c r="P2895" s="135"/>
      <c r="Q2895" s="135"/>
    </row>
    <row r="2896" spans="5:17" x14ac:dyDescent="0.25">
      <c r="E2896" s="265"/>
      <c r="M2896" s="159"/>
      <c r="N2896" s="149"/>
      <c r="P2896" s="135"/>
      <c r="Q2896" s="135"/>
    </row>
    <row r="2897" spans="5:17" x14ac:dyDescent="0.25">
      <c r="E2897" s="265"/>
      <c r="M2897" s="159"/>
      <c r="N2897" s="149"/>
      <c r="P2897" s="135"/>
      <c r="Q2897" s="135"/>
    </row>
    <row r="2898" spans="5:17" x14ac:dyDescent="0.25">
      <c r="E2898" s="265"/>
      <c r="M2898" s="159"/>
      <c r="N2898" s="149"/>
      <c r="P2898" s="135"/>
      <c r="Q2898" s="135"/>
    </row>
    <row r="2899" spans="5:17" x14ac:dyDescent="0.25">
      <c r="E2899" s="265"/>
      <c r="M2899" s="159"/>
      <c r="N2899" s="149"/>
      <c r="P2899" s="135"/>
      <c r="Q2899" s="135"/>
    </row>
    <row r="2900" spans="5:17" x14ac:dyDescent="0.25">
      <c r="E2900" s="265"/>
      <c r="M2900" s="159"/>
      <c r="N2900" s="149"/>
      <c r="P2900" s="135"/>
      <c r="Q2900" s="135"/>
    </row>
    <row r="2901" spans="5:17" x14ac:dyDescent="0.25">
      <c r="E2901" s="265"/>
      <c r="M2901" s="159"/>
      <c r="N2901" s="149"/>
      <c r="P2901" s="135"/>
      <c r="Q2901" s="135"/>
    </row>
    <row r="2902" spans="5:17" x14ac:dyDescent="0.25">
      <c r="E2902" s="265"/>
      <c r="M2902" s="159"/>
      <c r="N2902" s="149"/>
      <c r="P2902" s="135"/>
      <c r="Q2902" s="135"/>
    </row>
    <row r="2903" spans="5:17" x14ac:dyDescent="0.25">
      <c r="E2903" s="265"/>
      <c r="M2903" s="159"/>
      <c r="N2903" s="149"/>
      <c r="P2903" s="135"/>
      <c r="Q2903" s="135"/>
    </row>
    <row r="2904" spans="5:17" x14ac:dyDescent="0.25">
      <c r="E2904" s="265"/>
      <c r="M2904" s="159"/>
      <c r="N2904" s="149"/>
      <c r="P2904" s="135"/>
      <c r="Q2904" s="135"/>
    </row>
    <row r="2905" spans="5:17" x14ac:dyDescent="0.25">
      <c r="E2905" s="265"/>
      <c r="M2905" s="159"/>
      <c r="N2905" s="149"/>
      <c r="P2905" s="135"/>
      <c r="Q2905" s="135"/>
    </row>
    <row r="2906" spans="5:17" x14ac:dyDescent="0.25">
      <c r="E2906" s="265"/>
      <c r="M2906" s="159"/>
      <c r="N2906" s="149"/>
      <c r="P2906" s="135"/>
      <c r="Q2906" s="135"/>
    </row>
    <row r="2907" spans="5:17" x14ac:dyDescent="0.25">
      <c r="E2907" s="265"/>
      <c r="M2907" s="159"/>
      <c r="N2907" s="149"/>
      <c r="P2907" s="135"/>
      <c r="Q2907" s="135"/>
    </row>
    <row r="2908" spans="5:17" x14ac:dyDescent="0.25">
      <c r="E2908" s="265"/>
      <c r="M2908" s="159"/>
      <c r="N2908" s="149"/>
      <c r="P2908" s="135"/>
      <c r="Q2908" s="135"/>
    </row>
    <row r="2909" spans="5:17" x14ac:dyDescent="0.25">
      <c r="E2909" s="265"/>
      <c r="M2909" s="159"/>
      <c r="N2909" s="149"/>
      <c r="P2909" s="135"/>
      <c r="Q2909" s="135"/>
    </row>
    <row r="2910" spans="5:17" x14ac:dyDescent="0.25">
      <c r="E2910" s="265"/>
      <c r="M2910" s="159"/>
      <c r="N2910" s="149"/>
      <c r="P2910" s="135"/>
      <c r="Q2910" s="135"/>
    </row>
    <row r="2911" spans="5:17" x14ac:dyDescent="0.25">
      <c r="E2911" s="265"/>
      <c r="M2911" s="159"/>
      <c r="N2911" s="149"/>
      <c r="P2911" s="135"/>
      <c r="Q2911" s="135"/>
    </row>
    <row r="2912" spans="5:17" x14ac:dyDescent="0.25">
      <c r="E2912" s="265"/>
      <c r="M2912" s="159"/>
      <c r="N2912" s="149"/>
      <c r="P2912" s="135"/>
      <c r="Q2912" s="135"/>
    </row>
    <row r="2913" spans="5:17" x14ac:dyDescent="0.25">
      <c r="E2913" s="265"/>
      <c r="M2913" s="159"/>
      <c r="N2913" s="149"/>
      <c r="P2913" s="135"/>
      <c r="Q2913" s="135"/>
    </row>
    <row r="2914" spans="5:17" x14ac:dyDescent="0.25">
      <c r="E2914" s="265"/>
      <c r="M2914" s="159"/>
      <c r="N2914" s="149"/>
      <c r="P2914" s="135"/>
      <c r="Q2914" s="135"/>
    </row>
    <row r="2915" spans="5:17" x14ac:dyDescent="0.25">
      <c r="E2915" s="265"/>
      <c r="M2915" s="159"/>
      <c r="N2915" s="149"/>
      <c r="P2915" s="135"/>
      <c r="Q2915" s="135"/>
    </row>
    <row r="2916" spans="5:17" x14ac:dyDescent="0.25">
      <c r="E2916" s="265"/>
      <c r="M2916" s="159"/>
      <c r="N2916" s="149"/>
      <c r="P2916" s="135"/>
      <c r="Q2916" s="135"/>
    </row>
    <row r="2917" spans="5:17" x14ac:dyDescent="0.25">
      <c r="E2917" s="265"/>
      <c r="M2917" s="159"/>
      <c r="N2917" s="149"/>
      <c r="P2917" s="135"/>
      <c r="Q2917" s="135"/>
    </row>
    <row r="2918" spans="5:17" x14ac:dyDescent="0.25">
      <c r="E2918" s="265"/>
      <c r="M2918" s="159"/>
      <c r="N2918" s="149"/>
      <c r="P2918" s="135"/>
      <c r="Q2918" s="135"/>
    </row>
    <row r="2919" spans="5:17" x14ac:dyDescent="0.25">
      <c r="E2919" s="265"/>
      <c r="M2919" s="159"/>
      <c r="N2919" s="149"/>
      <c r="P2919" s="135"/>
      <c r="Q2919" s="135"/>
    </row>
    <row r="2920" spans="5:17" x14ac:dyDescent="0.25">
      <c r="E2920" s="265"/>
      <c r="M2920" s="159"/>
      <c r="N2920" s="149"/>
      <c r="P2920" s="135"/>
      <c r="Q2920" s="135"/>
    </row>
    <row r="2921" spans="5:17" x14ac:dyDescent="0.25">
      <c r="E2921" s="265"/>
      <c r="M2921" s="159"/>
      <c r="N2921" s="149"/>
      <c r="P2921" s="135"/>
      <c r="Q2921" s="135"/>
    </row>
    <row r="2922" spans="5:17" x14ac:dyDescent="0.25">
      <c r="E2922" s="265"/>
      <c r="M2922" s="159"/>
      <c r="N2922" s="149"/>
      <c r="P2922" s="135"/>
      <c r="Q2922" s="135"/>
    </row>
    <row r="2923" spans="5:17" x14ac:dyDescent="0.25">
      <c r="E2923" s="265"/>
      <c r="M2923" s="159"/>
      <c r="N2923" s="149"/>
      <c r="P2923" s="135"/>
      <c r="Q2923" s="135"/>
    </row>
    <row r="2924" spans="5:17" x14ac:dyDescent="0.25">
      <c r="E2924" s="265"/>
      <c r="M2924" s="159"/>
      <c r="N2924" s="149"/>
      <c r="P2924" s="135"/>
      <c r="Q2924" s="135"/>
    </row>
    <row r="2925" spans="5:17" x14ac:dyDescent="0.25">
      <c r="E2925" s="265"/>
      <c r="M2925" s="159"/>
      <c r="N2925" s="149"/>
      <c r="P2925" s="135"/>
      <c r="Q2925" s="135"/>
    </row>
    <row r="2926" spans="5:17" x14ac:dyDescent="0.25">
      <c r="E2926" s="265"/>
      <c r="M2926" s="159"/>
      <c r="N2926" s="149"/>
      <c r="P2926" s="135"/>
      <c r="Q2926" s="135"/>
    </row>
    <row r="2927" spans="5:17" x14ac:dyDescent="0.25">
      <c r="E2927" s="265"/>
      <c r="M2927" s="159"/>
      <c r="N2927" s="149"/>
      <c r="P2927" s="135"/>
      <c r="Q2927" s="135"/>
    </row>
    <row r="2928" spans="5:17" x14ac:dyDescent="0.25">
      <c r="E2928" s="265"/>
      <c r="M2928" s="159"/>
      <c r="N2928" s="149"/>
      <c r="P2928" s="135"/>
      <c r="Q2928" s="135"/>
    </row>
    <row r="2929" spans="5:17" x14ac:dyDescent="0.25">
      <c r="E2929" s="265"/>
      <c r="M2929" s="159"/>
      <c r="N2929" s="149"/>
      <c r="P2929" s="135"/>
      <c r="Q2929" s="135"/>
    </row>
    <row r="2930" spans="5:17" x14ac:dyDescent="0.25">
      <c r="E2930" s="265"/>
      <c r="M2930" s="159"/>
      <c r="N2930" s="149"/>
      <c r="P2930" s="135"/>
      <c r="Q2930" s="135"/>
    </row>
    <row r="2931" spans="5:17" x14ac:dyDescent="0.25">
      <c r="E2931" s="265"/>
      <c r="M2931" s="159"/>
      <c r="N2931" s="149"/>
      <c r="P2931" s="135"/>
      <c r="Q2931" s="135"/>
    </row>
    <row r="2932" spans="5:17" x14ac:dyDescent="0.25">
      <c r="E2932" s="265"/>
      <c r="M2932" s="159"/>
      <c r="N2932" s="149"/>
      <c r="P2932" s="135"/>
      <c r="Q2932" s="135"/>
    </row>
    <row r="2933" spans="5:17" x14ac:dyDescent="0.25">
      <c r="E2933" s="265"/>
      <c r="M2933" s="159"/>
      <c r="N2933" s="149"/>
      <c r="P2933" s="135"/>
      <c r="Q2933" s="135"/>
    </row>
    <row r="2934" spans="5:17" x14ac:dyDescent="0.25">
      <c r="E2934" s="265"/>
      <c r="M2934" s="159"/>
      <c r="N2934" s="149"/>
      <c r="P2934" s="135"/>
      <c r="Q2934" s="135"/>
    </row>
    <row r="2935" spans="5:17" x14ac:dyDescent="0.25">
      <c r="E2935" s="265"/>
      <c r="M2935" s="159"/>
      <c r="N2935" s="149"/>
      <c r="P2935" s="135"/>
      <c r="Q2935" s="135"/>
    </row>
    <row r="2936" spans="5:17" x14ac:dyDescent="0.25">
      <c r="E2936" s="265"/>
      <c r="M2936" s="159"/>
      <c r="N2936" s="149"/>
      <c r="P2936" s="135"/>
      <c r="Q2936" s="135"/>
    </row>
    <row r="2937" spans="5:17" x14ac:dyDescent="0.25">
      <c r="E2937" s="265"/>
      <c r="M2937" s="159"/>
      <c r="N2937" s="149"/>
      <c r="P2937" s="135"/>
      <c r="Q2937" s="135"/>
    </row>
    <row r="2938" spans="5:17" x14ac:dyDescent="0.25">
      <c r="E2938" s="265"/>
      <c r="M2938" s="159"/>
      <c r="N2938" s="149"/>
      <c r="P2938" s="135"/>
      <c r="Q2938" s="135"/>
    </row>
    <row r="2939" spans="5:17" x14ac:dyDescent="0.25">
      <c r="E2939" s="265"/>
      <c r="M2939" s="159"/>
      <c r="N2939" s="149"/>
      <c r="P2939" s="135"/>
      <c r="Q2939" s="135"/>
    </row>
    <row r="2940" spans="5:17" x14ac:dyDescent="0.25">
      <c r="E2940" s="265"/>
      <c r="M2940" s="159"/>
      <c r="N2940" s="149"/>
      <c r="P2940" s="135"/>
      <c r="Q2940" s="135"/>
    </row>
    <row r="2941" spans="5:17" x14ac:dyDescent="0.25">
      <c r="E2941" s="265"/>
      <c r="M2941" s="159"/>
      <c r="N2941" s="149"/>
      <c r="P2941" s="135"/>
      <c r="Q2941" s="135"/>
    </row>
    <row r="2942" spans="5:17" x14ac:dyDescent="0.25">
      <c r="E2942" s="265"/>
      <c r="M2942" s="159"/>
      <c r="N2942" s="149"/>
      <c r="P2942" s="135"/>
      <c r="Q2942" s="135"/>
    </row>
    <row r="2943" spans="5:17" x14ac:dyDescent="0.25">
      <c r="E2943" s="265"/>
      <c r="M2943" s="159"/>
      <c r="N2943" s="149"/>
      <c r="P2943" s="135"/>
      <c r="Q2943" s="135"/>
    </row>
    <row r="2944" spans="5:17" x14ac:dyDescent="0.25">
      <c r="E2944" s="265"/>
      <c r="M2944" s="159"/>
      <c r="N2944" s="149"/>
      <c r="P2944" s="135"/>
      <c r="Q2944" s="135"/>
    </row>
    <row r="2945" spans="5:17" x14ac:dyDescent="0.25">
      <c r="E2945" s="265"/>
      <c r="M2945" s="159"/>
      <c r="N2945" s="149"/>
      <c r="P2945" s="135"/>
      <c r="Q2945" s="135"/>
    </row>
    <row r="2946" spans="5:17" x14ac:dyDescent="0.25">
      <c r="E2946" s="265"/>
      <c r="M2946" s="159"/>
      <c r="N2946" s="149"/>
      <c r="P2946" s="135"/>
      <c r="Q2946" s="135"/>
    </row>
    <row r="2947" spans="5:17" x14ac:dyDescent="0.25">
      <c r="E2947" s="265"/>
      <c r="M2947" s="159"/>
      <c r="N2947" s="149"/>
      <c r="P2947" s="135"/>
      <c r="Q2947" s="135"/>
    </row>
    <row r="2948" spans="5:17" x14ac:dyDescent="0.25">
      <c r="E2948" s="265"/>
      <c r="M2948" s="159"/>
      <c r="N2948" s="149"/>
      <c r="P2948" s="135"/>
      <c r="Q2948" s="135"/>
    </row>
    <row r="2949" spans="5:17" x14ac:dyDescent="0.25">
      <c r="E2949" s="265"/>
      <c r="M2949" s="159"/>
      <c r="N2949" s="149"/>
      <c r="P2949" s="135"/>
      <c r="Q2949" s="135"/>
    </row>
    <row r="2950" spans="5:17" x14ac:dyDescent="0.25">
      <c r="E2950" s="265"/>
      <c r="M2950" s="159"/>
      <c r="N2950" s="149"/>
      <c r="P2950" s="135"/>
      <c r="Q2950" s="135"/>
    </row>
    <row r="2951" spans="5:17" x14ac:dyDescent="0.25">
      <c r="E2951" s="265"/>
      <c r="M2951" s="159"/>
      <c r="N2951" s="149"/>
      <c r="P2951" s="135"/>
      <c r="Q2951" s="135"/>
    </row>
    <row r="2952" spans="5:17" x14ac:dyDescent="0.25">
      <c r="E2952" s="265"/>
      <c r="M2952" s="159"/>
      <c r="N2952" s="149"/>
      <c r="P2952" s="135"/>
      <c r="Q2952" s="135"/>
    </row>
    <row r="2953" spans="5:17" x14ac:dyDescent="0.25">
      <c r="E2953" s="265"/>
      <c r="M2953" s="159"/>
      <c r="N2953" s="149"/>
      <c r="P2953" s="135"/>
      <c r="Q2953" s="135"/>
    </row>
    <row r="2954" spans="5:17" x14ac:dyDescent="0.25">
      <c r="E2954" s="265"/>
      <c r="M2954" s="159"/>
      <c r="N2954" s="149"/>
      <c r="P2954" s="135"/>
      <c r="Q2954" s="135"/>
    </row>
    <row r="2955" spans="5:17" x14ac:dyDescent="0.25">
      <c r="E2955" s="265"/>
      <c r="M2955" s="159"/>
      <c r="N2955" s="149"/>
      <c r="P2955" s="135"/>
      <c r="Q2955" s="135"/>
    </row>
    <row r="2956" spans="5:17" x14ac:dyDescent="0.25">
      <c r="E2956" s="265"/>
      <c r="M2956" s="159"/>
      <c r="N2956" s="149"/>
      <c r="P2956" s="135"/>
      <c r="Q2956" s="135"/>
    </row>
    <row r="2957" spans="5:17" x14ac:dyDescent="0.25">
      <c r="E2957" s="265"/>
      <c r="M2957" s="159"/>
      <c r="N2957" s="149"/>
      <c r="P2957" s="135"/>
      <c r="Q2957" s="135"/>
    </row>
    <row r="2958" spans="5:17" x14ac:dyDescent="0.25">
      <c r="E2958" s="265"/>
      <c r="M2958" s="159"/>
      <c r="N2958" s="149"/>
      <c r="P2958" s="135"/>
      <c r="Q2958" s="135"/>
    </row>
    <row r="2959" spans="5:17" x14ac:dyDescent="0.25">
      <c r="E2959" s="265"/>
      <c r="M2959" s="159"/>
      <c r="N2959" s="149"/>
      <c r="P2959" s="135"/>
      <c r="Q2959" s="135"/>
    </row>
    <row r="2960" spans="5:17" x14ac:dyDescent="0.25">
      <c r="E2960" s="265"/>
      <c r="M2960" s="159"/>
      <c r="N2960" s="149"/>
      <c r="P2960" s="135"/>
      <c r="Q2960" s="135"/>
    </row>
    <row r="2961" spans="5:17" x14ac:dyDescent="0.25">
      <c r="E2961" s="265"/>
      <c r="M2961" s="159"/>
      <c r="N2961" s="149"/>
      <c r="P2961" s="135"/>
      <c r="Q2961" s="135"/>
    </row>
    <row r="2962" spans="5:17" x14ac:dyDescent="0.25">
      <c r="E2962" s="265"/>
      <c r="M2962" s="159"/>
      <c r="N2962" s="149"/>
      <c r="P2962" s="135"/>
      <c r="Q2962" s="135"/>
    </row>
    <row r="2963" spans="5:17" x14ac:dyDescent="0.25">
      <c r="E2963" s="265"/>
      <c r="M2963" s="159"/>
      <c r="N2963" s="149"/>
      <c r="P2963" s="135"/>
      <c r="Q2963" s="135"/>
    </row>
    <row r="2964" spans="5:17" x14ac:dyDescent="0.25">
      <c r="E2964" s="265"/>
      <c r="M2964" s="159"/>
      <c r="N2964" s="149"/>
      <c r="P2964" s="135"/>
      <c r="Q2964" s="135"/>
    </row>
    <row r="2965" spans="5:17" x14ac:dyDescent="0.25">
      <c r="E2965" s="265"/>
      <c r="M2965" s="159"/>
      <c r="N2965" s="149"/>
      <c r="P2965" s="135"/>
      <c r="Q2965" s="135"/>
    </row>
    <row r="2966" spans="5:17" x14ac:dyDescent="0.25">
      <c r="E2966" s="265"/>
      <c r="M2966" s="159"/>
      <c r="N2966" s="149"/>
      <c r="P2966" s="135"/>
      <c r="Q2966" s="135"/>
    </row>
    <row r="2967" spans="5:17" x14ac:dyDescent="0.25">
      <c r="E2967" s="265"/>
      <c r="M2967" s="159"/>
      <c r="N2967" s="149"/>
      <c r="P2967" s="135"/>
      <c r="Q2967" s="135"/>
    </row>
    <row r="2968" spans="5:17" x14ac:dyDescent="0.25">
      <c r="E2968" s="265"/>
      <c r="M2968" s="159"/>
      <c r="N2968" s="149"/>
      <c r="P2968" s="135"/>
      <c r="Q2968" s="135"/>
    </row>
    <row r="2969" spans="5:17" x14ac:dyDescent="0.25">
      <c r="E2969" s="265"/>
      <c r="M2969" s="159"/>
      <c r="N2969" s="149"/>
      <c r="P2969" s="135"/>
      <c r="Q2969" s="135"/>
    </row>
    <row r="2970" spans="5:17" x14ac:dyDescent="0.25">
      <c r="E2970" s="265"/>
      <c r="M2970" s="159"/>
      <c r="N2970" s="149"/>
      <c r="P2970" s="135"/>
      <c r="Q2970" s="135"/>
    </row>
    <row r="2971" spans="5:17" x14ac:dyDescent="0.25">
      <c r="E2971" s="265"/>
      <c r="M2971" s="159"/>
      <c r="N2971" s="149"/>
      <c r="P2971" s="135"/>
      <c r="Q2971" s="135"/>
    </row>
    <row r="2972" spans="5:17" x14ac:dyDescent="0.25">
      <c r="E2972" s="265"/>
      <c r="M2972" s="159"/>
      <c r="N2972" s="149"/>
      <c r="P2972" s="135"/>
      <c r="Q2972" s="135"/>
    </row>
    <row r="2973" spans="5:17" x14ac:dyDescent="0.25">
      <c r="E2973" s="265"/>
      <c r="M2973" s="159"/>
      <c r="N2973" s="149"/>
      <c r="P2973" s="135"/>
      <c r="Q2973" s="135"/>
    </row>
    <row r="2974" spans="5:17" x14ac:dyDescent="0.25">
      <c r="E2974" s="265"/>
      <c r="M2974" s="159"/>
      <c r="N2974" s="149"/>
      <c r="P2974" s="135"/>
      <c r="Q2974" s="135"/>
    </row>
    <row r="2975" spans="5:17" x14ac:dyDescent="0.25">
      <c r="E2975" s="265"/>
      <c r="M2975" s="159"/>
      <c r="N2975" s="149"/>
      <c r="P2975" s="135"/>
      <c r="Q2975" s="135"/>
    </row>
    <row r="2976" spans="5:17" x14ac:dyDescent="0.25">
      <c r="E2976" s="265"/>
      <c r="M2976" s="159"/>
      <c r="N2976" s="149"/>
      <c r="P2976" s="135"/>
      <c r="Q2976" s="135"/>
    </row>
    <row r="2977" spans="5:17" x14ac:dyDescent="0.25">
      <c r="E2977" s="265"/>
      <c r="M2977" s="159"/>
      <c r="N2977" s="149"/>
      <c r="P2977" s="135"/>
      <c r="Q2977" s="135"/>
    </row>
    <row r="2978" spans="5:17" x14ac:dyDescent="0.25">
      <c r="E2978" s="265"/>
      <c r="M2978" s="159"/>
      <c r="N2978" s="149"/>
      <c r="P2978" s="135"/>
      <c r="Q2978" s="135"/>
    </row>
    <row r="2979" spans="5:17" x14ac:dyDescent="0.25">
      <c r="E2979" s="265"/>
      <c r="M2979" s="159"/>
      <c r="N2979" s="149"/>
      <c r="P2979" s="135"/>
      <c r="Q2979" s="135"/>
    </row>
    <row r="2980" spans="5:17" x14ac:dyDescent="0.25">
      <c r="E2980" s="265"/>
      <c r="M2980" s="159"/>
      <c r="N2980" s="149"/>
      <c r="P2980" s="135"/>
      <c r="Q2980" s="135"/>
    </row>
    <row r="2981" spans="5:17" x14ac:dyDescent="0.25">
      <c r="E2981" s="265"/>
      <c r="M2981" s="159"/>
      <c r="N2981" s="149"/>
      <c r="P2981" s="135"/>
      <c r="Q2981" s="135"/>
    </row>
    <row r="2982" spans="5:17" x14ac:dyDescent="0.25">
      <c r="E2982" s="265"/>
      <c r="M2982" s="159"/>
      <c r="N2982" s="149"/>
      <c r="P2982" s="135"/>
      <c r="Q2982" s="135"/>
    </row>
    <row r="2983" spans="5:17" x14ac:dyDescent="0.25">
      <c r="E2983" s="265"/>
      <c r="M2983" s="159"/>
      <c r="N2983" s="149"/>
      <c r="P2983" s="135"/>
      <c r="Q2983" s="135"/>
    </row>
    <row r="2984" spans="5:17" x14ac:dyDescent="0.25">
      <c r="E2984" s="265"/>
      <c r="M2984" s="159"/>
      <c r="N2984" s="149"/>
      <c r="P2984" s="135"/>
      <c r="Q2984" s="135"/>
    </row>
    <row r="2985" spans="5:17" x14ac:dyDescent="0.25">
      <c r="E2985" s="265"/>
      <c r="M2985" s="159"/>
      <c r="N2985" s="149"/>
      <c r="P2985" s="135"/>
      <c r="Q2985" s="135"/>
    </row>
    <row r="2986" spans="5:17" x14ac:dyDescent="0.25">
      <c r="E2986" s="265"/>
      <c r="M2986" s="159"/>
      <c r="N2986" s="149"/>
      <c r="P2986" s="135"/>
      <c r="Q2986" s="135"/>
    </row>
    <row r="2987" spans="5:17" x14ac:dyDescent="0.25">
      <c r="E2987" s="265"/>
      <c r="M2987" s="159"/>
      <c r="N2987" s="149"/>
      <c r="P2987" s="135"/>
      <c r="Q2987" s="135"/>
    </row>
    <row r="2988" spans="5:17" x14ac:dyDescent="0.25">
      <c r="E2988" s="265"/>
      <c r="M2988" s="159"/>
      <c r="N2988" s="149"/>
      <c r="P2988" s="135"/>
      <c r="Q2988" s="135"/>
    </row>
    <row r="2989" spans="5:17" x14ac:dyDescent="0.25">
      <c r="E2989" s="265"/>
      <c r="M2989" s="159"/>
      <c r="N2989" s="149"/>
      <c r="P2989" s="135"/>
      <c r="Q2989" s="135"/>
    </row>
    <row r="2990" spans="5:17" x14ac:dyDescent="0.25">
      <c r="E2990" s="265"/>
      <c r="M2990" s="159"/>
      <c r="N2990" s="149"/>
      <c r="P2990" s="135"/>
      <c r="Q2990" s="135"/>
    </row>
    <row r="2991" spans="5:17" x14ac:dyDescent="0.25">
      <c r="E2991" s="265"/>
      <c r="M2991" s="159"/>
      <c r="N2991" s="149"/>
      <c r="P2991" s="135"/>
      <c r="Q2991" s="135"/>
    </row>
    <row r="2992" spans="5:17" x14ac:dyDescent="0.25">
      <c r="E2992" s="265"/>
      <c r="M2992" s="159"/>
      <c r="N2992" s="149"/>
      <c r="P2992" s="135"/>
      <c r="Q2992" s="135"/>
    </row>
    <row r="2993" spans="5:17" x14ac:dyDescent="0.25">
      <c r="E2993" s="265"/>
      <c r="M2993" s="159"/>
      <c r="N2993" s="149"/>
      <c r="P2993" s="135"/>
      <c r="Q2993" s="135"/>
    </row>
    <row r="2994" spans="5:17" x14ac:dyDescent="0.25">
      <c r="E2994" s="265"/>
      <c r="M2994" s="159"/>
      <c r="N2994" s="149"/>
      <c r="P2994" s="135"/>
      <c r="Q2994" s="135"/>
    </row>
    <row r="2995" spans="5:17" x14ac:dyDescent="0.25">
      <c r="E2995" s="265"/>
      <c r="M2995" s="159"/>
      <c r="N2995" s="149"/>
      <c r="P2995" s="135"/>
      <c r="Q2995" s="135"/>
    </row>
    <row r="2996" spans="5:17" x14ac:dyDescent="0.25">
      <c r="E2996" s="265"/>
      <c r="M2996" s="159"/>
      <c r="N2996" s="149"/>
      <c r="P2996" s="135"/>
      <c r="Q2996" s="135"/>
    </row>
    <row r="2997" spans="5:17" x14ac:dyDescent="0.25">
      <c r="E2997" s="265"/>
      <c r="M2997" s="159"/>
      <c r="N2997" s="149"/>
      <c r="P2997" s="135"/>
      <c r="Q2997" s="135"/>
    </row>
    <row r="2998" spans="5:17" x14ac:dyDescent="0.25">
      <c r="E2998" s="265"/>
      <c r="M2998" s="159"/>
      <c r="N2998" s="149"/>
      <c r="P2998" s="135"/>
      <c r="Q2998" s="135"/>
    </row>
    <row r="2999" spans="5:17" x14ac:dyDescent="0.25">
      <c r="E2999" s="265"/>
      <c r="M2999" s="159"/>
      <c r="N2999" s="149"/>
      <c r="P2999" s="135"/>
      <c r="Q2999" s="135"/>
    </row>
    <row r="3000" spans="5:17" x14ac:dyDescent="0.25">
      <c r="E3000" s="265"/>
      <c r="M3000" s="159"/>
      <c r="N3000" s="149"/>
      <c r="P3000" s="135"/>
      <c r="Q3000" s="135"/>
    </row>
    <row r="3001" spans="5:17" x14ac:dyDescent="0.25">
      <c r="E3001" s="265"/>
      <c r="M3001" s="159"/>
      <c r="N3001" s="149"/>
      <c r="P3001" s="135"/>
      <c r="Q3001" s="135"/>
    </row>
    <row r="3002" spans="5:17" x14ac:dyDescent="0.25">
      <c r="E3002" s="265"/>
      <c r="M3002" s="159"/>
      <c r="N3002" s="149"/>
      <c r="P3002" s="135"/>
      <c r="Q3002" s="135"/>
    </row>
    <row r="3003" spans="5:17" x14ac:dyDescent="0.25">
      <c r="E3003" s="265"/>
      <c r="M3003" s="159"/>
      <c r="N3003" s="149"/>
      <c r="P3003" s="135"/>
      <c r="Q3003" s="135"/>
    </row>
    <row r="3004" spans="5:17" x14ac:dyDescent="0.25">
      <c r="E3004" s="265"/>
      <c r="M3004" s="159"/>
      <c r="N3004" s="149"/>
      <c r="P3004" s="135"/>
      <c r="Q3004" s="135"/>
    </row>
    <row r="3005" spans="5:17" x14ac:dyDescent="0.25">
      <c r="E3005" s="265"/>
      <c r="M3005" s="159"/>
      <c r="N3005" s="149"/>
      <c r="P3005" s="135"/>
      <c r="Q3005" s="135"/>
    </row>
    <row r="3006" spans="5:17" x14ac:dyDescent="0.25">
      <c r="E3006" s="265"/>
      <c r="M3006" s="159"/>
      <c r="N3006" s="149"/>
      <c r="P3006" s="135"/>
      <c r="Q3006" s="135"/>
    </row>
    <row r="3007" spans="5:17" x14ac:dyDescent="0.25">
      <c r="E3007" s="265"/>
      <c r="M3007" s="159"/>
      <c r="N3007" s="149"/>
      <c r="P3007" s="135"/>
      <c r="Q3007" s="135"/>
    </row>
    <row r="3008" spans="5:17" x14ac:dyDescent="0.25">
      <c r="E3008" s="265"/>
      <c r="M3008" s="159"/>
      <c r="N3008" s="149"/>
      <c r="P3008" s="135"/>
      <c r="Q3008" s="135"/>
    </row>
    <row r="3009" spans="5:17" x14ac:dyDescent="0.25">
      <c r="E3009" s="265"/>
      <c r="M3009" s="159"/>
      <c r="N3009" s="149"/>
      <c r="P3009" s="135"/>
      <c r="Q3009" s="135"/>
    </row>
    <row r="3010" spans="5:17" x14ac:dyDescent="0.25">
      <c r="E3010" s="265"/>
      <c r="M3010" s="159"/>
      <c r="N3010" s="149"/>
      <c r="P3010" s="135"/>
      <c r="Q3010" s="135"/>
    </row>
    <row r="3011" spans="5:17" x14ac:dyDescent="0.25">
      <c r="E3011" s="265"/>
      <c r="M3011" s="159"/>
      <c r="N3011" s="149"/>
      <c r="P3011" s="135"/>
      <c r="Q3011" s="135"/>
    </row>
    <row r="3012" spans="5:17" x14ac:dyDescent="0.25">
      <c r="E3012" s="265"/>
      <c r="M3012" s="159"/>
      <c r="N3012" s="149"/>
      <c r="P3012" s="135"/>
      <c r="Q3012" s="135"/>
    </row>
    <row r="3013" spans="5:17" x14ac:dyDescent="0.25">
      <c r="E3013" s="265"/>
      <c r="M3013" s="159"/>
      <c r="N3013" s="149"/>
      <c r="P3013" s="135"/>
      <c r="Q3013" s="135"/>
    </row>
    <row r="3014" spans="5:17" x14ac:dyDescent="0.25">
      <c r="E3014" s="265"/>
      <c r="M3014" s="159"/>
      <c r="N3014" s="149"/>
      <c r="P3014" s="135"/>
      <c r="Q3014" s="135"/>
    </row>
    <row r="3015" spans="5:17" x14ac:dyDescent="0.25">
      <c r="E3015" s="265"/>
      <c r="M3015" s="159"/>
      <c r="N3015" s="149"/>
      <c r="P3015" s="135"/>
      <c r="Q3015" s="135"/>
    </row>
    <row r="3016" spans="5:17" x14ac:dyDescent="0.25">
      <c r="E3016" s="265"/>
      <c r="M3016" s="159"/>
      <c r="N3016" s="149"/>
      <c r="P3016" s="135"/>
      <c r="Q3016" s="135"/>
    </row>
    <row r="3017" spans="5:17" x14ac:dyDescent="0.25">
      <c r="E3017" s="265"/>
      <c r="M3017" s="159"/>
      <c r="N3017" s="149"/>
      <c r="P3017" s="135"/>
      <c r="Q3017" s="135"/>
    </row>
    <row r="3018" spans="5:17" x14ac:dyDescent="0.25">
      <c r="E3018" s="265"/>
      <c r="M3018" s="159"/>
      <c r="N3018" s="149"/>
      <c r="P3018" s="135"/>
      <c r="Q3018" s="135"/>
    </row>
    <row r="3019" spans="5:17" x14ac:dyDescent="0.25">
      <c r="E3019" s="265"/>
      <c r="M3019" s="159"/>
      <c r="N3019" s="149"/>
      <c r="P3019" s="135"/>
      <c r="Q3019" s="135"/>
    </row>
    <row r="3020" spans="5:17" x14ac:dyDescent="0.25">
      <c r="E3020" s="265"/>
      <c r="M3020" s="159"/>
      <c r="N3020" s="149"/>
      <c r="P3020" s="135"/>
      <c r="Q3020" s="135"/>
    </row>
    <row r="3021" spans="5:17" x14ac:dyDescent="0.25">
      <c r="E3021" s="265"/>
      <c r="M3021" s="159"/>
      <c r="N3021" s="149"/>
      <c r="P3021" s="135"/>
      <c r="Q3021" s="135"/>
    </row>
    <row r="3022" spans="5:17" x14ac:dyDescent="0.25">
      <c r="E3022" s="265"/>
      <c r="M3022" s="159"/>
      <c r="N3022" s="149"/>
      <c r="P3022" s="135"/>
      <c r="Q3022" s="135"/>
    </row>
    <row r="3023" spans="5:17" x14ac:dyDescent="0.25">
      <c r="E3023" s="265"/>
      <c r="M3023" s="159"/>
      <c r="N3023" s="149"/>
      <c r="P3023" s="135"/>
      <c r="Q3023" s="135"/>
    </row>
    <row r="3024" spans="5:17" x14ac:dyDescent="0.25">
      <c r="E3024" s="265"/>
      <c r="M3024" s="159"/>
      <c r="N3024" s="149"/>
      <c r="P3024" s="135"/>
      <c r="Q3024" s="135"/>
    </row>
    <row r="3025" spans="5:17" x14ac:dyDescent="0.25">
      <c r="E3025" s="265"/>
      <c r="M3025" s="159"/>
      <c r="N3025" s="149"/>
      <c r="P3025" s="135"/>
      <c r="Q3025" s="135"/>
    </row>
    <row r="3026" spans="5:17" x14ac:dyDescent="0.25">
      <c r="E3026" s="265"/>
      <c r="M3026" s="159"/>
      <c r="N3026" s="149"/>
      <c r="P3026" s="135"/>
      <c r="Q3026" s="135"/>
    </row>
    <row r="3027" spans="5:17" x14ac:dyDescent="0.25">
      <c r="E3027" s="265"/>
      <c r="M3027" s="159"/>
      <c r="N3027" s="149"/>
      <c r="P3027" s="135"/>
      <c r="Q3027" s="135"/>
    </row>
    <row r="3028" spans="5:17" x14ac:dyDescent="0.25">
      <c r="E3028" s="265"/>
      <c r="M3028" s="159"/>
      <c r="N3028" s="149"/>
      <c r="P3028" s="135"/>
      <c r="Q3028" s="135"/>
    </row>
    <row r="3029" spans="5:17" x14ac:dyDescent="0.25">
      <c r="E3029" s="265"/>
      <c r="M3029" s="159"/>
      <c r="N3029" s="149"/>
      <c r="P3029" s="135"/>
      <c r="Q3029" s="135"/>
    </row>
    <row r="3030" spans="5:17" x14ac:dyDescent="0.25">
      <c r="E3030" s="265"/>
      <c r="M3030" s="159"/>
      <c r="N3030" s="149"/>
      <c r="P3030" s="135"/>
      <c r="Q3030" s="135"/>
    </row>
    <row r="3031" spans="5:17" x14ac:dyDescent="0.25">
      <c r="E3031" s="265"/>
      <c r="M3031" s="159"/>
      <c r="N3031" s="149"/>
      <c r="P3031" s="135"/>
      <c r="Q3031" s="135"/>
    </row>
    <row r="3032" spans="5:17" x14ac:dyDescent="0.25">
      <c r="E3032" s="265"/>
      <c r="M3032" s="159"/>
      <c r="N3032" s="149"/>
      <c r="P3032" s="135"/>
      <c r="Q3032" s="135"/>
    </row>
    <row r="3033" spans="5:17" x14ac:dyDescent="0.25">
      <c r="E3033" s="265"/>
      <c r="M3033" s="159"/>
      <c r="N3033" s="149"/>
      <c r="P3033" s="135"/>
      <c r="Q3033" s="135"/>
    </row>
    <row r="3034" spans="5:17" x14ac:dyDescent="0.25">
      <c r="E3034" s="265"/>
      <c r="M3034" s="159"/>
      <c r="N3034" s="149"/>
      <c r="P3034" s="135"/>
      <c r="Q3034" s="135"/>
    </row>
    <row r="3035" spans="5:17" x14ac:dyDescent="0.25">
      <c r="E3035" s="265"/>
      <c r="M3035" s="159"/>
      <c r="N3035" s="149"/>
      <c r="P3035" s="135"/>
      <c r="Q3035" s="135"/>
    </row>
    <row r="3036" spans="5:17" x14ac:dyDescent="0.25">
      <c r="E3036" s="265"/>
      <c r="M3036" s="159"/>
      <c r="N3036" s="149"/>
      <c r="P3036" s="135"/>
      <c r="Q3036" s="135"/>
    </row>
    <row r="3037" spans="5:17" x14ac:dyDescent="0.25">
      <c r="E3037" s="265"/>
      <c r="M3037" s="159"/>
      <c r="N3037" s="149"/>
      <c r="P3037" s="135"/>
      <c r="Q3037" s="135"/>
    </row>
    <row r="3038" spans="5:17" x14ac:dyDescent="0.25">
      <c r="E3038" s="265"/>
      <c r="M3038" s="159"/>
      <c r="N3038" s="149"/>
      <c r="P3038" s="135"/>
      <c r="Q3038" s="135"/>
    </row>
    <row r="3039" spans="5:17" x14ac:dyDescent="0.25">
      <c r="E3039" s="265"/>
      <c r="M3039" s="159"/>
      <c r="N3039" s="149"/>
      <c r="P3039" s="135"/>
      <c r="Q3039" s="135"/>
    </row>
    <row r="3040" spans="5:17" x14ac:dyDescent="0.25">
      <c r="E3040" s="265"/>
      <c r="M3040" s="159"/>
      <c r="N3040" s="149"/>
      <c r="P3040" s="135"/>
      <c r="Q3040" s="135"/>
    </row>
    <row r="3041" spans="5:17" x14ac:dyDescent="0.25">
      <c r="E3041" s="265"/>
      <c r="M3041" s="159"/>
      <c r="N3041" s="149"/>
      <c r="P3041" s="135"/>
      <c r="Q3041" s="135"/>
    </row>
    <row r="3042" spans="5:17" x14ac:dyDescent="0.25">
      <c r="E3042" s="265"/>
      <c r="M3042" s="159"/>
      <c r="N3042" s="149"/>
      <c r="P3042" s="135"/>
      <c r="Q3042" s="135"/>
    </row>
    <row r="3043" spans="5:17" x14ac:dyDescent="0.25">
      <c r="E3043" s="265"/>
      <c r="M3043" s="159"/>
      <c r="N3043" s="149"/>
      <c r="P3043" s="135"/>
      <c r="Q3043" s="135"/>
    </row>
    <row r="3044" spans="5:17" x14ac:dyDescent="0.25">
      <c r="E3044" s="265"/>
      <c r="M3044" s="159"/>
      <c r="N3044" s="149"/>
      <c r="P3044" s="135"/>
      <c r="Q3044" s="135"/>
    </row>
    <row r="3045" spans="5:17" x14ac:dyDescent="0.25">
      <c r="E3045" s="265"/>
      <c r="M3045" s="159"/>
      <c r="N3045" s="149"/>
      <c r="P3045" s="135"/>
      <c r="Q3045" s="135"/>
    </row>
    <row r="3046" spans="5:17" x14ac:dyDescent="0.25">
      <c r="E3046" s="265"/>
      <c r="M3046" s="159"/>
      <c r="N3046" s="149"/>
      <c r="P3046" s="135"/>
      <c r="Q3046" s="135"/>
    </row>
    <row r="3047" spans="5:17" x14ac:dyDescent="0.25">
      <c r="E3047" s="265"/>
      <c r="M3047" s="159"/>
      <c r="N3047" s="149"/>
      <c r="P3047" s="135"/>
      <c r="Q3047" s="135"/>
    </row>
    <row r="3048" spans="5:17" x14ac:dyDescent="0.25">
      <c r="E3048" s="265"/>
      <c r="M3048" s="159"/>
      <c r="N3048" s="149"/>
      <c r="P3048" s="135"/>
      <c r="Q3048" s="135"/>
    </row>
    <row r="3049" spans="5:17" x14ac:dyDescent="0.25">
      <c r="E3049" s="265"/>
      <c r="M3049" s="159"/>
      <c r="N3049" s="149"/>
      <c r="P3049" s="135"/>
      <c r="Q3049" s="135"/>
    </row>
    <row r="3050" spans="5:17" x14ac:dyDescent="0.25">
      <c r="E3050" s="265"/>
      <c r="M3050" s="159"/>
      <c r="N3050" s="149"/>
      <c r="P3050" s="135"/>
      <c r="Q3050" s="135"/>
    </row>
    <row r="3051" spans="5:17" x14ac:dyDescent="0.25">
      <c r="E3051" s="265"/>
      <c r="M3051" s="159"/>
      <c r="N3051" s="149"/>
      <c r="P3051" s="135"/>
      <c r="Q3051" s="135"/>
    </row>
    <row r="3052" spans="5:17" x14ac:dyDescent="0.25">
      <c r="E3052" s="265"/>
      <c r="M3052" s="159"/>
      <c r="N3052" s="149"/>
      <c r="P3052" s="135"/>
      <c r="Q3052" s="135"/>
    </row>
    <row r="3053" spans="5:17" x14ac:dyDescent="0.25">
      <c r="E3053" s="265"/>
      <c r="M3053" s="159"/>
      <c r="N3053" s="149"/>
      <c r="P3053" s="135"/>
      <c r="Q3053" s="135"/>
    </row>
    <row r="3054" spans="5:17" x14ac:dyDescent="0.25">
      <c r="E3054" s="265"/>
      <c r="M3054" s="159"/>
      <c r="N3054" s="149"/>
      <c r="P3054" s="135"/>
      <c r="Q3054" s="135"/>
    </row>
    <row r="3055" spans="5:17" x14ac:dyDescent="0.25">
      <c r="E3055" s="265"/>
      <c r="M3055" s="159"/>
      <c r="N3055" s="149"/>
      <c r="P3055" s="135"/>
      <c r="Q3055" s="135"/>
    </row>
    <row r="3056" spans="5:17" x14ac:dyDescent="0.25">
      <c r="E3056" s="265"/>
      <c r="M3056" s="159"/>
      <c r="N3056" s="149"/>
      <c r="P3056" s="135"/>
      <c r="Q3056" s="135"/>
    </row>
    <row r="3057" spans="5:17" x14ac:dyDescent="0.25">
      <c r="E3057" s="265"/>
      <c r="M3057" s="159"/>
      <c r="N3057" s="149"/>
      <c r="P3057" s="135"/>
      <c r="Q3057" s="135"/>
    </row>
    <row r="3058" spans="5:17" x14ac:dyDescent="0.25">
      <c r="E3058" s="265"/>
      <c r="M3058" s="159"/>
      <c r="N3058" s="149"/>
      <c r="P3058" s="135"/>
      <c r="Q3058" s="135"/>
    </row>
    <row r="3059" spans="5:17" x14ac:dyDescent="0.25">
      <c r="E3059" s="265"/>
      <c r="M3059" s="159"/>
      <c r="N3059" s="149"/>
      <c r="P3059" s="135"/>
      <c r="Q3059" s="135"/>
    </row>
    <row r="3060" spans="5:17" x14ac:dyDescent="0.25">
      <c r="E3060" s="265"/>
      <c r="M3060" s="159"/>
      <c r="N3060" s="149"/>
      <c r="P3060" s="135"/>
      <c r="Q3060" s="135"/>
    </row>
    <row r="3061" spans="5:17" x14ac:dyDescent="0.25">
      <c r="E3061" s="265"/>
      <c r="M3061" s="159"/>
      <c r="N3061" s="149"/>
      <c r="P3061" s="135"/>
      <c r="Q3061" s="135"/>
    </row>
    <row r="3062" spans="5:17" x14ac:dyDescent="0.25">
      <c r="E3062" s="265"/>
      <c r="M3062" s="159"/>
      <c r="N3062" s="149"/>
      <c r="P3062" s="135"/>
      <c r="Q3062" s="135"/>
    </row>
    <row r="3063" spans="5:17" x14ac:dyDescent="0.25">
      <c r="E3063" s="265"/>
      <c r="M3063" s="159"/>
      <c r="N3063" s="149"/>
      <c r="P3063" s="135"/>
      <c r="Q3063" s="135"/>
    </row>
    <row r="3064" spans="5:17" x14ac:dyDescent="0.25">
      <c r="E3064" s="265"/>
      <c r="M3064" s="159"/>
      <c r="N3064" s="149"/>
      <c r="P3064" s="135"/>
      <c r="Q3064" s="135"/>
    </row>
    <row r="3065" spans="5:17" x14ac:dyDescent="0.25">
      <c r="E3065" s="265"/>
      <c r="M3065" s="159"/>
      <c r="N3065" s="149"/>
      <c r="P3065" s="135"/>
      <c r="Q3065" s="135"/>
    </row>
    <row r="3066" spans="5:17" x14ac:dyDescent="0.25">
      <c r="E3066" s="265"/>
      <c r="M3066" s="159"/>
      <c r="N3066" s="149"/>
      <c r="P3066" s="135"/>
      <c r="Q3066" s="135"/>
    </row>
    <row r="3067" spans="5:17" x14ac:dyDescent="0.25">
      <c r="E3067" s="265"/>
      <c r="M3067" s="159"/>
      <c r="N3067" s="149"/>
      <c r="P3067" s="135"/>
      <c r="Q3067" s="135"/>
    </row>
    <row r="3068" spans="5:17" x14ac:dyDescent="0.25">
      <c r="E3068" s="265"/>
      <c r="M3068" s="159"/>
      <c r="N3068" s="149"/>
      <c r="P3068" s="135"/>
      <c r="Q3068" s="135"/>
    </row>
    <row r="3069" spans="5:17" x14ac:dyDescent="0.25">
      <c r="E3069" s="265"/>
      <c r="M3069" s="159"/>
      <c r="N3069" s="149"/>
      <c r="P3069" s="135"/>
      <c r="Q3069" s="135"/>
    </row>
    <row r="3070" spans="5:17" x14ac:dyDescent="0.25">
      <c r="E3070" s="265"/>
      <c r="M3070" s="159"/>
      <c r="N3070" s="149"/>
      <c r="P3070" s="135"/>
      <c r="Q3070" s="135"/>
    </row>
    <row r="3071" spans="5:17" x14ac:dyDescent="0.25">
      <c r="E3071" s="265"/>
      <c r="M3071" s="159"/>
      <c r="N3071" s="149"/>
      <c r="P3071" s="135"/>
      <c r="Q3071" s="135"/>
    </row>
    <row r="3072" spans="5:17" x14ac:dyDescent="0.25">
      <c r="E3072" s="265"/>
      <c r="M3072" s="159"/>
      <c r="N3072" s="149"/>
      <c r="P3072" s="135"/>
      <c r="Q3072" s="135"/>
    </row>
    <row r="3073" spans="5:17" x14ac:dyDescent="0.25">
      <c r="E3073" s="265"/>
      <c r="M3073" s="159"/>
      <c r="N3073" s="149"/>
      <c r="P3073" s="135"/>
      <c r="Q3073" s="135"/>
    </row>
    <row r="3074" spans="5:17" x14ac:dyDescent="0.25">
      <c r="E3074" s="265"/>
      <c r="M3074" s="159"/>
      <c r="N3074" s="149"/>
      <c r="P3074" s="135"/>
      <c r="Q3074" s="135"/>
    </row>
    <row r="3075" spans="5:17" x14ac:dyDescent="0.25">
      <c r="E3075" s="265"/>
      <c r="M3075" s="159"/>
      <c r="N3075" s="149"/>
      <c r="P3075" s="135"/>
      <c r="Q3075" s="135"/>
    </row>
    <row r="3076" spans="5:17" x14ac:dyDescent="0.25">
      <c r="E3076" s="265"/>
      <c r="M3076" s="159"/>
      <c r="N3076" s="149"/>
      <c r="P3076" s="135"/>
      <c r="Q3076" s="135"/>
    </row>
    <row r="3077" spans="5:17" x14ac:dyDescent="0.25">
      <c r="E3077" s="265"/>
      <c r="M3077" s="159"/>
      <c r="N3077" s="149"/>
      <c r="P3077" s="135"/>
      <c r="Q3077" s="135"/>
    </row>
    <row r="3078" spans="5:17" x14ac:dyDescent="0.25">
      <c r="E3078" s="265"/>
      <c r="M3078" s="159"/>
      <c r="N3078" s="149"/>
      <c r="P3078" s="135"/>
      <c r="Q3078" s="135"/>
    </row>
    <row r="3079" spans="5:17" x14ac:dyDescent="0.25">
      <c r="E3079" s="265"/>
      <c r="M3079" s="159"/>
      <c r="N3079" s="149"/>
      <c r="P3079" s="135"/>
      <c r="Q3079" s="135"/>
    </row>
    <row r="3080" spans="5:17" x14ac:dyDescent="0.25">
      <c r="E3080" s="265"/>
      <c r="M3080" s="159"/>
      <c r="N3080" s="149"/>
      <c r="P3080" s="135"/>
      <c r="Q3080" s="135"/>
    </row>
    <row r="3081" spans="5:17" x14ac:dyDescent="0.25">
      <c r="E3081" s="265"/>
      <c r="M3081" s="159"/>
      <c r="N3081" s="149"/>
      <c r="P3081" s="135"/>
      <c r="Q3081" s="135"/>
    </row>
    <row r="3082" spans="5:17" x14ac:dyDescent="0.25">
      <c r="E3082" s="265"/>
      <c r="M3082" s="159"/>
      <c r="N3082" s="149"/>
      <c r="P3082" s="135"/>
      <c r="Q3082" s="135"/>
    </row>
    <row r="3083" spans="5:17" x14ac:dyDescent="0.25">
      <c r="E3083" s="265"/>
      <c r="M3083" s="159"/>
      <c r="N3083" s="149"/>
      <c r="P3083" s="135"/>
      <c r="Q3083" s="135"/>
    </row>
    <row r="3084" spans="5:17" x14ac:dyDescent="0.25">
      <c r="E3084" s="265"/>
      <c r="M3084" s="159"/>
      <c r="N3084" s="149"/>
      <c r="P3084" s="135"/>
      <c r="Q3084" s="135"/>
    </row>
    <row r="3085" spans="5:17" x14ac:dyDescent="0.25">
      <c r="E3085" s="265"/>
      <c r="M3085" s="159"/>
      <c r="N3085" s="149"/>
      <c r="P3085" s="135"/>
      <c r="Q3085" s="135"/>
    </row>
    <row r="3086" spans="5:17" x14ac:dyDescent="0.25">
      <c r="E3086" s="265"/>
      <c r="M3086" s="159"/>
      <c r="N3086" s="149"/>
      <c r="P3086" s="135"/>
      <c r="Q3086" s="135"/>
    </row>
    <row r="3087" spans="5:17" x14ac:dyDescent="0.25">
      <c r="E3087" s="265"/>
      <c r="M3087" s="159"/>
      <c r="N3087" s="149"/>
      <c r="P3087" s="135"/>
      <c r="Q3087" s="135"/>
    </row>
    <row r="3088" spans="5:17" x14ac:dyDescent="0.25">
      <c r="E3088" s="265"/>
      <c r="M3088" s="159"/>
      <c r="N3088" s="149"/>
      <c r="P3088" s="135"/>
      <c r="Q3088" s="135"/>
    </row>
    <row r="3089" spans="5:17" x14ac:dyDescent="0.25">
      <c r="E3089" s="265"/>
      <c r="M3089" s="159"/>
      <c r="N3089" s="149"/>
      <c r="P3089" s="135"/>
      <c r="Q3089" s="135"/>
    </row>
    <row r="3090" spans="5:17" x14ac:dyDescent="0.25">
      <c r="E3090" s="265"/>
      <c r="M3090" s="159"/>
      <c r="N3090" s="149"/>
      <c r="P3090" s="135"/>
      <c r="Q3090" s="135"/>
    </row>
    <row r="3091" spans="5:17" x14ac:dyDescent="0.25">
      <c r="E3091" s="265"/>
      <c r="M3091" s="159"/>
      <c r="N3091" s="149"/>
      <c r="P3091" s="135"/>
      <c r="Q3091" s="135"/>
    </row>
    <row r="3092" spans="5:17" x14ac:dyDescent="0.25">
      <c r="E3092" s="265"/>
      <c r="M3092" s="159"/>
      <c r="N3092" s="149"/>
      <c r="P3092" s="135"/>
      <c r="Q3092" s="135"/>
    </row>
    <row r="3093" spans="5:17" x14ac:dyDescent="0.25">
      <c r="E3093" s="265"/>
      <c r="M3093" s="159"/>
      <c r="N3093" s="149"/>
      <c r="P3093" s="135"/>
      <c r="Q3093" s="135"/>
    </row>
    <row r="3094" spans="5:17" x14ac:dyDescent="0.25">
      <c r="E3094" s="265"/>
      <c r="M3094" s="159"/>
      <c r="N3094" s="149"/>
      <c r="P3094" s="135"/>
      <c r="Q3094" s="135"/>
    </row>
    <row r="3095" spans="5:17" x14ac:dyDescent="0.25">
      <c r="E3095" s="265"/>
      <c r="M3095" s="159"/>
      <c r="N3095" s="149"/>
      <c r="P3095" s="135"/>
      <c r="Q3095" s="135"/>
    </row>
    <row r="3096" spans="5:17" x14ac:dyDescent="0.25">
      <c r="E3096" s="265"/>
      <c r="M3096" s="159"/>
      <c r="N3096" s="149"/>
      <c r="P3096" s="135"/>
      <c r="Q3096" s="135"/>
    </row>
    <row r="3097" spans="5:17" x14ac:dyDescent="0.25">
      <c r="E3097" s="265"/>
      <c r="M3097" s="159"/>
      <c r="N3097" s="149"/>
      <c r="P3097" s="135"/>
      <c r="Q3097" s="135"/>
    </row>
    <row r="3098" spans="5:17" x14ac:dyDescent="0.25">
      <c r="E3098" s="265"/>
      <c r="M3098" s="159"/>
      <c r="N3098" s="149"/>
      <c r="P3098" s="135"/>
      <c r="Q3098" s="135"/>
    </row>
    <row r="3099" spans="5:17" x14ac:dyDescent="0.25">
      <c r="E3099" s="265"/>
      <c r="M3099" s="159"/>
      <c r="N3099" s="149"/>
      <c r="P3099" s="135"/>
      <c r="Q3099" s="135"/>
    </row>
    <row r="3100" spans="5:17" x14ac:dyDescent="0.25">
      <c r="E3100" s="265"/>
      <c r="M3100" s="159"/>
      <c r="N3100" s="149"/>
      <c r="P3100" s="135"/>
      <c r="Q3100" s="135"/>
    </row>
    <row r="3101" spans="5:17" x14ac:dyDescent="0.25">
      <c r="E3101" s="265"/>
      <c r="M3101" s="159"/>
      <c r="N3101" s="149"/>
      <c r="P3101" s="135"/>
      <c r="Q3101" s="135"/>
    </row>
    <row r="3102" spans="5:17" x14ac:dyDescent="0.25">
      <c r="E3102" s="265"/>
      <c r="M3102" s="159"/>
      <c r="N3102" s="149"/>
      <c r="P3102" s="135"/>
      <c r="Q3102" s="135"/>
    </row>
    <row r="3103" spans="5:17" x14ac:dyDescent="0.25">
      <c r="E3103" s="265"/>
      <c r="M3103" s="159"/>
      <c r="N3103" s="149"/>
      <c r="P3103" s="135"/>
      <c r="Q3103" s="135"/>
    </row>
    <row r="3104" spans="5:17" x14ac:dyDescent="0.25">
      <c r="E3104" s="265"/>
      <c r="M3104" s="159"/>
      <c r="N3104" s="149"/>
      <c r="P3104" s="135"/>
      <c r="Q3104" s="135"/>
    </row>
    <row r="3105" spans="5:17" x14ac:dyDescent="0.25">
      <c r="E3105" s="265"/>
      <c r="M3105" s="159"/>
      <c r="N3105" s="149"/>
      <c r="P3105" s="135"/>
      <c r="Q3105" s="135"/>
    </row>
    <row r="3106" spans="5:17" x14ac:dyDescent="0.25">
      <c r="E3106" s="265"/>
      <c r="M3106" s="159"/>
      <c r="N3106" s="149"/>
      <c r="P3106" s="135"/>
      <c r="Q3106" s="135"/>
    </row>
    <row r="3107" spans="5:17" x14ac:dyDescent="0.25">
      <c r="E3107" s="265"/>
      <c r="M3107" s="159"/>
      <c r="N3107" s="149"/>
      <c r="P3107" s="135"/>
      <c r="Q3107" s="135"/>
    </row>
    <row r="3108" spans="5:17" x14ac:dyDescent="0.25">
      <c r="E3108" s="265"/>
      <c r="M3108" s="159"/>
      <c r="N3108" s="149"/>
      <c r="P3108" s="135"/>
      <c r="Q3108" s="135"/>
    </row>
    <row r="3109" spans="5:17" x14ac:dyDescent="0.25">
      <c r="E3109" s="265"/>
      <c r="M3109" s="159"/>
      <c r="N3109" s="149"/>
      <c r="P3109" s="135"/>
      <c r="Q3109" s="135"/>
    </row>
    <row r="3110" spans="5:17" x14ac:dyDescent="0.25">
      <c r="E3110" s="265"/>
      <c r="M3110" s="159"/>
      <c r="N3110" s="149"/>
      <c r="P3110" s="135"/>
      <c r="Q3110" s="135"/>
    </row>
    <row r="3111" spans="5:17" x14ac:dyDescent="0.25">
      <c r="E3111" s="265"/>
      <c r="M3111" s="159"/>
      <c r="N3111" s="149"/>
      <c r="P3111" s="135"/>
      <c r="Q3111" s="135"/>
    </row>
    <row r="3112" spans="5:17" x14ac:dyDescent="0.25">
      <c r="E3112" s="265"/>
      <c r="M3112" s="159"/>
      <c r="N3112" s="149"/>
      <c r="P3112" s="135"/>
      <c r="Q3112" s="135"/>
    </row>
    <row r="3113" spans="5:17" x14ac:dyDescent="0.25">
      <c r="E3113" s="265"/>
      <c r="M3113" s="159"/>
      <c r="N3113" s="149"/>
      <c r="P3113" s="135"/>
      <c r="Q3113" s="135"/>
    </row>
    <row r="3114" spans="5:17" x14ac:dyDescent="0.25">
      <c r="E3114" s="265"/>
      <c r="M3114" s="159"/>
      <c r="N3114" s="149"/>
      <c r="P3114" s="135"/>
      <c r="Q3114" s="135"/>
    </row>
    <row r="3115" spans="5:17" x14ac:dyDescent="0.25">
      <c r="E3115" s="265"/>
      <c r="M3115" s="159"/>
      <c r="N3115" s="149"/>
      <c r="P3115" s="135"/>
      <c r="Q3115" s="135"/>
    </row>
    <row r="3116" spans="5:17" x14ac:dyDescent="0.25">
      <c r="E3116" s="265"/>
      <c r="M3116" s="159"/>
      <c r="N3116" s="149"/>
      <c r="P3116" s="135"/>
      <c r="Q3116" s="135"/>
    </row>
    <row r="3117" spans="5:17" x14ac:dyDescent="0.25">
      <c r="E3117" s="265"/>
      <c r="M3117" s="159"/>
      <c r="N3117" s="149"/>
      <c r="P3117" s="135"/>
      <c r="Q3117" s="135"/>
    </row>
    <row r="3118" spans="5:17" x14ac:dyDescent="0.25">
      <c r="E3118" s="265"/>
      <c r="M3118" s="159"/>
      <c r="N3118" s="149"/>
      <c r="P3118" s="135"/>
      <c r="Q3118" s="135"/>
    </row>
    <row r="3119" spans="5:17" x14ac:dyDescent="0.25">
      <c r="E3119" s="265"/>
      <c r="M3119" s="159"/>
      <c r="N3119" s="149"/>
      <c r="P3119" s="135"/>
      <c r="Q3119" s="135"/>
    </row>
    <row r="3120" spans="5:17" x14ac:dyDescent="0.25">
      <c r="E3120" s="265"/>
      <c r="M3120" s="159"/>
      <c r="N3120" s="149"/>
      <c r="P3120" s="135"/>
      <c r="Q3120" s="135"/>
    </row>
    <row r="3121" spans="5:17" x14ac:dyDescent="0.25">
      <c r="E3121" s="265"/>
      <c r="M3121" s="159"/>
      <c r="N3121" s="149"/>
      <c r="P3121" s="135"/>
      <c r="Q3121" s="135"/>
    </row>
    <row r="3122" spans="5:17" x14ac:dyDescent="0.25">
      <c r="E3122" s="265"/>
      <c r="M3122" s="159"/>
      <c r="N3122" s="149"/>
      <c r="P3122" s="135"/>
      <c r="Q3122" s="135"/>
    </row>
    <row r="3123" spans="5:17" x14ac:dyDescent="0.25">
      <c r="E3123" s="265"/>
      <c r="M3123" s="159"/>
      <c r="N3123" s="149"/>
      <c r="P3123" s="135"/>
      <c r="Q3123" s="135"/>
    </row>
    <row r="3124" spans="5:17" x14ac:dyDescent="0.25">
      <c r="E3124" s="265"/>
      <c r="M3124" s="159"/>
      <c r="N3124" s="149"/>
      <c r="P3124" s="135"/>
      <c r="Q3124" s="135"/>
    </row>
    <row r="3125" spans="5:17" x14ac:dyDescent="0.25">
      <c r="E3125" s="265"/>
      <c r="M3125" s="159"/>
      <c r="N3125" s="149"/>
      <c r="P3125" s="135"/>
      <c r="Q3125" s="135"/>
    </row>
    <row r="3126" spans="5:17" x14ac:dyDescent="0.25">
      <c r="E3126" s="265"/>
      <c r="M3126" s="159"/>
      <c r="N3126" s="149"/>
      <c r="P3126" s="135"/>
      <c r="Q3126" s="135"/>
    </row>
    <row r="3127" spans="5:17" x14ac:dyDescent="0.25">
      <c r="E3127" s="265"/>
      <c r="M3127" s="159"/>
      <c r="N3127" s="149"/>
      <c r="P3127" s="135"/>
      <c r="Q3127" s="135"/>
    </row>
    <row r="3128" spans="5:17" x14ac:dyDescent="0.25">
      <c r="E3128" s="265"/>
      <c r="M3128" s="159"/>
      <c r="N3128" s="149"/>
      <c r="P3128" s="135"/>
      <c r="Q3128" s="135"/>
    </row>
    <row r="3129" spans="5:17" x14ac:dyDescent="0.25">
      <c r="E3129" s="265"/>
      <c r="M3129" s="159"/>
      <c r="N3129" s="149"/>
      <c r="P3129" s="135"/>
      <c r="Q3129" s="135"/>
    </row>
    <row r="3130" spans="5:17" x14ac:dyDescent="0.25">
      <c r="E3130" s="265"/>
      <c r="M3130" s="159"/>
      <c r="N3130" s="149"/>
      <c r="P3130" s="135"/>
      <c r="Q3130" s="135"/>
    </row>
    <row r="3131" spans="5:17" x14ac:dyDescent="0.25">
      <c r="E3131" s="265"/>
      <c r="M3131" s="159"/>
      <c r="N3131" s="149"/>
      <c r="P3131" s="135"/>
      <c r="Q3131" s="135"/>
    </row>
    <row r="3132" spans="5:17" x14ac:dyDescent="0.25">
      <c r="E3132" s="265"/>
      <c r="M3132" s="159"/>
      <c r="N3132" s="149"/>
      <c r="P3132" s="135"/>
      <c r="Q3132" s="135"/>
    </row>
    <row r="3133" spans="5:17" x14ac:dyDescent="0.25">
      <c r="E3133" s="265"/>
      <c r="M3133" s="159"/>
      <c r="N3133" s="149"/>
      <c r="P3133" s="135"/>
      <c r="Q3133" s="135"/>
    </row>
    <row r="3134" spans="5:17" x14ac:dyDescent="0.25">
      <c r="E3134" s="265"/>
      <c r="M3134" s="159"/>
      <c r="N3134" s="149"/>
      <c r="P3134" s="135"/>
      <c r="Q3134" s="135"/>
    </row>
    <row r="3135" spans="5:17" x14ac:dyDescent="0.25">
      <c r="E3135" s="265"/>
      <c r="M3135" s="159"/>
      <c r="N3135" s="149"/>
      <c r="P3135" s="135"/>
      <c r="Q3135" s="135"/>
    </row>
    <row r="3136" spans="5:17" x14ac:dyDescent="0.25">
      <c r="E3136" s="265"/>
      <c r="M3136" s="159"/>
      <c r="N3136" s="149"/>
      <c r="P3136" s="135"/>
      <c r="Q3136" s="135"/>
    </row>
    <row r="3137" spans="5:17" x14ac:dyDescent="0.25">
      <c r="E3137" s="265"/>
      <c r="M3137" s="159"/>
      <c r="N3137" s="149"/>
      <c r="P3137" s="135"/>
      <c r="Q3137" s="135"/>
    </row>
    <row r="3138" spans="5:17" x14ac:dyDescent="0.25">
      <c r="E3138" s="265"/>
      <c r="M3138" s="159"/>
      <c r="N3138" s="149"/>
      <c r="P3138" s="135"/>
      <c r="Q3138" s="135"/>
    </row>
    <row r="3139" spans="5:17" x14ac:dyDescent="0.25">
      <c r="E3139" s="265"/>
      <c r="M3139" s="159"/>
      <c r="N3139" s="149"/>
      <c r="P3139" s="135"/>
      <c r="Q3139" s="135"/>
    </row>
    <row r="3140" spans="5:17" x14ac:dyDescent="0.25">
      <c r="E3140" s="265"/>
      <c r="M3140" s="159"/>
      <c r="N3140" s="149"/>
      <c r="P3140" s="135"/>
      <c r="Q3140" s="135"/>
    </row>
    <row r="3141" spans="5:17" x14ac:dyDescent="0.25">
      <c r="E3141" s="265"/>
      <c r="M3141" s="159"/>
      <c r="N3141" s="149"/>
      <c r="P3141" s="135"/>
      <c r="Q3141" s="135"/>
    </row>
    <row r="3142" spans="5:17" x14ac:dyDescent="0.25">
      <c r="E3142" s="265"/>
      <c r="M3142" s="159"/>
      <c r="N3142" s="149"/>
      <c r="P3142" s="135"/>
      <c r="Q3142" s="135"/>
    </row>
    <row r="3143" spans="5:17" x14ac:dyDescent="0.25">
      <c r="E3143" s="265"/>
      <c r="M3143" s="159"/>
      <c r="N3143" s="149"/>
      <c r="P3143" s="135"/>
      <c r="Q3143" s="135"/>
    </row>
    <row r="3144" spans="5:17" x14ac:dyDescent="0.25">
      <c r="E3144" s="265"/>
      <c r="M3144" s="159"/>
      <c r="N3144" s="149"/>
      <c r="P3144" s="135"/>
      <c r="Q3144" s="135"/>
    </row>
    <row r="3145" spans="5:17" x14ac:dyDescent="0.25">
      <c r="E3145" s="265"/>
      <c r="M3145" s="159"/>
      <c r="N3145" s="149"/>
      <c r="P3145" s="135"/>
      <c r="Q3145" s="135"/>
    </row>
    <row r="3146" spans="5:17" x14ac:dyDescent="0.25">
      <c r="E3146" s="265"/>
      <c r="M3146" s="159"/>
      <c r="N3146" s="149"/>
      <c r="P3146" s="135"/>
      <c r="Q3146" s="135"/>
    </row>
    <row r="3147" spans="5:17" x14ac:dyDescent="0.25">
      <c r="E3147" s="265"/>
      <c r="M3147" s="159"/>
      <c r="N3147" s="149"/>
      <c r="P3147" s="135"/>
      <c r="Q3147" s="135"/>
    </row>
    <row r="3148" spans="5:17" x14ac:dyDescent="0.25">
      <c r="E3148" s="265"/>
      <c r="M3148" s="159"/>
      <c r="N3148" s="149"/>
      <c r="P3148" s="135"/>
      <c r="Q3148" s="135"/>
    </row>
    <row r="3149" spans="5:17" x14ac:dyDescent="0.25">
      <c r="E3149" s="265"/>
      <c r="M3149" s="159"/>
      <c r="N3149" s="149"/>
      <c r="P3149" s="135"/>
      <c r="Q3149" s="135"/>
    </row>
    <row r="3150" spans="5:17" x14ac:dyDescent="0.25">
      <c r="E3150" s="265"/>
      <c r="M3150" s="159"/>
      <c r="N3150" s="149"/>
      <c r="P3150" s="135"/>
      <c r="Q3150" s="135"/>
    </row>
    <row r="3151" spans="5:17" x14ac:dyDescent="0.25">
      <c r="E3151" s="265"/>
      <c r="M3151" s="159"/>
      <c r="N3151" s="149"/>
      <c r="P3151" s="135"/>
      <c r="Q3151" s="135"/>
    </row>
    <row r="3152" spans="5:17" x14ac:dyDescent="0.25">
      <c r="E3152" s="265"/>
      <c r="M3152" s="159"/>
      <c r="N3152" s="149"/>
      <c r="P3152" s="135"/>
      <c r="Q3152" s="135"/>
    </row>
    <row r="3153" spans="5:17" x14ac:dyDescent="0.25">
      <c r="E3153" s="265"/>
      <c r="M3153" s="159"/>
      <c r="N3153" s="149"/>
      <c r="P3153" s="135"/>
      <c r="Q3153" s="135"/>
    </row>
    <row r="3154" spans="5:17" x14ac:dyDescent="0.25">
      <c r="E3154" s="265"/>
      <c r="M3154" s="159"/>
      <c r="N3154" s="149"/>
      <c r="P3154" s="135"/>
      <c r="Q3154" s="135"/>
    </row>
    <row r="3155" spans="5:17" x14ac:dyDescent="0.25">
      <c r="E3155" s="265"/>
      <c r="M3155" s="159"/>
      <c r="N3155" s="149"/>
      <c r="P3155" s="135"/>
      <c r="Q3155" s="135"/>
    </row>
    <row r="3156" spans="5:17" x14ac:dyDescent="0.25">
      <c r="E3156" s="265"/>
      <c r="M3156" s="159"/>
      <c r="N3156" s="149"/>
      <c r="P3156" s="135"/>
      <c r="Q3156" s="135"/>
    </row>
    <row r="3157" spans="5:17" x14ac:dyDescent="0.25">
      <c r="E3157" s="265"/>
      <c r="M3157" s="159"/>
      <c r="N3157" s="149"/>
      <c r="P3157" s="135"/>
      <c r="Q3157" s="135"/>
    </row>
    <row r="3158" spans="5:17" x14ac:dyDescent="0.25">
      <c r="E3158" s="265"/>
      <c r="M3158" s="159"/>
      <c r="N3158" s="149"/>
      <c r="P3158" s="135"/>
      <c r="Q3158" s="135"/>
    </row>
    <row r="3159" spans="5:17" x14ac:dyDescent="0.25">
      <c r="E3159" s="265"/>
      <c r="M3159" s="159"/>
      <c r="N3159" s="149"/>
      <c r="P3159" s="135"/>
      <c r="Q3159" s="135"/>
    </row>
    <row r="3160" spans="5:17" x14ac:dyDescent="0.25">
      <c r="E3160" s="265"/>
      <c r="M3160" s="159"/>
      <c r="N3160" s="149"/>
      <c r="P3160" s="135"/>
      <c r="Q3160" s="135"/>
    </row>
    <row r="3161" spans="5:17" x14ac:dyDescent="0.25">
      <c r="E3161" s="265"/>
      <c r="M3161" s="159"/>
      <c r="N3161" s="149"/>
      <c r="P3161" s="135"/>
      <c r="Q3161" s="135"/>
    </row>
    <row r="3162" spans="5:17" x14ac:dyDescent="0.25">
      <c r="E3162" s="265"/>
      <c r="M3162" s="159"/>
      <c r="N3162" s="149"/>
      <c r="P3162" s="135"/>
      <c r="Q3162" s="135"/>
    </row>
    <row r="3163" spans="5:17" x14ac:dyDescent="0.25">
      <c r="E3163" s="265"/>
      <c r="M3163" s="159"/>
      <c r="N3163" s="149"/>
      <c r="P3163" s="135"/>
      <c r="Q3163" s="135"/>
    </row>
    <row r="3164" spans="5:17" x14ac:dyDescent="0.25">
      <c r="E3164" s="265"/>
      <c r="M3164" s="159"/>
      <c r="N3164" s="149"/>
      <c r="P3164" s="135"/>
      <c r="Q3164" s="135"/>
    </row>
    <row r="3165" spans="5:17" x14ac:dyDescent="0.25">
      <c r="E3165" s="265"/>
      <c r="M3165" s="159"/>
      <c r="N3165" s="149"/>
      <c r="P3165" s="135"/>
      <c r="Q3165" s="135"/>
    </row>
    <row r="3166" spans="5:17" x14ac:dyDescent="0.25">
      <c r="E3166" s="265"/>
      <c r="M3166" s="159"/>
      <c r="N3166" s="149"/>
      <c r="P3166" s="135"/>
      <c r="Q3166" s="135"/>
    </row>
    <row r="3167" spans="5:17" x14ac:dyDescent="0.25">
      <c r="E3167" s="265"/>
      <c r="M3167" s="159"/>
      <c r="N3167" s="149"/>
      <c r="P3167" s="135"/>
      <c r="Q3167" s="135"/>
    </row>
    <row r="3168" spans="5:17" x14ac:dyDescent="0.25">
      <c r="E3168" s="265"/>
      <c r="M3168" s="159"/>
      <c r="N3168" s="149"/>
      <c r="P3168" s="135"/>
      <c r="Q3168" s="135"/>
    </row>
    <row r="3169" spans="5:17" x14ac:dyDescent="0.25">
      <c r="E3169" s="265"/>
      <c r="M3169" s="159"/>
      <c r="N3169" s="149"/>
      <c r="P3169" s="135"/>
      <c r="Q3169" s="135"/>
    </row>
    <row r="3170" spans="5:17" x14ac:dyDescent="0.25">
      <c r="E3170" s="265"/>
      <c r="M3170" s="159"/>
      <c r="N3170" s="149"/>
      <c r="P3170" s="135"/>
      <c r="Q3170" s="135"/>
    </row>
    <row r="3171" spans="5:17" x14ac:dyDescent="0.25">
      <c r="E3171" s="265"/>
      <c r="M3171" s="159"/>
      <c r="N3171" s="149"/>
      <c r="P3171" s="135"/>
      <c r="Q3171" s="135"/>
    </row>
    <row r="3172" spans="5:17" x14ac:dyDescent="0.25">
      <c r="E3172" s="265"/>
      <c r="M3172" s="159"/>
      <c r="N3172" s="149"/>
      <c r="P3172" s="135"/>
      <c r="Q3172" s="135"/>
    </row>
    <row r="3173" spans="5:17" x14ac:dyDescent="0.25">
      <c r="E3173" s="265"/>
      <c r="M3173" s="159"/>
      <c r="N3173" s="149"/>
      <c r="P3173" s="135"/>
      <c r="Q3173" s="135"/>
    </row>
    <row r="3174" spans="5:17" x14ac:dyDescent="0.25">
      <c r="E3174" s="265"/>
      <c r="M3174" s="159"/>
      <c r="N3174" s="149"/>
      <c r="P3174" s="135"/>
      <c r="Q3174" s="135"/>
    </row>
    <row r="3175" spans="5:17" x14ac:dyDescent="0.25">
      <c r="E3175" s="265"/>
      <c r="M3175" s="159"/>
      <c r="N3175" s="149"/>
      <c r="P3175" s="135"/>
      <c r="Q3175" s="135"/>
    </row>
    <row r="3176" spans="5:17" x14ac:dyDescent="0.25">
      <c r="E3176" s="265"/>
      <c r="M3176" s="159"/>
      <c r="N3176" s="149"/>
      <c r="P3176" s="135"/>
      <c r="Q3176" s="135"/>
    </row>
    <row r="3177" spans="5:17" x14ac:dyDescent="0.25">
      <c r="E3177" s="265"/>
      <c r="M3177" s="159"/>
      <c r="N3177" s="149"/>
      <c r="P3177" s="135"/>
      <c r="Q3177" s="135"/>
    </row>
    <row r="3178" spans="5:17" x14ac:dyDescent="0.25">
      <c r="E3178" s="265"/>
      <c r="M3178" s="159"/>
      <c r="N3178" s="149"/>
      <c r="P3178" s="135"/>
      <c r="Q3178" s="135"/>
    </row>
    <row r="3179" spans="5:17" x14ac:dyDescent="0.25">
      <c r="E3179" s="265"/>
      <c r="M3179" s="159"/>
      <c r="N3179" s="149"/>
      <c r="P3179" s="135"/>
      <c r="Q3179" s="135"/>
    </row>
    <row r="3180" spans="5:17" x14ac:dyDescent="0.25">
      <c r="E3180" s="265"/>
      <c r="M3180" s="159"/>
      <c r="N3180" s="149"/>
      <c r="P3180" s="135"/>
      <c r="Q3180" s="135"/>
    </row>
    <row r="3181" spans="5:17" x14ac:dyDescent="0.25">
      <c r="E3181" s="265"/>
      <c r="M3181" s="159"/>
      <c r="N3181" s="149"/>
      <c r="P3181" s="135"/>
      <c r="Q3181" s="135"/>
    </row>
    <row r="3182" spans="5:17" x14ac:dyDescent="0.25">
      <c r="E3182" s="265"/>
      <c r="M3182" s="159"/>
      <c r="N3182" s="149"/>
      <c r="P3182" s="135"/>
      <c r="Q3182" s="135"/>
    </row>
    <row r="3183" spans="5:17" x14ac:dyDescent="0.25">
      <c r="E3183" s="265"/>
      <c r="M3183" s="159"/>
      <c r="N3183" s="149"/>
      <c r="P3183" s="135"/>
      <c r="Q3183" s="135"/>
    </row>
    <row r="3184" spans="5:17" x14ac:dyDescent="0.25">
      <c r="E3184" s="265"/>
      <c r="M3184" s="159"/>
      <c r="N3184" s="149"/>
      <c r="P3184" s="135"/>
      <c r="Q3184" s="135"/>
    </row>
    <row r="3185" spans="5:17" x14ac:dyDescent="0.25">
      <c r="E3185" s="265"/>
      <c r="M3185" s="159"/>
      <c r="N3185" s="149"/>
      <c r="P3185" s="135"/>
      <c r="Q3185" s="135"/>
    </row>
    <row r="3186" spans="5:17" x14ac:dyDescent="0.25">
      <c r="E3186" s="265"/>
      <c r="M3186" s="159"/>
      <c r="N3186" s="149"/>
      <c r="P3186" s="135"/>
      <c r="Q3186" s="135"/>
    </row>
    <row r="3187" spans="5:17" x14ac:dyDescent="0.25">
      <c r="E3187" s="265"/>
      <c r="M3187" s="159"/>
      <c r="N3187" s="149"/>
      <c r="P3187" s="135"/>
      <c r="Q3187" s="135"/>
    </row>
    <row r="3188" spans="5:17" x14ac:dyDescent="0.25">
      <c r="E3188" s="265"/>
      <c r="M3188" s="159"/>
      <c r="N3188" s="149"/>
      <c r="P3188" s="135"/>
      <c r="Q3188" s="135"/>
    </row>
    <row r="3189" spans="5:17" x14ac:dyDescent="0.25">
      <c r="E3189" s="265"/>
      <c r="M3189" s="159"/>
      <c r="N3189" s="149"/>
      <c r="P3189" s="135"/>
      <c r="Q3189" s="135"/>
    </row>
    <row r="3190" spans="5:17" x14ac:dyDescent="0.25">
      <c r="E3190" s="265"/>
      <c r="M3190" s="159"/>
      <c r="N3190" s="149"/>
      <c r="P3190" s="135"/>
      <c r="Q3190" s="135"/>
    </row>
    <row r="3191" spans="5:17" x14ac:dyDescent="0.25">
      <c r="E3191" s="265"/>
      <c r="M3191" s="159"/>
      <c r="N3191" s="149"/>
      <c r="P3191" s="135"/>
      <c r="Q3191" s="135"/>
    </row>
    <row r="3192" spans="5:17" x14ac:dyDescent="0.25">
      <c r="E3192" s="265"/>
      <c r="M3192" s="159"/>
      <c r="N3192" s="149"/>
      <c r="P3192" s="135"/>
      <c r="Q3192" s="135"/>
    </row>
    <row r="3193" spans="5:17" x14ac:dyDescent="0.25">
      <c r="E3193" s="265"/>
      <c r="M3193" s="159"/>
      <c r="N3193" s="149"/>
      <c r="P3193" s="135"/>
      <c r="Q3193" s="135"/>
    </row>
    <row r="3194" spans="5:17" x14ac:dyDescent="0.25">
      <c r="E3194" s="265"/>
      <c r="M3194" s="159"/>
      <c r="N3194" s="149"/>
      <c r="P3194" s="135"/>
      <c r="Q3194" s="135"/>
    </row>
    <row r="3195" spans="5:17" x14ac:dyDescent="0.25">
      <c r="E3195" s="265"/>
      <c r="M3195" s="159"/>
      <c r="N3195" s="149"/>
      <c r="P3195" s="135"/>
      <c r="Q3195" s="135"/>
    </row>
    <row r="3196" spans="5:17" x14ac:dyDescent="0.25">
      <c r="E3196" s="265"/>
      <c r="M3196" s="159"/>
      <c r="N3196" s="149"/>
      <c r="P3196" s="135"/>
      <c r="Q3196" s="135"/>
    </row>
    <row r="3197" spans="5:17" x14ac:dyDescent="0.25">
      <c r="E3197" s="265"/>
      <c r="M3197" s="159"/>
      <c r="N3197" s="149"/>
      <c r="P3197" s="135"/>
      <c r="Q3197" s="135"/>
    </row>
    <row r="3198" spans="5:17" x14ac:dyDescent="0.25">
      <c r="E3198" s="265"/>
      <c r="M3198" s="159"/>
      <c r="N3198" s="149"/>
      <c r="P3198" s="135"/>
      <c r="Q3198" s="135"/>
    </row>
    <row r="3199" spans="5:17" x14ac:dyDescent="0.25">
      <c r="E3199" s="265"/>
      <c r="M3199" s="159"/>
      <c r="N3199" s="149"/>
      <c r="P3199" s="135"/>
      <c r="Q3199" s="135"/>
    </row>
    <row r="3200" spans="5:17" x14ac:dyDescent="0.25">
      <c r="E3200" s="265"/>
      <c r="M3200" s="159"/>
      <c r="N3200" s="149"/>
      <c r="P3200" s="135"/>
      <c r="Q3200" s="135"/>
    </row>
    <row r="3201" spans="5:17" x14ac:dyDescent="0.25">
      <c r="E3201" s="265"/>
      <c r="M3201" s="159"/>
      <c r="N3201" s="149"/>
      <c r="P3201" s="135"/>
      <c r="Q3201" s="135"/>
    </row>
    <row r="3202" spans="5:17" x14ac:dyDescent="0.25">
      <c r="E3202" s="265"/>
      <c r="M3202" s="159"/>
      <c r="N3202" s="149"/>
      <c r="P3202" s="135"/>
      <c r="Q3202" s="135"/>
    </row>
    <row r="3203" spans="5:17" x14ac:dyDescent="0.25">
      <c r="E3203" s="265"/>
      <c r="M3203" s="159"/>
      <c r="N3203" s="149"/>
      <c r="P3203" s="135"/>
      <c r="Q3203" s="135"/>
    </row>
    <row r="3204" spans="5:17" x14ac:dyDescent="0.25">
      <c r="E3204" s="265"/>
      <c r="M3204" s="159"/>
      <c r="N3204" s="149"/>
      <c r="P3204" s="135"/>
      <c r="Q3204" s="135"/>
    </row>
    <row r="3205" spans="5:17" x14ac:dyDescent="0.25">
      <c r="E3205" s="265"/>
      <c r="M3205" s="159"/>
      <c r="N3205" s="149"/>
      <c r="P3205" s="135"/>
      <c r="Q3205" s="135"/>
    </row>
    <row r="3206" spans="5:17" x14ac:dyDescent="0.25">
      <c r="E3206" s="265"/>
      <c r="M3206" s="159"/>
      <c r="N3206" s="149"/>
      <c r="P3206" s="135"/>
      <c r="Q3206" s="135"/>
    </row>
    <row r="3207" spans="5:17" x14ac:dyDescent="0.25">
      <c r="E3207" s="265"/>
      <c r="M3207" s="159"/>
      <c r="N3207" s="149"/>
      <c r="P3207" s="135"/>
      <c r="Q3207" s="135"/>
    </row>
    <row r="3208" spans="5:17" x14ac:dyDescent="0.25">
      <c r="E3208" s="265"/>
      <c r="M3208" s="159"/>
      <c r="N3208" s="149"/>
      <c r="P3208" s="135"/>
      <c r="Q3208" s="135"/>
    </row>
    <row r="3209" spans="5:17" x14ac:dyDescent="0.25">
      <c r="E3209" s="265"/>
      <c r="M3209" s="159"/>
      <c r="N3209" s="149"/>
      <c r="P3209" s="135"/>
      <c r="Q3209" s="135"/>
    </row>
    <row r="3210" spans="5:17" x14ac:dyDescent="0.25">
      <c r="E3210" s="265"/>
      <c r="M3210" s="159"/>
      <c r="N3210" s="149"/>
      <c r="P3210" s="135"/>
      <c r="Q3210" s="135"/>
    </row>
    <row r="3211" spans="5:17" x14ac:dyDescent="0.25">
      <c r="E3211" s="265"/>
      <c r="M3211" s="159"/>
      <c r="N3211" s="149"/>
      <c r="P3211" s="135"/>
      <c r="Q3211" s="135"/>
    </row>
    <row r="3212" spans="5:17" x14ac:dyDescent="0.25">
      <c r="E3212" s="265"/>
      <c r="M3212" s="159"/>
      <c r="N3212" s="149"/>
      <c r="P3212" s="135"/>
      <c r="Q3212" s="135"/>
    </row>
    <row r="3213" spans="5:17" x14ac:dyDescent="0.25">
      <c r="E3213" s="265"/>
      <c r="M3213" s="159"/>
      <c r="N3213" s="149"/>
      <c r="P3213" s="135"/>
      <c r="Q3213" s="135"/>
    </row>
    <row r="3214" spans="5:17" x14ac:dyDescent="0.25">
      <c r="E3214" s="265"/>
      <c r="M3214" s="159"/>
      <c r="N3214" s="149"/>
      <c r="P3214" s="135"/>
      <c r="Q3214" s="135"/>
    </row>
    <row r="3215" spans="5:17" x14ac:dyDescent="0.25">
      <c r="E3215" s="265"/>
      <c r="M3215" s="159"/>
      <c r="N3215" s="149"/>
      <c r="P3215" s="135"/>
      <c r="Q3215" s="135"/>
    </row>
    <row r="3216" spans="5:17" x14ac:dyDescent="0.25">
      <c r="E3216" s="265"/>
      <c r="M3216" s="159"/>
      <c r="N3216" s="149"/>
      <c r="P3216" s="135"/>
      <c r="Q3216" s="135"/>
    </row>
    <row r="3217" spans="5:17" x14ac:dyDescent="0.25">
      <c r="E3217" s="265"/>
      <c r="M3217" s="159"/>
      <c r="N3217" s="149"/>
      <c r="P3217" s="135"/>
      <c r="Q3217" s="135"/>
    </row>
    <row r="3218" spans="5:17" x14ac:dyDescent="0.25">
      <c r="E3218" s="265"/>
      <c r="M3218" s="159"/>
      <c r="N3218" s="149"/>
      <c r="P3218" s="135"/>
      <c r="Q3218" s="135"/>
    </row>
    <row r="3219" spans="5:17" x14ac:dyDescent="0.25">
      <c r="E3219" s="265"/>
      <c r="M3219" s="159"/>
      <c r="N3219" s="149"/>
      <c r="P3219" s="135"/>
      <c r="Q3219" s="135"/>
    </row>
    <row r="3220" spans="5:17" x14ac:dyDescent="0.25">
      <c r="E3220" s="265"/>
      <c r="M3220" s="159"/>
      <c r="N3220" s="149"/>
      <c r="P3220" s="135"/>
      <c r="Q3220" s="135"/>
    </row>
    <row r="3221" spans="5:17" x14ac:dyDescent="0.25">
      <c r="E3221" s="265"/>
      <c r="M3221" s="159"/>
      <c r="N3221" s="149"/>
      <c r="P3221" s="135"/>
      <c r="Q3221" s="135"/>
    </row>
    <row r="3222" spans="5:17" x14ac:dyDescent="0.25">
      <c r="E3222" s="265"/>
      <c r="M3222" s="159"/>
      <c r="N3222" s="149"/>
      <c r="P3222" s="135"/>
      <c r="Q3222" s="135"/>
    </row>
    <row r="3223" spans="5:17" x14ac:dyDescent="0.25">
      <c r="E3223" s="265"/>
      <c r="M3223" s="159"/>
      <c r="N3223" s="149"/>
      <c r="P3223" s="135"/>
      <c r="Q3223" s="135"/>
    </row>
    <row r="3224" spans="5:17" x14ac:dyDescent="0.25">
      <c r="E3224" s="265"/>
      <c r="M3224" s="159"/>
      <c r="N3224" s="149"/>
      <c r="P3224" s="135"/>
      <c r="Q3224" s="135"/>
    </row>
    <row r="3225" spans="5:17" x14ac:dyDescent="0.25">
      <c r="E3225" s="265"/>
      <c r="M3225" s="159"/>
      <c r="N3225" s="149"/>
      <c r="P3225" s="135"/>
      <c r="Q3225" s="135"/>
    </row>
    <row r="3226" spans="5:17" x14ac:dyDescent="0.25">
      <c r="E3226" s="265"/>
      <c r="M3226" s="159"/>
      <c r="N3226" s="149"/>
      <c r="P3226" s="135"/>
      <c r="Q3226" s="135"/>
    </row>
    <row r="3227" spans="5:17" x14ac:dyDescent="0.25">
      <c r="E3227" s="265"/>
      <c r="M3227" s="159"/>
      <c r="N3227" s="149"/>
      <c r="P3227" s="135"/>
      <c r="Q3227" s="135"/>
    </row>
    <row r="3228" spans="5:17" x14ac:dyDescent="0.25">
      <c r="E3228" s="265"/>
      <c r="M3228" s="159"/>
      <c r="N3228" s="149"/>
      <c r="P3228" s="135"/>
      <c r="Q3228" s="135"/>
    </row>
    <row r="3229" spans="5:17" x14ac:dyDescent="0.25">
      <c r="E3229" s="265"/>
      <c r="M3229" s="159"/>
      <c r="N3229" s="149"/>
      <c r="P3229" s="135"/>
      <c r="Q3229" s="135"/>
    </row>
    <row r="3230" spans="5:17" x14ac:dyDescent="0.25">
      <c r="E3230" s="265"/>
      <c r="M3230" s="159"/>
      <c r="N3230" s="149"/>
      <c r="P3230" s="135"/>
      <c r="Q3230" s="135"/>
    </row>
    <row r="3231" spans="5:17" x14ac:dyDescent="0.25">
      <c r="E3231" s="265"/>
      <c r="M3231" s="159"/>
      <c r="N3231" s="149"/>
      <c r="P3231" s="135"/>
      <c r="Q3231" s="135"/>
    </row>
    <row r="3232" spans="5:17" x14ac:dyDescent="0.25">
      <c r="E3232" s="265"/>
      <c r="M3232" s="159"/>
      <c r="N3232" s="149"/>
      <c r="P3232" s="135"/>
      <c r="Q3232" s="135"/>
    </row>
    <row r="3233" spans="5:17" x14ac:dyDescent="0.25">
      <c r="E3233" s="265"/>
      <c r="M3233" s="159"/>
      <c r="N3233" s="149"/>
      <c r="P3233" s="135"/>
      <c r="Q3233" s="135"/>
    </row>
    <row r="3234" spans="5:17" x14ac:dyDescent="0.25">
      <c r="E3234" s="265"/>
      <c r="M3234" s="159"/>
      <c r="N3234" s="149"/>
      <c r="P3234" s="135"/>
      <c r="Q3234" s="135"/>
    </row>
    <row r="3235" spans="5:17" x14ac:dyDescent="0.25">
      <c r="E3235" s="265"/>
      <c r="M3235" s="159"/>
      <c r="N3235" s="149"/>
      <c r="P3235" s="135"/>
      <c r="Q3235" s="135"/>
    </row>
    <row r="3236" spans="5:17" x14ac:dyDescent="0.25">
      <c r="E3236" s="265"/>
      <c r="M3236" s="159"/>
      <c r="N3236" s="149"/>
      <c r="P3236" s="135"/>
      <c r="Q3236" s="135"/>
    </row>
    <row r="3237" spans="5:17" x14ac:dyDescent="0.25">
      <c r="E3237" s="265"/>
      <c r="M3237" s="159"/>
      <c r="N3237" s="149"/>
      <c r="P3237" s="135"/>
      <c r="Q3237" s="135"/>
    </row>
    <row r="3238" spans="5:17" x14ac:dyDescent="0.25">
      <c r="E3238" s="265"/>
      <c r="M3238" s="159"/>
      <c r="N3238" s="149"/>
      <c r="P3238" s="135"/>
      <c r="Q3238" s="135"/>
    </row>
    <row r="3239" spans="5:17" x14ac:dyDescent="0.25">
      <c r="E3239" s="265"/>
      <c r="M3239" s="159"/>
      <c r="N3239" s="149"/>
      <c r="P3239" s="135"/>
      <c r="Q3239" s="135"/>
    </row>
    <row r="3240" spans="5:17" x14ac:dyDescent="0.25">
      <c r="E3240" s="265"/>
      <c r="M3240" s="159"/>
      <c r="N3240" s="149"/>
      <c r="P3240" s="135"/>
      <c r="Q3240" s="135"/>
    </row>
    <row r="3241" spans="5:17" x14ac:dyDescent="0.25">
      <c r="E3241" s="265"/>
      <c r="M3241" s="159"/>
      <c r="N3241" s="149"/>
      <c r="P3241" s="135"/>
      <c r="Q3241" s="135"/>
    </row>
    <row r="3242" spans="5:17" x14ac:dyDescent="0.25">
      <c r="E3242" s="265"/>
      <c r="M3242" s="159"/>
      <c r="N3242" s="149"/>
      <c r="P3242" s="135"/>
      <c r="Q3242" s="135"/>
    </row>
    <row r="3243" spans="5:17" x14ac:dyDescent="0.25">
      <c r="E3243" s="265"/>
      <c r="M3243" s="159"/>
      <c r="N3243" s="149"/>
      <c r="P3243" s="135"/>
      <c r="Q3243" s="135"/>
    </row>
    <row r="3244" spans="5:17" x14ac:dyDescent="0.25">
      <c r="E3244" s="265"/>
      <c r="M3244" s="159"/>
      <c r="N3244" s="149"/>
      <c r="P3244" s="135"/>
      <c r="Q3244" s="135"/>
    </row>
    <row r="3245" spans="5:17" x14ac:dyDescent="0.25">
      <c r="E3245" s="265"/>
      <c r="M3245" s="159"/>
      <c r="N3245" s="149"/>
      <c r="P3245" s="135"/>
      <c r="Q3245" s="135"/>
    </row>
    <row r="3246" spans="5:17" x14ac:dyDescent="0.25">
      <c r="E3246" s="265"/>
      <c r="M3246" s="159"/>
      <c r="N3246" s="149"/>
      <c r="P3246" s="135"/>
      <c r="Q3246" s="135"/>
    </row>
    <row r="3247" spans="5:17" x14ac:dyDescent="0.25">
      <c r="E3247" s="265"/>
      <c r="M3247" s="159"/>
      <c r="N3247" s="149"/>
      <c r="P3247" s="135"/>
      <c r="Q3247" s="135"/>
    </row>
    <row r="3248" spans="5:17" x14ac:dyDescent="0.25">
      <c r="E3248" s="265"/>
      <c r="M3248" s="159"/>
      <c r="N3248" s="149"/>
      <c r="P3248" s="135"/>
      <c r="Q3248" s="135"/>
    </row>
    <row r="3249" spans="5:17" x14ac:dyDescent="0.25">
      <c r="E3249" s="265"/>
      <c r="M3249" s="159"/>
      <c r="N3249" s="149"/>
      <c r="P3249" s="135"/>
      <c r="Q3249" s="135"/>
    </row>
    <row r="3250" spans="5:17" x14ac:dyDescent="0.25">
      <c r="E3250" s="265"/>
      <c r="M3250" s="159"/>
      <c r="N3250" s="149"/>
      <c r="P3250" s="135"/>
      <c r="Q3250" s="135"/>
    </row>
    <row r="3251" spans="5:17" x14ac:dyDescent="0.25">
      <c r="E3251" s="265"/>
      <c r="M3251" s="159"/>
      <c r="N3251" s="149"/>
      <c r="P3251" s="135"/>
      <c r="Q3251" s="135"/>
    </row>
    <row r="3252" spans="5:17" x14ac:dyDescent="0.25">
      <c r="E3252" s="265"/>
      <c r="M3252" s="159"/>
      <c r="N3252" s="149"/>
      <c r="P3252" s="135"/>
      <c r="Q3252" s="135"/>
    </row>
    <row r="3253" spans="5:17" x14ac:dyDescent="0.25">
      <c r="E3253" s="265"/>
      <c r="M3253" s="159"/>
      <c r="N3253" s="149"/>
      <c r="P3253" s="135"/>
      <c r="Q3253" s="135"/>
    </row>
    <row r="3254" spans="5:17" x14ac:dyDescent="0.25">
      <c r="E3254" s="265"/>
      <c r="M3254" s="159"/>
      <c r="N3254" s="149"/>
      <c r="P3254" s="135"/>
      <c r="Q3254" s="135"/>
    </row>
    <row r="3255" spans="5:17" x14ac:dyDescent="0.25">
      <c r="E3255" s="265"/>
      <c r="M3255" s="159"/>
      <c r="N3255" s="149"/>
      <c r="P3255" s="135"/>
      <c r="Q3255" s="135"/>
    </row>
    <row r="3256" spans="5:17" x14ac:dyDescent="0.25">
      <c r="E3256" s="265"/>
      <c r="M3256" s="159"/>
      <c r="N3256" s="149"/>
      <c r="P3256" s="135"/>
      <c r="Q3256" s="135"/>
    </row>
    <row r="3257" spans="5:17" x14ac:dyDescent="0.25">
      <c r="E3257" s="265"/>
      <c r="M3257" s="159"/>
      <c r="N3257" s="149"/>
      <c r="P3257" s="135"/>
      <c r="Q3257" s="135"/>
    </row>
    <row r="3258" spans="5:17" x14ac:dyDescent="0.25">
      <c r="E3258" s="265"/>
      <c r="M3258" s="159"/>
      <c r="N3258" s="149"/>
      <c r="P3258" s="135"/>
      <c r="Q3258" s="135"/>
    </row>
    <row r="3259" spans="5:17" x14ac:dyDescent="0.25">
      <c r="E3259" s="265"/>
      <c r="M3259" s="159"/>
      <c r="N3259" s="149"/>
      <c r="P3259" s="135"/>
      <c r="Q3259" s="135"/>
    </row>
    <row r="3260" spans="5:17" x14ac:dyDescent="0.25">
      <c r="E3260" s="265"/>
      <c r="M3260" s="159"/>
      <c r="N3260" s="149"/>
      <c r="P3260" s="135"/>
      <c r="Q3260" s="135"/>
    </row>
    <row r="3261" spans="5:17" x14ac:dyDescent="0.25">
      <c r="E3261" s="265"/>
      <c r="M3261" s="159"/>
      <c r="N3261" s="149"/>
      <c r="P3261" s="135"/>
      <c r="Q3261" s="135"/>
    </row>
    <row r="3262" spans="5:17" x14ac:dyDescent="0.25">
      <c r="E3262" s="265"/>
      <c r="M3262" s="159"/>
      <c r="N3262" s="149"/>
      <c r="P3262" s="135"/>
      <c r="Q3262" s="135"/>
    </row>
    <row r="3263" spans="5:17" x14ac:dyDescent="0.25">
      <c r="E3263" s="265"/>
      <c r="M3263" s="159"/>
      <c r="N3263" s="149"/>
      <c r="P3263" s="135"/>
      <c r="Q3263" s="135"/>
    </row>
    <row r="3264" spans="5:17" x14ac:dyDescent="0.25">
      <c r="E3264" s="265"/>
      <c r="M3264" s="159"/>
      <c r="N3264" s="149"/>
      <c r="P3264" s="135"/>
      <c r="Q3264" s="135"/>
    </row>
    <row r="3265" spans="5:17" x14ac:dyDescent="0.25">
      <c r="E3265" s="265"/>
      <c r="M3265" s="159"/>
      <c r="N3265" s="149"/>
      <c r="P3265" s="135"/>
      <c r="Q3265" s="135"/>
    </row>
    <row r="3266" spans="5:17" x14ac:dyDescent="0.25">
      <c r="E3266" s="265"/>
      <c r="M3266" s="159"/>
      <c r="N3266" s="149"/>
      <c r="P3266" s="135"/>
      <c r="Q3266" s="135"/>
    </row>
    <row r="3267" spans="5:17" x14ac:dyDescent="0.25">
      <c r="E3267" s="265"/>
      <c r="M3267" s="159"/>
      <c r="N3267" s="149"/>
      <c r="P3267" s="135"/>
      <c r="Q3267" s="135"/>
    </row>
    <row r="3268" spans="5:17" x14ac:dyDescent="0.25">
      <c r="E3268" s="265"/>
      <c r="M3268" s="159"/>
      <c r="N3268" s="149"/>
      <c r="P3268" s="135"/>
      <c r="Q3268" s="135"/>
    </row>
    <row r="3269" spans="5:17" x14ac:dyDescent="0.25">
      <c r="E3269" s="265"/>
      <c r="M3269" s="159"/>
      <c r="N3269" s="149"/>
      <c r="P3269" s="135"/>
      <c r="Q3269" s="135"/>
    </row>
    <row r="3270" spans="5:17" x14ac:dyDescent="0.25">
      <c r="E3270" s="265"/>
      <c r="M3270" s="159"/>
      <c r="N3270" s="149"/>
      <c r="P3270" s="135"/>
      <c r="Q3270" s="135"/>
    </row>
    <row r="3271" spans="5:17" x14ac:dyDescent="0.25">
      <c r="E3271" s="265"/>
      <c r="M3271" s="159"/>
      <c r="N3271" s="149"/>
      <c r="P3271" s="135"/>
      <c r="Q3271" s="135"/>
    </row>
    <row r="3272" spans="5:17" x14ac:dyDescent="0.25">
      <c r="E3272" s="265"/>
      <c r="M3272" s="159"/>
      <c r="N3272" s="149"/>
      <c r="P3272" s="135"/>
      <c r="Q3272" s="135"/>
    </row>
    <row r="3273" spans="5:17" x14ac:dyDescent="0.25">
      <c r="E3273" s="265"/>
      <c r="M3273" s="159"/>
      <c r="N3273" s="149"/>
      <c r="P3273" s="135"/>
      <c r="Q3273" s="135"/>
    </row>
    <row r="3274" spans="5:17" x14ac:dyDescent="0.25">
      <c r="E3274" s="265"/>
      <c r="M3274" s="159"/>
      <c r="N3274" s="149"/>
      <c r="P3274" s="135"/>
      <c r="Q3274" s="135"/>
    </row>
    <row r="3275" spans="5:17" x14ac:dyDescent="0.25">
      <c r="E3275" s="265"/>
      <c r="M3275" s="159"/>
      <c r="N3275" s="149"/>
      <c r="P3275" s="135"/>
      <c r="Q3275" s="135"/>
    </row>
    <row r="3276" spans="5:17" x14ac:dyDescent="0.25">
      <c r="E3276" s="265"/>
      <c r="M3276" s="159"/>
      <c r="N3276" s="149"/>
      <c r="P3276" s="135"/>
      <c r="Q3276" s="135"/>
    </row>
    <row r="3277" spans="5:17" x14ac:dyDescent="0.25">
      <c r="E3277" s="265"/>
      <c r="M3277" s="159"/>
      <c r="N3277" s="149"/>
      <c r="P3277" s="135"/>
      <c r="Q3277" s="135"/>
    </row>
    <row r="3278" spans="5:17" x14ac:dyDescent="0.25">
      <c r="E3278" s="265"/>
      <c r="M3278" s="159"/>
      <c r="N3278" s="149"/>
      <c r="P3278" s="135"/>
      <c r="Q3278" s="135"/>
    </row>
    <row r="3279" spans="5:17" x14ac:dyDescent="0.25">
      <c r="E3279" s="265"/>
      <c r="M3279" s="159"/>
      <c r="N3279" s="149"/>
      <c r="P3279" s="135"/>
      <c r="Q3279" s="135"/>
    </row>
    <row r="3280" spans="5:17" x14ac:dyDescent="0.25">
      <c r="E3280" s="265"/>
      <c r="M3280" s="159"/>
      <c r="N3280" s="149"/>
      <c r="P3280" s="135"/>
      <c r="Q3280" s="135"/>
    </row>
    <row r="3281" spans="5:17" x14ac:dyDescent="0.25">
      <c r="E3281" s="265"/>
      <c r="M3281" s="159"/>
      <c r="N3281" s="149"/>
      <c r="P3281" s="135"/>
      <c r="Q3281" s="135"/>
    </row>
    <row r="3282" spans="5:17" x14ac:dyDescent="0.25">
      <c r="E3282" s="265"/>
      <c r="M3282" s="159"/>
      <c r="N3282" s="149"/>
      <c r="P3282" s="135"/>
      <c r="Q3282" s="135"/>
    </row>
    <row r="3283" spans="5:17" x14ac:dyDescent="0.25">
      <c r="E3283" s="265"/>
      <c r="M3283" s="159"/>
      <c r="N3283" s="149"/>
      <c r="P3283" s="135"/>
      <c r="Q3283" s="135"/>
    </row>
    <row r="3284" spans="5:17" x14ac:dyDescent="0.25">
      <c r="E3284" s="265"/>
      <c r="M3284" s="159"/>
      <c r="N3284" s="149"/>
      <c r="P3284" s="135"/>
      <c r="Q3284" s="135"/>
    </row>
    <row r="3285" spans="5:17" x14ac:dyDescent="0.25">
      <c r="E3285" s="265"/>
      <c r="M3285" s="159"/>
      <c r="N3285" s="149"/>
      <c r="P3285" s="135"/>
      <c r="Q3285" s="135"/>
    </row>
    <row r="3286" spans="5:17" x14ac:dyDescent="0.25">
      <c r="E3286" s="265"/>
      <c r="M3286" s="159"/>
      <c r="N3286" s="149"/>
      <c r="P3286" s="135"/>
      <c r="Q3286" s="135"/>
    </row>
    <row r="3287" spans="5:17" x14ac:dyDescent="0.25">
      <c r="E3287" s="265"/>
      <c r="M3287" s="159"/>
      <c r="N3287" s="149"/>
      <c r="P3287" s="135"/>
      <c r="Q3287" s="135"/>
    </row>
    <row r="3288" spans="5:17" x14ac:dyDescent="0.25">
      <c r="E3288" s="265"/>
      <c r="M3288" s="159"/>
      <c r="N3288" s="149"/>
      <c r="P3288" s="135"/>
      <c r="Q3288" s="135"/>
    </row>
    <row r="3289" spans="5:17" x14ac:dyDescent="0.25">
      <c r="E3289" s="265"/>
      <c r="M3289" s="159"/>
      <c r="N3289" s="149"/>
      <c r="P3289" s="135"/>
      <c r="Q3289" s="135"/>
    </row>
    <row r="3290" spans="5:17" x14ac:dyDescent="0.25">
      <c r="E3290" s="265"/>
      <c r="M3290" s="159"/>
      <c r="N3290" s="149"/>
      <c r="P3290" s="135"/>
      <c r="Q3290" s="135"/>
    </row>
    <row r="3291" spans="5:17" x14ac:dyDescent="0.25">
      <c r="E3291" s="265"/>
      <c r="M3291" s="159"/>
      <c r="N3291" s="149"/>
      <c r="P3291" s="135"/>
      <c r="Q3291" s="135"/>
    </row>
    <row r="3292" spans="5:17" x14ac:dyDescent="0.25">
      <c r="E3292" s="265"/>
      <c r="M3292" s="159"/>
      <c r="N3292" s="149"/>
      <c r="P3292" s="135"/>
      <c r="Q3292" s="135"/>
    </row>
    <row r="3293" spans="5:17" x14ac:dyDescent="0.25">
      <c r="E3293" s="265"/>
      <c r="M3293" s="159"/>
      <c r="N3293" s="149"/>
      <c r="P3293" s="135"/>
      <c r="Q3293" s="135"/>
    </row>
    <row r="3294" spans="5:17" x14ac:dyDescent="0.25">
      <c r="E3294" s="265"/>
      <c r="M3294" s="159"/>
      <c r="N3294" s="149"/>
      <c r="P3294" s="135"/>
      <c r="Q3294" s="135"/>
    </row>
    <row r="3295" spans="5:17" x14ac:dyDescent="0.25">
      <c r="E3295" s="265"/>
      <c r="M3295" s="159"/>
      <c r="N3295" s="149"/>
      <c r="P3295" s="135"/>
      <c r="Q3295" s="135"/>
    </row>
    <row r="3296" spans="5:17" x14ac:dyDescent="0.25">
      <c r="E3296" s="265"/>
      <c r="M3296" s="159"/>
      <c r="N3296" s="149"/>
      <c r="P3296" s="135"/>
      <c r="Q3296" s="135"/>
    </row>
    <row r="3297" spans="5:17" x14ac:dyDescent="0.25">
      <c r="E3297" s="265"/>
      <c r="M3297" s="159"/>
      <c r="N3297" s="149"/>
      <c r="P3297" s="135"/>
      <c r="Q3297" s="135"/>
    </row>
    <row r="3298" spans="5:17" x14ac:dyDescent="0.25">
      <c r="E3298" s="265"/>
      <c r="M3298" s="159"/>
      <c r="N3298" s="149"/>
      <c r="P3298" s="135"/>
      <c r="Q3298" s="135"/>
    </row>
    <row r="3299" spans="5:17" x14ac:dyDescent="0.25">
      <c r="E3299" s="265"/>
      <c r="M3299" s="159"/>
      <c r="N3299" s="149"/>
      <c r="P3299" s="135"/>
      <c r="Q3299" s="135"/>
    </row>
    <row r="3300" spans="5:17" x14ac:dyDescent="0.25">
      <c r="E3300" s="265"/>
      <c r="M3300" s="159"/>
      <c r="N3300" s="149"/>
      <c r="P3300" s="135"/>
      <c r="Q3300" s="135"/>
    </row>
    <row r="3301" spans="5:17" x14ac:dyDescent="0.25">
      <c r="E3301" s="265"/>
      <c r="M3301" s="159"/>
      <c r="N3301" s="149"/>
      <c r="P3301" s="135"/>
      <c r="Q3301" s="135"/>
    </row>
    <row r="3302" spans="5:17" x14ac:dyDescent="0.25">
      <c r="E3302" s="265"/>
      <c r="M3302" s="159"/>
      <c r="N3302" s="149"/>
      <c r="P3302" s="135"/>
      <c r="Q3302" s="135"/>
    </row>
    <row r="3303" spans="5:17" x14ac:dyDescent="0.25">
      <c r="E3303" s="265"/>
      <c r="M3303" s="159"/>
      <c r="N3303" s="149"/>
      <c r="P3303" s="135"/>
      <c r="Q3303" s="135"/>
    </row>
    <row r="3304" spans="5:17" x14ac:dyDescent="0.25">
      <c r="E3304" s="265"/>
      <c r="M3304" s="159"/>
      <c r="N3304" s="149"/>
      <c r="P3304" s="135"/>
      <c r="Q3304" s="135"/>
    </row>
    <row r="3305" spans="5:17" x14ac:dyDescent="0.25">
      <c r="E3305" s="265"/>
      <c r="M3305" s="159"/>
      <c r="N3305" s="149"/>
      <c r="P3305" s="135"/>
      <c r="Q3305" s="135"/>
    </row>
    <row r="3306" spans="5:17" x14ac:dyDescent="0.25">
      <c r="E3306" s="265"/>
      <c r="M3306" s="159"/>
      <c r="N3306" s="149"/>
      <c r="P3306" s="135"/>
      <c r="Q3306" s="135"/>
    </row>
    <row r="3307" spans="5:17" x14ac:dyDescent="0.25">
      <c r="E3307" s="265"/>
      <c r="M3307" s="159"/>
      <c r="N3307" s="149"/>
      <c r="P3307" s="135"/>
      <c r="Q3307" s="135"/>
    </row>
    <row r="3308" spans="5:17" x14ac:dyDescent="0.25">
      <c r="E3308" s="265"/>
      <c r="M3308" s="159"/>
      <c r="N3308" s="149"/>
      <c r="P3308" s="135"/>
      <c r="Q3308" s="135"/>
    </row>
    <row r="3309" spans="5:17" x14ac:dyDescent="0.25">
      <c r="E3309" s="265"/>
      <c r="M3309" s="159"/>
      <c r="N3309" s="149"/>
      <c r="P3309" s="135"/>
      <c r="Q3309" s="135"/>
    </row>
    <row r="3310" spans="5:17" x14ac:dyDescent="0.25">
      <c r="E3310" s="265"/>
      <c r="M3310" s="159"/>
      <c r="N3310" s="149"/>
      <c r="P3310" s="135"/>
      <c r="Q3310" s="135"/>
    </row>
    <row r="3311" spans="5:17" x14ac:dyDescent="0.25">
      <c r="E3311" s="265"/>
      <c r="M3311" s="159"/>
      <c r="N3311" s="149"/>
      <c r="P3311" s="135"/>
      <c r="Q3311" s="135"/>
    </row>
    <row r="3312" spans="5:17" x14ac:dyDescent="0.25">
      <c r="E3312" s="265"/>
      <c r="M3312" s="159"/>
      <c r="N3312" s="149"/>
      <c r="P3312" s="135"/>
      <c r="Q3312" s="135"/>
    </row>
    <row r="3313" spans="5:17" x14ac:dyDescent="0.25">
      <c r="E3313" s="265"/>
      <c r="M3313" s="159"/>
      <c r="N3313" s="149"/>
      <c r="P3313" s="135"/>
      <c r="Q3313" s="135"/>
    </row>
    <row r="3314" spans="5:17" x14ac:dyDescent="0.25">
      <c r="E3314" s="265"/>
      <c r="M3314" s="159"/>
      <c r="N3314" s="149"/>
      <c r="P3314" s="135"/>
      <c r="Q3314" s="135"/>
    </row>
    <row r="3315" spans="5:17" x14ac:dyDescent="0.25">
      <c r="E3315" s="265"/>
      <c r="M3315" s="159"/>
      <c r="N3315" s="149"/>
      <c r="P3315" s="135"/>
      <c r="Q3315" s="135"/>
    </row>
    <row r="3316" spans="5:17" x14ac:dyDescent="0.25">
      <c r="E3316" s="265"/>
      <c r="M3316" s="159"/>
      <c r="N3316" s="149"/>
      <c r="P3316" s="135"/>
      <c r="Q3316" s="135"/>
    </row>
    <row r="3317" spans="5:17" x14ac:dyDescent="0.25">
      <c r="E3317" s="265"/>
      <c r="M3317" s="159"/>
      <c r="N3317" s="149"/>
      <c r="P3317" s="135"/>
      <c r="Q3317" s="135"/>
    </row>
    <row r="3318" spans="5:17" x14ac:dyDescent="0.25">
      <c r="E3318" s="265"/>
      <c r="M3318" s="159"/>
      <c r="N3318" s="149"/>
      <c r="P3318" s="135"/>
      <c r="Q3318" s="135"/>
    </row>
    <row r="3319" spans="5:17" x14ac:dyDescent="0.25">
      <c r="E3319" s="265"/>
      <c r="M3319" s="159"/>
      <c r="N3319" s="149"/>
      <c r="P3319" s="135"/>
      <c r="Q3319" s="135"/>
    </row>
    <row r="3320" spans="5:17" x14ac:dyDescent="0.25">
      <c r="E3320" s="265"/>
      <c r="M3320" s="159"/>
      <c r="N3320" s="149"/>
      <c r="P3320" s="135"/>
      <c r="Q3320" s="135"/>
    </row>
    <row r="3321" spans="5:17" x14ac:dyDescent="0.25">
      <c r="E3321" s="265"/>
      <c r="M3321" s="159"/>
      <c r="N3321" s="149"/>
      <c r="P3321" s="135"/>
      <c r="Q3321" s="135"/>
    </row>
    <row r="3322" spans="5:17" x14ac:dyDescent="0.25">
      <c r="E3322" s="265"/>
      <c r="M3322" s="159"/>
      <c r="N3322" s="149"/>
      <c r="P3322" s="135"/>
      <c r="Q3322" s="135"/>
    </row>
    <row r="3323" spans="5:17" x14ac:dyDescent="0.25">
      <c r="E3323" s="265"/>
      <c r="M3323" s="159"/>
      <c r="N3323" s="149"/>
      <c r="P3323" s="135"/>
      <c r="Q3323" s="135"/>
    </row>
    <row r="3324" spans="5:17" x14ac:dyDescent="0.25">
      <c r="E3324" s="265"/>
      <c r="M3324" s="159"/>
      <c r="N3324" s="149"/>
      <c r="P3324" s="135"/>
      <c r="Q3324" s="135"/>
    </row>
    <row r="3325" spans="5:17" x14ac:dyDescent="0.25">
      <c r="E3325" s="265"/>
      <c r="M3325" s="159"/>
      <c r="N3325" s="149"/>
      <c r="P3325" s="135"/>
      <c r="Q3325" s="135"/>
    </row>
    <row r="3326" spans="5:17" x14ac:dyDescent="0.25">
      <c r="E3326" s="265"/>
      <c r="M3326" s="159"/>
      <c r="N3326" s="149"/>
      <c r="P3326" s="135"/>
      <c r="Q3326" s="135"/>
    </row>
    <row r="3327" spans="5:17" x14ac:dyDescent="0.25">
      <c r="E3327" s="265"/>
      <c r="M3327" s="159"/>
      <c r="N3327" s="149"/>
      <c r="P3327" s="135"/>
      <c r="Q3327" s="135"/>
    </row>
    <row r="3328" spans="5:17" x14ac:dyDescent="0.25">
      <c r="E3328" s="265"/>
      <c r="M3328" s="159"/>
      <c r="N3328" s="149"/>
      <c r="P3328" s="135"/>
      <c r="Q3328" s="135"/>
    </row>
    <row r="3329" spans="5:17" x14ac:dyDescent="0.25">
      <c r="E3329" s="265"/>
      <c r="M3329" s="159"/>
      <c r="N3329" s="149"/>
      <c r="P3329" s="135"/>
      <c r="Q3329" s="135"/>
    </row>
    <row r="3330" spans="5:17" x14ac:dyDescent="0.25">
      <c r="E3330" s="265"/>
      <c r="M3330" s="159"/>
      <c r="N3330" s="149"/>
      <c r="P3330" s="135"/>
      <c r="Q3330" s="135"/>
    </row>
    <row r="3331" spans="5:17" x14ac:dyDescent="0.25">
      <c r="E3331" s="265"/>
      <c r="M3331" s="159"/>
      <c r="N3331" s="149"/>
      <c r="P3331" s="135"/>
      <c r="Q3331" s="135"/>
    </row>
    <row r="3332" spans="5:17" x14ac:dyDescent="0.25">
      <c r="E3332" s="265"/>
      <c r="M3332" s="159"/>
      <c r="N3332" s="149"/>
      <c r="P3332" s="135"/>
      <c r="Q3332" s="135"/>
    </row>
    <row r="3333" spans="5:17" x14ac:dyDescent="0.25">
      <c r="E3333" s="265"/>
      <c r="M3333" s="159"/>
      <c r="N3333" s="149"/>
      <c r="P3333" s="135"/>
      <c r="Q3333" s="135"/>
    </row>
    <row r="3334" spans="5:17" x14ac:dyDescent="0.25">
      <c r="E3334" s="265"/>
      <c r="M3334" s="159"/>
      <c r="N3334" s="149"/>
      <c r="P3334" s="135"/>
      <c r="Q3334" s="135"/>
    </row>
    <row r="3335" spans="5:17" x14ac:dyDescent="0.25">
      <c r="E3335" s="265"/>
      <c r="M3335" s="159"/>
      <c r="N3335" s="149"/>
      <c r="P3335" s="135"/>
      <c r="Q3335" s="135"/>
    </row>
    <row r="3336" spans="5:17" x14ac:dyDescent="0.25">
      <c r="E3336" s="265"/>
      <c r="M3336" s="159"/>
      <c r="N3336" s="149"/>
      <c r="P3336" s="135"/>
      <c r="Q3336" s="135"/>
    </row>
    <row r="3337" spans="5:17" x14ac:dyDescent="0.25">
      <c r="E3337" s="265"/>
      <c r="M3337" s="159"/>
      <c r="N3337" s="149"/>
      <c r="P3337" s="135"/>
      <c r="Q3337" s="135"/>
    </row>
    <row r="3338" spans="5:17" x14ac:dyDescent="0.25">
      <c r="E3338" s="265"/>
      <c r="M3338" s="159"/>
      <c r="N3338" s="149"/>
      <c r="P3338" s="135"/>
      <c r="Q3338" s="135"/>
    </row>
    <row r="3339" spans="5:17" x14ac:dyDescent="0.25">
      <c r="E3339" s="265"/>
      <c r="M3339" s="159"/>
      <c r="N3339" s="149"/>
      <c r="P3339" s="135"/>
      <c r="Q3339" s="135"/>
    </row>
    <row r="3340" spans="5:17" x14ac:dyDescent="0.25">
      <c r="E3340" s="265"/>
      <c r="M3340" s="159"/>
      <c r="N3340" s="149"/>
      <c r="P3340" s="135"/>
      <c r="Q3340" s="135"/>
    </row>
    <row r="3341" spans="5:17" x14ac:dyDescent="0.25">
      <c r="E3341" s="265"/>
      <c r="M3341" s="159"/>
      <c r="N3341" s="149"/>
      <c r="P3341" s="135"/>
      <c r="Q3341" s="135"/>
    </row>
    <row r="3342" spans="5:17" x14ac:dyDescent="0.25">
      <c r="E3342" s="265"/>
      <c r="M3342" s="159"/>
      <c r="N3342" s="149"/>
      <c r="P3342" s="135"/>
      <c r="Q3342" s="135"/>
    </row>
    <row r="3343" spans="5:17" x14ac:dyDescent="0.25">
      <c r="E3343" s="265"/>
      <c r="M3343" s="159"/>
      <c r="N3343" s="149"/>
      <c r="P3343" s="135"/>
      <c r="Q3343" s="135"/>
    </row>
    <row r="3344" spans="5:17" x14ac:dyDescent="0.25">
      <c r="E3344" s="265"/>
      <c r="M3344" s="159"/>
      <c r="N3344" s="149"/>
      <c r="P3344" s="135"/>
      <c r="Q3344" s="135"/>
    </row>
    <row r="3345" spans="5:17" x14ac:dyDescent="0.25">
      <c r="E3345" s="265"/>
      <c r="M3345" s="159"/>
      <c r="N3345" s="149"/>
      <c r="P3345" s="135"/>
      <c r="Q3345" s="135"/>
    </row>
    <row r="3346" spans="5:17" x14ac:dyDescent="0.25">
      <c r="E3346" s="265"/>
      <c r="M3346" s="159"/>
      <c r="N3346" s="149"/>
      <c r="P3346" s="135"/>
      <c r="Q3346" s="135"/>
    </row>
    <row r="3347" spans="5:17" x14ac:dyDescent="0.25">
      <c r="E3347" s="265"/>
      <c r="M3347" s="159"/>
      <c r="N3347" s="149"/>
      <c r="P3347" s="135"/>
      <c r="Q3347" s="135"/>
    </row>
    <row r="3348" spans="5:17" x14ac:dyDescent="0.25">
      <c r="E3348" s="265"/>
      <c r="M3348" s="159"/>
      <c r="N3348" s="149"/>
      <c r="P3348" s="135"/>
      <c r="Q3348" s="135"/>
    </row>
    <row r="3349" spans="5:17" x14ac:dyDescent="0.25">
      <c r="E3349" s="265"/>
      <c r="M3349" s="159"/>
      <c r="N3349" s="149"/>
      <c r="P3349" s="135"/>
      <c r="Q3349" s="135"/>
    </row>
    <row r="3350" spans="5:17" x14ac:dyDescent="0.25">
      <c r="E3350" s="265"/>
      <c r="M3350" s="159"/>
      <c r="N3350" s="149"/>
      <c r="P3350" s="135"/>
      <c r="Q3350" s="135"/>
    </row>
    <row r="3351" spans="5:17" x14ac:dyDescent="0.25">
      <c r="E3351" s="265"/>
      <c r="M3351" s="159"/>
      <c r="N3351" s="149"/>
      <c r="P3351" s="135"/>
      <c r="Q3351" s="135"/>
    </row>
    <row r="3352" spans="5:17" x14ac:dyDescent="0.25">
      <c r="E3352" s="265"/>
      <c r="M3352" s="159"/>
      <c r="N3352" s="149"/>
      <c r="P3352" s="135"/>
      <c r="Q3352" s="135"/>
    </row>
    <row r="3353" spans="5:17" x14ac:dyDescent="0.25">
      <c r="E3353" s="265"/>
      <c r="M3353" s="159"/>
      <c r="N3353" s="149"/>
      <c r="P3353" s="135"/>
      <c r="Q3353" s="135"/>
    </row>
    <row r="3354" spans="5:17" x14ac:dyDescent="0.25">
      <c r="E3354" s="265"/>
      <c r="M3354" s="159"/>
      <c r="N3354" s="149"/>
      <c r="P3354" s="135"/>
      <c r="Q3354" s="135"/>
    </row>
    <row r="3355" spans="5:17" x14ac:dyDescent="0.25">
      <c r="E3355" s="265"/>
      <c r="M3355" s="159"/>
      <c r="N3355" s="149"/>
      <c r="P3355" s="135"/>
      <c r="Q3355" s="135"/>
    </row>
    <row r="3356" spans="5:17" x14ac:dyDescent="0.25">
      <c r="E3356" s="265"/>
      <c r="M3356" s="159"/>
      <c r="N3356" s="149"/>
      <c r="P3356" s="135"/>
      <c r="Q3356" s="135"/>
    </row>
    <row r="3357" spans="5:17" x14ac:dyDescent="0.25">
      <c r="E3357" s="265"/>
      <c r="M3357" s="159"/>
      <c r="N3357" s="149"/>
      <c r="P3357" s="135"/>
      <c r="Q3357" s="135"/>
    </row>
    <row r="3358" spans="5:17" x14ac:dyDescent="0.25">
      <c r="E3358" s="265"/>
      <c r="M3358" s="159"/>
      <c r="N3358" s="149"/>
      <c r="P3358" s="135"/>
      <c r="Q3358" s="135"/>
    </row>
    <row r="3359" spans="5:17" x14ac:dyDescent="0.25">
      <c r="E3359" s="265"/>
      <c r="M3359" s="159"/>
      <c r="N3359" s="149"/>
      <c r="P3359" s="135"/>
      <c r="Q3359" s="135"/>
    </row>
    <row r="3360" spans="5:17" x14ac:dyDescent="0.25">
      <c r="E3360" s="265"/>
      <c r="M3360" s="159"/>
      <c r="N3360" s="149"/>
      <c r="P3360" s="135"/>
      <c r="Q3360" s="135"/>
    </row>
    <row r="3361" spans="5:17" x14ac:dyDescent="0.25">
      <c r="E3361" s="265"/>
      <c r="M3361" s="159"/>
      <c r="N3361" s="149"/>
      <c r="P3361" s="135"/>
      <c r="Q3361" s="135"/>
    </row>
    <row r="3362" spans="5:17" x14ac:dyDescent="0.25">
      <c r="E3362" s="265"/>
      <c r="M3362" s="159"/>
      <c r="N3362" s="149"/>
      <c r="P3362" s="135"/>
      <c r="Q3362" s="135"/>
    </row>
    <row r="3363" spans="5:17" x14ac:dyDescent="0.25">
      <c r="E3363" s="265"/>
      <c r="M3363" s="159"/>
      <c r="N3363" s="149"/>
      <c r="P3363" s="135"/>
      <c r="Q3363" s="135"/>
    </row>
    <row r="3364" spans="5:17" x14ac:dyDescent="0.25">
      <c r="E3364" s="265"/>
      <c r="M3364" s="159"/>
      <c r="N3364" s="149"/>
      <c r="P3364" s="135"/>
      <c r="Q3364" s="135"/>
    </row>
    <row r="3365" spans="5:17" x14ac:dyDescent="0.25">
      <c r="E3365" s="265"/>
      <c r="M3365" s="159"/>
      <c r="N3365" s="149"/>
      <c r="P3365" s="135"/>
      <c r="Q3365" s="135"/>
    </row>
    <row r="3366" spans="5:17" x14ac:dyDescent="0.25">
      <c r="E3366" s="265"/>
      <c r="M3366" s="159"/>
      <c r="N3366" s="149"/>
      <c r="P3366" s="135"/>
      <c r="Q3366" s="135"/>
    </row>
    <row r="3367" spans="5:17" x14ac:dyDescent="0.25">
      <c r="E3367" s="265"/>
      <c r="M3367" s="159"/>
      <c r="N3367" s="149"/>
      <c r="P3367" s="135"/>
      <c r="Q3367" s="135"/>
    </row>
    <row r="3368" spans="5:17" x14ac:dyDescent="0.25">
      <c r="E3368" s="265"/>
      <c r="M3368" s="159"/>
      <c r="N3368" s="149"/>
      <c r="P3368" s="135"/>
      <c r="Q3368" s="135"/>
    </row>
    <row r="3369" spans="5:17" x14ac:dyDescent="0.25">
      <c r="E3369" s="265"/>
      <c r="M3369" s="159"/>
      <c r="N3369" s="149"/>
      <c r="P3369" s="135"/>
      <c r="Q3369" s="135"/>
    </row>
    <row r="3370" spans="5:17" x14ac:dyDescent="0.25">
      <c r="E3370" s="265"/>
      <c r="M3370" s="159"/>
      <c r="N3370" s="149"/>
      <c r="P3370" s="135"/>
      <c r="Q3370" s="135"/>
    </row>
    <row r="3371" spans="5:17" x14ac:dyDescent="0.25">
      <c r="E3371" s="265"/>
      <c r="M3371" s="159"/>
      <c r="N3371" s="149"/>
      <c r="P3371" s="135"/>
      <c r="Q3371" s="135"/>
    </row>
    <row r="3372" spans="5:17" x14ac:dyDescent="0.25">
      <c r="E3372" s="265"/>
      <c r="M3372" s="159"/>
      <c r="N3372" s="149"/>
      <c r="P3372" s="135"/>
      <c r="Q3372" s="135"/>
    </row>
    <row r="3373" spans="5:17" x14ac:dyDescent="0.25">
      <c r="E3373" s="265"/>
      <c r="M3373" s="159"/>
      <c r="N3373" s="149"/>
      <c r="P3373" s="135"/>
      <c r="Q3373" s="135"/>
    </row>
    <row r="3374" spans="5:17" x14ac:dyDescent="0.25">
      <c r="E3374" s="265"/>
      <c r="M3374" s="159"/>
      <c r="N3374" s="149"/>
      <c r="P3374" s="135"/>
      <c r="Q3374" s="135"/>
    </row>
    <row r="3375" spans="5:17" x14ac:dyDescent="0.25">
      <c r="E3375" s="265"/>
      <c r="M3375" s="159"/>
      <c r="N3375" s="149"/>
      <c r="P3375" s="135"/>
      <c r="Q3375" s="135"/>
    </row>
    <row r="3376" spans="5:17" x14ac:dyDescent="0.25">
      <c r="E3376" s="265"/>
      <c r="M3376" s="159"/>
      <c r="N3376" s="149"/>
      <c r="P3376" s="135"/>
      <c r="Q3376" s="135"/>
    </row>
    <row r="3377" spans="5:17" x14ac:dyDescent="0.25">
      <c r="E3377" s="265"/>
      <c r="M3377" s="159"/>
      <c r="N3377" s="149"/>
      <c r="P3377" s="135"/>
      <c r="Q3377" s="135"/>
    </row>
    <row r="3378" spans="5:17" x14ac:dyDescent="0.25">
      <c r="E3378" s="265"/>
      <c r="M3378" s="159"/>
      <c r="N3378" s="149"/>
      <c r="P3378" s="135"/>
      <c r="Q3378" s="135"/>
    </row>
    <row r="3379" spans="5:17" x14ac:dyDescent="0.25">
      <c r="E3379" s="265"/>
      <c r="M3379" s="159"/>
      <c r="N3379" s="149"/>
      <c r="P3379" s="135"/>
      <c r="Q3379" s="135"/>
    </row>
    <row r="3380" spans="5:17" x14ac:dyDescent="0.25">
      <c r="E3380" s="265"/>
      <c r="M3380" s="159"/>
      <c r="N3380" s="149"/>
      <c r="P3380" s="135"/>
      <c r="Q3380" s="135"/>
    </row>
    <row r="3381" spans="5:17" x14ac:dyDescent="0.25">
      <c r="E3381" s="265"/>
      <c r="M3381" s="159"/>
      <c r="N3381" s="149"/>
      <c r="P3381" s="135"/>
      <c r="Q3381" s="135"/>
    </row>
    <row r="3382" spans="5:17" x14ac:dyDescent="0.25">
      <c r="E3382" s="265"/>
      <c r="M3382" s="159"/>
      <c r="N3382" s="149"/>
      <c r="P3382" s="135"/>
      <c r="Q3382" s="135"/>
    </row>
    <row r="3383" spans="5:17" x14ac:dyDescent="0.25">
      <c r="E3383" s="265"/>
      <c r="M3383" s="159"/>
      <c r="N3383" s="149"/>
      <c r="P3383" s="135"/>
      <c r="Q3383" s="135"/>
    </row>
    <row r="3384" spans="5:17" x14ac:dyDescent="0.25">
      <c r="E3384" s="265"/>
      <c r="M3384" s="159"/>
      <c r="N3384" s="149"/>
      <c r="P3384" s="135"/>
      <c r="Q3384" s="135"/>
    </row>
    <row r="3385" spans="5:17" x14ac:dyDescent="0.25">
      <c r="E3385" s="265"/>
      <c r="M3385" s="159"/>
      <c r="N3385" s="149"/>
      <c r="P3385" s="135"/>
      <c r="Q3385" s="135"/>
    </row>
    <row r="3386" spans="5:17" x14ac:dyDescent="0.25">
      <c r="E3386" s="265"/>
      <c r="M3386" s="159"/>
      <c r="N3386" s="149"/>
      <c r="P3386" s="135"/>
      <c r="Q3386" s="135"/>
    </row>
    <row r="3387" spans="5:17" x14ac:dyDescent="0.25">
      <c r="E3387" s="265"/>
      <c r="M3387" s="159"/>
      <c r="N3387" s="149"/>
      <c r="P3387" s="135"/>
      <c r="Q3387" s="135"/>
    </row>
    <row r="3388" spans="5:17" x14ac:dyDescent="0.25">
      <c r="E3388" s="265"/>
      <c r="M3388" s="159"/>
      <c r="N3388" s="149"/>
      <c r="P3388" s="135"/>
      <c r="Q3388" s="135"/>
    </row>
    <row r="3389" spans="5:17" x14ac:dyDescent="0.25">
      <c r="E3389" s="265"/>
      <c r="M3389" s="159"/>
      <c r="N3389" s="149"/>
      <c r="P3389" s="135"/>
      <c r="Q3389" s="135"/>
    </row>
    <row r="3390" spans="5:17" x14ac:dyDescent="0.25">
      <c r="E3390" s="265"/>
      <c r="M3390" s="159"/>
      <c r="N3390" s="149"/>
      <c r="P3390" s="135"/>
      <c r="Q3390" s="135"/>
    </row>
    <row r="3391" spans="5:17" x14ac:dyDescent="0.25">
      <c r="E3391" s="265"/>
      <c r="M3391" s="159"/>
      <c r="N3391" s="149"/>
      <c r="P3391" s="135"/>
      <c r="Q3391" s="135"/>
    </row>
    <row r="3392" spans="5:17" x14ac:dyDescent="0.25">
      <c r="E3392" s="265"/>
      <c r="M3392" s="159"/>
      <c r="N3392" s="149"/>
      <c r="P3392" s="135"/>
      <c r="Q3392" s="135"/>
    </row>
    <row r="3393" spans="5:17" x14ac:dyDescent="0.25">
      <c r="E3393" s="265"/>
      <c r="M3393" s="159"/>
      <c r="N3393" s="149"/>
      <c r="P3393" s="135"/>
      <c r="Q3393" s="135"/>
    </row>
    <row r="3394" spans="5:17" x14ac:dyDescent="0.25">
      <c r="E3394" s="265"/>
      <c r="M3394" s="159"/>
      <c r="N3394" s="149"/>
      <c r="P3394" s="135"/>
      <c r="Q3394" s="135"/>
    </row>
    <row r="3395" spans="5:17" x14ac:dyDescent="0.25">
      <c r="E3395" s="265"/>
      <c r="M3395" s="159"/>
      <c r="N3395" s="149"/>
      <c r="P3395" s="135"/>
      <c r="Q3395" s="135"/>
    </row>
    <row r="3396" spans="5:17" x14ac:dyDescent="0.25">
      <c r="E3396" s="265"/>
      <c r="M3396" s="159"/>
      <c r="N3396" s="149"/>
      <c r="P3396" s="135"/>
      <c r="Q3396" s="135"/>
    </row>
    <row r="3397" spans="5:17" x14ac:dyDescent="0.25">
      <c r="E3397" s="265"/>
      <c r="M3397" s="159"/>
      <c r="N3397" s="149"/>
      <c r="P3397" s="135"/>
      <c r="Q3397" s="135"/>
    </row>
    <row r="3398" spans="5:17" x14ac:dyDescent="0.25">
      <c r="E3398" s="265"/>
      <c r="M3398" s="159"/>
      <c r="N3398" s="149"/>
      <c r="P3398" s="135"/>
      <c r="Q3398" s="135"/>
    </row>
    <row r="3399" spans="5:17" x14ac:dyDescent="0.25">
      <c r="E3399" s="265"/>
      <c r="M3399" s="159"/>
      <c r="N3399" s="149"/>
      <c r="P3399" s="135"/>
      <c r="Q3399" s="135"/>
    </row>
    <row r="3400" spans="5:17" x14ac:dyDescent="0.25">
      <c r="E3400" s="265"/>
      <c r="M3400" s="159"/>
      <c r="N3400" s="149"/>
      <c r="P3400" s="135"/>
      <c r="Q3400" s="135"/>
    </row>
    <row r="3401" spans="5:17" x14ac:dyDescent="0.25">
      <c r="E3401" s="265"/>
      <c r="M3401" s="159"/>
      <c r="N3401" s="149"/>
      <c r="P3401" s="135"/>
      <c r="Q3401" s="135"/>
    </row>
    <row r="3402" spans="5:17" x14ac:dyDescent="0.25">
      <c r="E3402" s="265"/>
      <c r="M3402" s="159"/>
      <c r="N3402" s="149"/>
      <c r="P3402" s="135"/>
      <c r="Q3402" s="135"/>
    </row>
    <row r="3403" spans="5:17" x14ac:dyDescent="0.25">
      <c r="E3403" s="265"/>
      <c r="M3403" s="159"/>
      <c r="N3403" s="149"/>
      <c r="P3403" s="135"/>
      <c r="Q3403" s="135"/>
    </row>
    <row r="3404" spans="5:17" x14ac:dyDescent="0.25">
      <c r="E3404" s="265"/>
      <c r="M3404" s="159"/>
      <c r="N3404" s="149"/>
      <c r="P3404" s="135"/>
      <c r="Q3404" s="135"/>
    </row>
    <row r="3405" spans="5:17" x14ac:dyDescent="0.25">
      <c r="E3405" s="265"/>
      <c r="M3405" s="159"/>
      <c r="N3405" s="149"/>
      <c r="P3405" s="135"/>
      <c r="Q3405" s="135"/>
    </row>
    <row r="3406" spans="5:17" x14ac:dyDescent="0.25">
      <c r="E3406" s="265"/>
      <c r="M3406" s="159"/>
      <c r="N3406" s="149"/>
      <c r="P3406" s="135"/>
      <c r="Q3406" s="135"/>
    </row>
    <row r="3407" spans="5:17" x14ac:dyDescent="0.25">
      <c r="E3407" s="265"/>
      <c r="M3407" s="159"/>
      <c r="N3407" s="149"/>
      <c r="P3407" s="135"/>
      <c r="Q3407" s="135"/>
    </row>
    <row r="3408" spans="5:17" x14ac:dyDescent="0.25">
      <c r="E3408" s="265"/>
      <c r="M3408" s="159"/>
      <c r="N3408" s="149"/>
      <c r="P3408" s="135"/>
      <c r="Q3408" s="135"/>
    </row>
    <row r="3409" spans="5:17" x14ac:dyDescent="0.25">
      <c r="E3409" s="265"/>
      <c r="M3409" s="159"/>
      <c r="N3409" s="149"/>
      <c r="P3409" s="135"/>
      <c r="Q3409" s="135"/>
    </row>
    <row r="3410" spans="5:17" x14ac:dyDescent="0.25">
      <c r="E3410" s="265"/>
      <c r="M3410" s="159"/>
      <c r="N3410" s="149"/>
      <c r="P3410" s="135"/>
      <c r="Q3410" s="135"/>
    </row>
    <row r="3411" spans="5:17" x14ac:dyDescent="0.25">
      <c r="E3411" s="265"/>
      <c r="M3411" s="159"/>
      <c r="N3411" s="149"/>
      <c r="P3411" s="135"/>
      <c r="Q3411" s="135"/>
    </row>
    <row r="3412" spans="5:17" x14ac:dyDescent="0.25">
      <c r="E3412" s="265"/>
      <c r="M3412" s="159"/>
      <c r="N3412" s="149"/>
      <c r="P3412" s="135"/>
      <c r="Q3412" s="135"/>
    </row>
    <row r="3413" spans="5:17" x14ac:dyDescent="0.25">
      <c r="E3413" s="265"/>
      <c r="M3413" s="159"/>
      <c r="N3413" s="149"/>
      <c r="P3413" s="135"/>
      <c r="Q3413" s="135"/>
    </row>
    <row r="3414" spans="5:17" x14ac:dyDescent="0.25">
      <c r="E3414" s="265"/>
      <c r="M3414" s="159"/>
      <c r="N3414" s="149"/>
      <c r="P3414" s="135"/>
      <c r="Q3414" s="135"/>
    </row>
    <row r="3415" spans="5:17" x14ac:dyDescent="0.25">
      <c r="E3415" s="265"/>
      <c r="M3415" s="159"/>
      <c r="N3415" s="149"/>
      <c r="P3415" s="135"/>
      <c r="Q3415" s="135"/>
    </row>
    <row r="3416" spans="5:17" x14ac:dyDescent="0.25">
      <c r="E3416" s="265"/>
      <c r="M3416" s="159"/>
      <c r="N3416" s="149"/>
      <c r="P3416" s="135"/>
      <c r="Q3416" s="135"/>
    </row>
    <row r="3417" spans="5:17" x14ac:dyDescent="0.25">
      <c r="E3417" s="265"/>
      <c r="M3417" s="159"/>
      <c r="N3417" s="149"/>
      <c r="P3417" s="135"/>
      <c r="Q3417" s="135"/>
    </row>
    <row r="3418" spans="5:17" x14ac:dyDescent="0.25">
      <c r="E3418" s="265"/>
      <c r="M3418" s="159"/>
      <c r="N3418" s="149"/>
      <c r="P3418" s="135"/>
      <c r="Q3418" s="135"/>
    </row>
    <row r="3419" spans="5:17" x14ac:dyDescent="0.25">
      <c r="E3419" s="265"/>
      <c r="M3419" s="159"/>
      <c r="N3419" s="149"/>
      <c r="P3419" s="135"/>
      <c r="Q3419" s="135"/>
    </row>
    <row r="3420" spans="5:17" x14ac:dyDescent="0.25">
      <c r="E3420" s="265"/>
      <c r="M3420" s="159"/>
      <c r="N3420" s="149"/>
      <c r="P3420" s="135"/>
      <c r="Q3420" s="135"/>
    </row>
    <row r="3421" spans="5:17" x14ac:dyDescent="0.25">
      <c r="E3421" s="265"/>
      <c r="M3421" s="159"/>
      <c r="N3421" s="149"/>
      <c r="P3421" s="135"/>
      <c r="Q3421" s="135"/>
    </row>
    <row r="3422" spans="5:17" x14ac:dyDescent="0.25">
      <c r="E3422" s="265"/>
      <c r="M3422" s="159"/>
      <c r="N3422" s="149"/>
      <c r="P3422" s="135"/>
      <c r="Q3422" s="135"/>
    </row>
    <row r="3423" spans="5:17" x14ac:dyDescent="0.25">
      <c r="E3423" s="265"/>
      <c r="M3423" s="159"/>
      <c r="N3423" s="149"/>
      <c r="P3423" s="135"/>
      <c r="Q3423" s="135"/>
    </row>
    <row r="3424" spans="5:17" x14ac:dyDescent="0.25">
      <c r="E3424" s="265"/>
      <c r="M3424" s="159"/>
      <c r="N3424" s="149"/>
      <c r="P3424" s="135"/>
      <c r="Q3424" s="135"/>
    </row>
    <row r="3425" spans="5:17" x14ac:dyDescent="0.25">
      <c r="E3425" s="265"/>
      <c r="M3425" s="159"/>
      <c r="N3425" s="149"/>
      <c r="P3425" s="135"/>
      <c r="Q3425" s="135"/>
    </row>
    <row r="3426" spans="5:17" x14ac:dyDescent="0.25">
      <c r="E3426" s="265"/>
      <c r="M3426" s="159"/>
      <c r="N3426" s="149"/>
      <c r="P3426" s="135"/>
      <c r="Q3426" s="135"/>
    </row>
    <row r="3427" spans="5:17" x14ac:dyDescent="0.25">
      <c r="E3427" s="265"/>
      <c r="M3427" s="159"/>
      <c r="N3427" s="149"/>
      <c r="P3427" s="135"/>
      <c r="Q3427" s="135"/>
    </row>
    <row r="3428" spans="5:17" x14ac:dyDescent="0.25">
      <c r="E3428" s="265"/>
      <c r="M3428" s="159"/>
      <c r="N3428" s="149"/>
      <c r="P3428" s="135"/>
      <c r="Q3428" s="135"/>
    </row>
    <row r="3429" spans="5:17" x14ac:dyDescent="0.25">
      <c r="E3429" s="265"/>
      <c r="M3429" s="159"/>
      <c r="N3429" s="149"/>
      <c r="P3429" s="135"/>
      <c r="Q3429" s="135"/>
    </row>
    <row r="3430" spans="5:17" x14ac:dyDescent="0.25">
      <c r="E3430" s="265"/>
      <c r="M3430" s="159"/>
      <c r="N3430" s="149"/>
      <c r="P3430" s="135"/>
      <c r="Q3430" s="135"/>
    </row>
    <row r="3431" spans="5:17" x14ac:dyDescent="0.25">
      <c r="E3431" s="265"/>
      <c r="M3431" s="159"/>
      <c r="N3431" s="149"/>
      <c r="P3431" s="135"/>
      <c r="Q3431" s="135"/>
    </row>
    <row r="3432" spans="5:17" x14ac:dyDescent="0.25">
      <c r="E3432" s="265"/>
      <c r="M3432" s="159"/>
      <c r="N3432" s="149"/>
      <c r="P3432" s="135"/>
      <c r="Q3432" s="135"/>
    </row>
    <row r="3433" spans="5:17" x14ac:dyDescent="0.25">
      <c r="E3433" s="265"/>
      <c r="M3433" s="159"/>
      <c r="N3433" s="149"/>
      <c r="P3433" s="135"/>
      <c r="Q3433" s="135"/>
    </row>
    <row r="3434" spans="5:17" x14ac:dyDescent="0.25">
      <c r="E3434" s="265"/>
      <c r="M3434" s="159"/>
      <c r="N3434" s="149"/>
      <c r="P3434" s="135"/>
      <c r="Q3434" s="135"/>
    </row>
    <row r="3435" spans="5:17" x14ac:dyDescent="0.25">
      <c r="E3435" s="265"/>
      <c r="M3435" s="159"/>
      <c r="N3435" s="149"/>
      <c r="P3435" s="135"/>
      <c r="Q3435" s="135"/>
    </row>
    <row r="3436" spans="5:17" x14ac:dyDescent="0.25">
      <c r="E3436" s="265"/>
      <c r="M3436" s="159"/>
      <c r="N3436" s="149"/>
      <c r="P3436" s="135"/>
      <c r="Q3436" s="135"/>
    </row>
    <row r="3437" spans="5:17" x14ac:dyDescent="0.25">
      <c r="E3437" s="265"/>
      <c r="M3437" s="159"/>
      <c r="N3437" s="149"/>
      <c r="P3437" s="135"/>
      <c r="Q3437" s="135"/>
    </row>
    <row r="3438" spans="5:17" x14ac:dyDescent="0.25">
      <c r="E3438" s="265"/>
      <c r="M3438" s="159"/>
      <c r="N3438" s="149"/>
      <c r="P3438" s="135"/>
      <c r="Q3438" s="135"/>
    </row>
    <row r="3439" spans="5:17" x14ac:dyDescent="0.25">
      <c r="E3439" s="265"/>
      <c r="M3439" s="159"/>
      <c r="N3439" s="149"/>
      <c r="P3439" s="135"/>
      <c r="Q3439" s="135"/>
    </row>
    <row r="3440" spans="5:17" x14ac:dyDescent="0.25">
      <c r="E3440" s="265"/>
      <c r="M3440" s="159"/>
      <c r="N3440" s="149"/>
      <c r="P3440" s="135"/>
      <c r="Q3440" s="135"/>
    </row>
    <row r="3441" spans="5:17" x14ac:dyDescent="0.25">
      <c r="E3441" s="265"/>
      <c r="M3441" s="159"/>
      <c r="N3441" s="149"/>
      <c r="P3441" s="135"/>
      <c r="Q3441" s="135"/>
    </row>
    <row r="3442" spans="5:17" x14ac:dyDescent="0.25">
      <c r="E3442" s="265"/>
      <c r="M3442" s="159"/>
      <c r="N3442" s="149"/>
      <c r="P3442" s="135"/>
      <c r="Q3442" s="135"/>
    </row>
    <row r="3443" spans="5:17" x14ac:dyDescent="0.25">
      <c r="E3443" s="265"/>
      <c r="M3443" s="159"/>
      <c r="N3443" s="149"/>
      <c r="P3443" s="135"/>
      <c r="Q3443" s="135"/>
    </row>
    <row r="3444" spans="5:17" x14ac:dyDescent="0.25">
      <c r="E3444" s="265"/>
      <c r="M3444" s="159"/>
      <c r="N3444" s="149"/>
      <c r="P3444" s="135"/>
      <c r="Q3444" s="135"/>
    </row>
    <row r="3445" spans="5:17" x14ac:dyDescent="0.25">
      <c r="E3445" s="265"/>
      <c r="M3445" s="159"/>
      <c r="N3445" s="149"/>
      <c r="P3445" s="135"/>
      <c r="Q3445" s="135"/>
    </row>
    <row r="3446" spans="5:17" x14ac:dyDescent="0.25">
      <c r="E3446" s="265"/>
      <c r="M3446" s="159"/>
      <c r="N3446" s="149"/>
      <c r="P3446" s="135"/>
      <c r="Q3446" s="135"/>
    </row>
    <row r="3447" spans="5:17" x14ac:dyDescent="0.25">
      <c r="E3447" s="265"/>
      <c r="M3447" s="159"/>
      <c r="N3447" s="149"/>
      <c r="P3447" s="135"/>
      <c r="Q3447" s="135"/>
    </row>
    <row r="3448" spans="5:17" x14ac:dyDescent="0.25">
      <c r="E3448" s="265"/>
      <c r="M3448" s="159"/>
      <c r="N3448" s="149"/>
      <c r="P3448" s="135"/>
      <c r="Q3448" s="135"/>
    </row>
    <row r="3449" spans="5:17" x14ac:dyDescent="0.25">
      <c r="E3449" s="265"/>
      <c r="M3449" s="159"/>
      <c r="N3449" s="149"/>
      <c r="P3449" s="135"/>
      <c r="Q3449" s="135"/>
    </row>
    <row r="3450" spans="5:17" x14ac:dyDescent="0.25">
      <c r="E3450" s="265"/>
      <c r="M3450" s="159"/>
      <c r="N3450" s="149"/>
      <c r="P3450" s="135"/>
      <c r="Q3450" s="135"/>
    </row>
    <row r="3451" spans="5:17" x14ac:dyDescent="0.25">
      <c r="E3451" s="265"/>
      <c r="M3451" s="159"/>
      <c r="N3451" s="149"/>
      <c r="P3451" s="135"/>
      <c r="Q3451" s="135"/>
    </row>
    <row r="3452" spans="5:17" x14ac:dyDescent="0.25">
      <c r="E3452" s="265"/>
      <c r="M3452" s="159"/>
      <c r="N3452" s="149"/>
      <c r="P3452" s="135"/>
      <c r="Q3452" s="135"/>
    </row>
    <row r="3453" spans="5:17" x14ac:dyDescent="0.25">
      <c r="E3453" s="265"/>
      <c r="M3453" s="159"/>
      <c r="N3453" s="149"/>
      <c r="P3453" s="135"/>
      <c r="Q3453" s="135"/>
    </row>
    <row r="3454" spans="5:17" x14ac:dyDescent="0.25">
      <c r="E3454" s="265"/>
      <c r="M3454" s="159"/>
      <c r="N3454" s="149"/>
      <c r="P3454" s="135"/>
      <c r="Q3454" s="135"/>
    </row>
    <row r="3455" spans="5:17" x14ac:dyDescent="0.25">
      <c r="E3455" s="265"/>
      <c r="M3455" s="159"/>
      <c r="N3455" s="149"/>
      <c r="P3455" s="135"/>
      <c r="Q3455" s="135"/>
    </row>
    <row r="3456" spans="5:17" x14ac:dyDescent="0.25">
      <c r="E3456" s="265"/>
      <c r="M3456" s="159"/>
      <c r="N3456" s="149"/>
      <c r="P3456" s="135"/>
      <c r="Q3456" s="135"/>
    </row>
    <row r="3457" spans="5:17" x14ac:dyDescent="0.25">
      <c r="E3457" s="265"/>
      <c r="M3457" s="159"/>
      <c r="N3457" s="149"/>
      <c r="P3457" s="135"/>
      <c r="Q3457" s="135"/>
    </row>
    <row r="3458" spans="5:17" x14ac:dyDescent="0.25">
      <c r="E3458" s="265"/>
      <c r="M3458" s="159"/>
      <c r="N3458" s="149"/>
      <c r="P3458" s="135"/>
      <c r="Q3458" s="135"/>
    </row>
    <row r="3459" spans="5:17" x14ac:dyDescent="0.25">
      <c r="E3459" s="265"/>
      <c r="M3459" s="159"/>
      <c r="N3459" s="149"/>
      <c r="P3459" s="135"/>
      <c r="Q3459" s="135"/>
    </row>
    <row r="3460" spans="5:17" x14ac:dyDescent="0.25">
      <c r="E3460" s="265"/>
      <c r="M3460" s="159"/>
      <c r="N3460" s="149"/>
      <c r="P3460" s="135"/>
      <c r="Q3460" s="135"/>
    </row>
    <row r="3461" spans="5:17" x14ac:dyDescent="0.25">
      <c r="E3461" s="265"/>
      <c r="M3461" s="159"/>
      <c r="N3461" s="149"/>
      <c r="P3461" s="135"/>
      <c r="Q3461" s="135"/>
    </row>
    <row r="3462" spans="5:17" x14ac:dyDescent="0.25">
      <c r="E3462" s="265"/>
      <c r="M3462" s="159"/>
      <c r="N3462" s="149"/>
      <c r="P3462" s="135"/>
      <c r="Q3462" s="135"/>
    </row>
    <row r="3463" spans="5:17" x14ac:dyDescent="0.25">
      <c r="E3463" s="265"/>
      <c r="M3463" s="159"/>
      <c r="N3463" s="149"/>
      <c r="P3463" s="135"/>
      <c r="Q3463" s="135"/>
    </row>
    <row r="3464" spans="5:17" x14ac:dyDescent="0.25">
      <c r="E3464" s="265"/>
      <c r="M3464" s="159"/>
      <c r="N3464" s="149"/>
      <c r="P3464" s="135"/>
      <c r="Q3464" s="135"/>
    </row>
    <row r="3465" spans="5:17" x14ac:dyDescent="0.25">
      <c r="E3465" s="265"/>
      <c r="M3465" s="159"/>
      <c r="N3465" s="149"/>
      <c r="P3465" s="135"/>
      <c r="Q3465" s="135"/>
    </row>
    <row r="3466" spans="5:17" x14ac:dyDescent="0.25">
      <c r="E3466" s="265"/>
      <c r="M3466" s="159"/>
      <c r="N3466" s="149"/>
      <c r="P3466" s="135"/>
      <c r="Q3466" s="135"/>
    </row>
    <row r="3467" spans="5:17" x14ac:dyDescent="0.25">
      <c r="E3467" s="265"/>
      <c r="M3467" s="159"/>
      <c r="N3467" s="149"/>
      <c r="P3467" s="135"/>
      <c r="Q3467" s="135"/>
    </row>
    <row r="3468" spans="5:17" x14ac:dyDescent="0.25">
      <c r="E3468" s="265"/>
      <c r="M3468" s="159"/>
      <c r="N3468" s="149"/>
      <c r="P3468" s="135"/>
      <c r="Q3468" s="135"/>
    </row>
    <row r="3469" spans="5:17" x14ac:dyDescent="0.25">
      <c r="E3469" s="265"/>
      <c r="M3469" s="159"/>
      <c r="N3469" s="149"/>
      <c r="P3469" s="135"/>
      <c r="Q3469" s="135"/>
    </row>
    <row r="3470" spans="5:17" x14ac:dyDescent="0.25">
      <c r="E3470" s="265"/>
      <c r="M3470" s="159"/>
      <c r="N3470" s="149"/>
      <c r="P3470" s="135"/>
      <c r="Q3470" s="135"/>
    </row>
    <row r="3471" spans="5:17" x14ac:dyDescent="0.25">
      <c r="E3471" s="265"/>
      <c r="M3471" s="159"/>
      <c r="N3471" s="149"/>
      <c r="P3471" s="135"/>
      <c r="Q3471" s="135"/>
    </row>
    <row r="3472" spans="5:17" x14ac:dyDescent="0.25">
      <c r="E3472" s="265"/>
      <c r="M3472" s="159"/>
      <c r="N3472" s="149"/>
      <c r="P3472" s="135"/>
      <c r="Q3472" s="135"/>
    </row>
    <row r="3473" spans="5:17" x14ac:dyDescent="0.25">
      <c r="E3473" s="265"/>
      <c r="M3473" s="159"/>
      <c r="N3473" s="149"/>
      <c r="P3473" s="135"/>
      <c r="Q3473" s="135"/>
    </row>
    <row r="3474" spans="5:17" x14ac:dyDescent="0.25">
      <c r="E3474" s="265"/>
      <c r="M3474" s="159"/>
      <c r="N3474" s="149"/>
      <c r="P3474" s="135"/>
      <c r="Q3474" s="135"/>
    </row>
    <row r="3475" spans="5:17" x14ac:dyDescent="0.25">
      <c r="E3475" s="265"/>
      <c r="M3475" s="159"/>
      <c r="N3475" s="149"/>
      <c r="P3475" s="135"/>
      <c r="Q3475" s="135"/>
    </row>
    <row r="3476" spans="5:17" x14ac:dyDescent="0.25">
      <c r="E3476" s="265"/>
      <c r="M3476" s="159"/>
      <c r="N3476" s="149"/>
      <c r="P3476" s="135"/>
      <c r="Q3476" s="135"/>
    </row>
    <row r="3477" spans="5:17" x14ac:dyDescent="0.25">
      <c r="E3477" s="265"/>
      <c r="M3477" s="159"/>
      <c r="N3477" s="149"/>
      <c r="P3477" s="135"/>
      <c r="Q3477" s="135"/>
    </row>
    <row r="3478" spans="5:17" x14ac:dyDescent="0.25">
      <c r="E3478" s="265"/>
      <c r="M3478" s="159"/>
      <c r="N3478" s="149"/>
      <c r="P3478" s="135"/>
      <c r="Q3478" s="135"/>
    </row>
    <row r="3479" spans="5:17" x14ac:dyDescent="0.25">
      <c r="E3479" s="265"/>
      <c r="M3479" s="159"/>
      <c r="N3479" s="149"/>
      <c r="P3479" s="135"/>
      <c r="Q3479" s="135"/>
    </row>
    <row r="3480" spans="5:17" x14ac:dyDescent="0.25">
      <c r="E3480" s="265"/>
      <c r="M3480" s="159"/>
      <c r="N3480" s="149"/>
      <c r="P3480" s="135"/>
      <c r="Q3480" s="135"/>
    </row>
    <row r="3481" spans="5:17" x14ac:dyDescent="0.25">
      <c r="E3481" s="265"/>
      <c r="M3481" s="159"/>
      <c r="N3481" s="149"/>
      <c r="P3481" s="135"/>
      <c r="Q3481" s="135"/>
    </row>
    <row r="3482" spans="5:17" x14ac:dyDescent="0.25">
      <c r="E3482" s="265"/>
      <c r="M3482" s="159"/>
      <c r="N3482" s="149"/>
      <c r="P3482" s="135"/>
      <c r="Q3482" s="135"/>
    </row>
    <row r="3483" spans="5:17" x14ac:dyDescent="0.25">
      <c r="E3483" s="265"/>
      <c r="M3483" s="159"/>
      <c r="N3483" s="149"/>
      <c r="P3483" s="135"/>
      <c r="Q3483" s="135"/>
    </row>
    <row r="3484" spans="5:17" x14ac:dyDescent="0.25">
      <c r="E3484" s="265"/>
      <c r="M3484" s="159"/>
      <c r="N3484" s="149"/>
      <c r="P3484" s="135"/>
      <c r="Q3484" s="135"/>
    </row>
    <row r="3485" spans="5:17" x14ac:dyDescent="0.25">
      <c r="E3485" s="265"/>
      <c r="M3485" s="159"/>
      <c r="N3485" s="149"/>
      <c r="P3485" s="135"/>
      <c r="Q3485" s="135"/>
    </row>
    <row r="3486" spans="5:17" x14ac:dyDescent="0.25">
      <c r="E3486" s="265"/>
      <c r="M3486" s="159"/>
      <c r="N3486" s="149"/>
      <c r="P3486" s="135"/>
      <c r="Q3486" s="135"/>
    </row>
    <row r="3487" spans="5:17" x14ac:dyDescent="0.25">
      <c r="E3487" s="265"/>
      <c r="M3487" s="159"/>
      <c r="N3487" s="149"/>
      <c r="P3487" s="135"/>
      <c r="Q3487" s="135"/>
    </row>
    <row r="3488" spans="5:17" x14ac:dyDescent="0.25">
      <c r="E3488" s="265"/>
      <c r="M3488" s="159"/>
      <c r="N3488" s="149"/>
      <c r="P3488" s="135"/>
      <c r="Q3488" s="135"/>
    </row>
    <row r="3489" spans="5:17" x14ac:dyDescent="0.25">
      <c r="E3489" s="265"/>
      <c r="M3489" s="159"/>
      <c r="N3489" s="149"/>
      <c r="P3489" s="135"/>
      <c r="Q3489" s="135"/>
    </row>
    <row r="3490" spans="5:17" x14ac:dyDescent="0.25">
      <c r="E3490" s="265"/>
      <c r="M3490" s="159"/>
      <c r="N3490" s="149"/>
      <c r="P3490" s="135"/>
      <c r="Q3490" s="135"/>
    </row>
    <row r="3491" spans="5:17" x14ac:dyDescent="0.25">
      <c r="E3491" s="265"/>
      <c r="M3491" s="159"/>
      <c r="N3491" s="149"/>
      <c r="P3491" s="135"/>
      <c r="Q3491" s="135"/>
    </row>
    <row r="3492" spans="5:17" x14ac:dyDescent="0.25">
      <c r="E3492" s="265"/>
      <c r="M3492" s="159"/>
      <c r="N3492" s="149"/>
      <c r="P3492" s="135"/>
      <c r="Q3492" s="135"/>
    </row>
    <row r="3493" spans="5:17" x14ac:dyDescent="0.25">
      <c r="E3493" s="265"/>
      <c r="M3493" s="159"/>
      <c r="N3493" s="149"/>
      <c r="P3493" s="135"/>
      <c r="Q3493" s="135"/>
    </row>
    <row r="3494" spans="5:17" x14ac:dyDescent="0.25">
      <c r="E3494" s="265"/>
      <c r="M3494" s="159"/>
      <c r="N3494" s="149"/>
      <c r="P3494" s="135"/>
      <c r="Q3494" s="135"/>
    </row>
    <row r="3495" spans="5:17" x14ac:dyDescent="0.25">
      <c r="E3495" s="265"/>
      <c r="M3495" s="159"/>
      <c r="N3495" s="149"/>
      <c r="P3495" s="135"/>
      <c r="Q3495" s="135"/>
    </row>
    <row r="3496" spans="5:17" x14ac:dyDescent="0.25">
      <c r="E3496" s="265"/>
      <c r="M3496" s="159"/>
      <c r="N3496" s="149"/>
      <c r="P3496" s="135"/>
      <c r="Q3496" s="135"/>
    </row>
    <row r="3497" spans="5:17" x14ac:dyDescent="0.25">
      <c r="E3497" s="265"/>
      <c r="M3497" s="159"/>
      <c r="N3497" s="149"/>
      <c r="P3497" s="135"/>
      <c r="Q3497" s="135"/>
    </row>
    <row r="3498" spans="5:17" x14ac:dyDescent="0.25">
      <c r="E3498" s="265"/>
      <c r="M3498" s="159"/>
      <c r="N3498" s="149"/>
      <c r="P3498" s="135"/>
      <c r="Q3498" s="135"/>
    </row>
    <row r="3499" spans="5:17" x14ac:dyDescent="0.25">
      <c r="E3499" s="265"/>
      <c r="M3499" s="159"/>
      <c r="N3499" s="149"/>
      <c r="P3499" s="135"/>
      <c r="Q3499" s="135"/>
    </row>
    <row r="3500" spans="5:17" x14ac:dyDescent="0.25">
      <c r="E3500" s="265"/>
      <c r="M3500" s="159"/>
      <c r="N3500" s="149"/>
      <c r="P3500" s="135"/>
      <c r="Q3500" s="135"/>
    </row>
    <row r="3501" spans="5:17" x14ac:dyDescent="0.25">
      <c r="E3501" s="265"/>
      <c r="M3501" s="159"/>
      <c r="N3501" s="149"/>
      <c r="P3501" s="135"/>
      <c r="Q3501" s="135"/>
    </row>
    <row r="3502" spans="5:17" x14ac:dyDescent="0.25">
      <c r="E3502" s="265"/>
      <c r="M3502" s="159"/>
      <c r="N3502" s="149"/>
      <c r="P3502" s="135"/>
      <c r="Q3502" s="135"/>
    </row>
    <row r="3503" spans="5:17" x14ac:dyDescent="0.25">
      <c r="E3503" s="265"/>
      <c r="M3503" s="159"/>
      <c r="N3503" s="149"/>
      <c r="P3503" s="135"/>
      <c r="Q3503" s="135"/>
    </row>
    <row r="3504" spans="5:17" x14ac:dyDescent="0.25">
      <c r="E3504" s="265"/>
      <c r="M3504" s="159"/>
      <c r="N3504" s="149"/>
      <c r="P3504" s="135"/>
      <c r="Q3504" s="135"/>
    </row>
    <row r="3505" spans="5:17" x14ac:dyDescent="0.25">
      <c r="E3505" s="265"/>
      <c r="M3505" s="159"/>
      <c r="N3505" s="149"/>
      <c r="P3505" s="135"/>
      <c r="Q3505" s="135"/>
    </row>
    <row r="3506" spans="5:17" x14ac:dyDescent="0.25">
      <c r="E3506" s="265"/>
      <c r="M3506" s="159"/>
      <c r="N3506" s="149"/>
      <c r="P3506" s="135"/>
      <c r="Q3506" s="135"/>
    </row>
    <row r="3507" spans="5:17" x14ac:dyDescent="0.25">
      <c r="E3507" s="265"/>
      <c r="M3507" s="159"/>
      <c r="N3507" s="149"/>
      <c r="P3507" s="135"/>
      <c r="Q3507" s="135"/>
    </row>
    <row r="3508" spans="5:17" x14ac:dyDescent="0.25">
      <c r="E3508" s="265"/>
      <c r="M3508" s="159"/>
      <c r="N3508" s="149"/>
      <c r="P3508" s="135"/>
      <c r="Q3508" s="135"/>
    </row>
    <row r="3509" spans="5:17" x14ac:dyDescent="0.25">
      <c r="E3509" s="265"/>
      <c r="M3509" s="159"/>
      <c r="N3509" s="149"/>
      <c r="P3509" s="135"/>
      <c r="Q3509" s="135"/>
    </row>
    <row r="3510" spans="5:17" x14ac:dyDescent="0.25">
      <c r="E3510" s="265"/>
      <c r="M3510" s="159"/>
      <c r="N3510" s="149"/>
      <c r="P3510" s="135"/>
      <c r="Q3510" s="135"/>
    </row>
    <row r="3511" spans="5:17" x14ac:dyDescent="0.25">
      <c r="E3511" s="265"/>
      <c r="M3511" s="159"/>
      <c r="N3511" s="149"/>
      <c r="P3511" s="135"/>
      <c r="Q3511" s="135"/>
    </row>
    <row r="3512" spans="5:17" x14ac:dyDescent="0.25">
      <c r="E3512" s="265"/>
      <c r="M3512" s="159"/>
      <c r="N3512" s="149"/>
      <c r="P3512" s="135"/>
      <c r="Q3512" s="135"/>
    </row>
    <row r="3513" spans="5:17" x14ac:dyDescent="0.25">
      <c r="E3513" s="265"/>
      <c r="M3513" s="159"/>
      <c r="N3513" s="149"/>
      <c r="P3513" s="135"/>
      <c r="Q3513" s="135"/>
    </row>
    <row r="3514" spans="5:17" x14ac:dyDescent="0.25">
      <c r="E3514" s="265"/>
      <c r="M3514" s="159"/>
      <c r="N3514" s="149"/>
      <c r="P3514" s="135"/>
      <c r="Q3514" s="135"/>
    </row>
    <row r="3515" spans="5:17" x14ac:dyDescent="0.25">
      <c r="E3515" s="265"/>
      <c r="M3515" s="159"/>
      <c r="N3515" s="149"/>
      <c r="P3515" s="135"/>
      <c r="Q3515" s="135"/>
    </row>
    <row r="3516" spans="5:17" x14ac:dyDescent="0.25">
      <c r="E3516" s="265"/>
      <c r="M3516" s="159"/>
      <c r="N3516" s="149"/>
      <c r="P3516" s="135"/>
      <c r="Q3516" s="135"/>
    </row>
    <row r="3517" spans="5:17" x14ac:dyDescent="0.25">
      <c r="E3517" s="265"/>
      <c r="M3517" s="159"/>
      <c r="N3517" s="149"/>
      <c r="P3517" s="135"/>
      <c r="Q3517" s="135"/>
    </row>
    <row r="3518" spans="5:17" x14ac:dyDescent="0.25">
      <c r="E3518" s="265"/>
      <c r="M3518" s="159"/>
      <c r="N3518" s="149"/>
      <c r="P3518" s="135"/>
      <c r="Q3518" s="135"/>
    </row>
    <row r="3519" spans="5:17" x14ac:dyDescent="0.25">
      <c r="E3519" s="265"/>
      <c r="M3519" s="159"/>
      <c r="N3519" s="149"/>
      <c r="P3519" s="135"/>
      <c r="Q3519" s="135"/>
    </row>
    <row r="3520" spans="5:17" x14ac:dyDescent="0.25">
      <c r="E3520" s="265"/>
      <c r="M3520" s="159"/>
      <c r="N3520" s="149"/>
      <c r="P3520" s="135"/>
      <c r="Q3520" s="135"/>
    </row>
    <row r="3521" spans="5:17" x14ac:dyDescent="0.25">
      <c r="E3521" s="265"/>
      <c r="M3521" s="159"/>
      <c r="N3521" s="149"/>
      <c r="P3521" s="135"/>
      <c r="Q3521" s="135"/>
    </row>
    <row r="3522" spans="5:17" x14ac:dyDescent="0.25">
      <c r="E3522" s="265"/>
      <c r="M3522" s="159"/>
      <c r="N3522" s="149"/>
      <c r="P3522" s="135"/>
      <c r="Q3522" s="135"/>
    </row>
    <row r="3523" spans="5:17" x14ac:dyDescent="0.25">
      <c r="E3523" s="265"/>
      <c r="M3523" s="159"/>
      <c r="N3523" s="149"/>
      <c r="P3523" s="135"/>
      <c r="Q3523" s="135"/>
    </row>
    <row r="3524" spans="5:17" x14ac:dyDescent="0.25">
      <c r="E3524" s="265"/>
      <c r="M3524" s="159"/>
      <c r="N3524" s="149"/>
      <c r="P3524" s="135"/>
      <c r="Q3524" s="135"/>
    </row>
    <row r="3525" spans="5:17" x14ac:dyDescent="0.25">
      <c r="E3525" s="265"/>
      <c r="M3525" s="159"/>
      <c r="N3525" s="149"/>
      <c r="P3525" s="135"/>
      <c r="Q3525" s="135"/>
    </row>
    <row r="3526" spans="5:17" x14ac:dyDescent="0.25">
      <c r="E3526" s="265"/>
      <c r="M3526" s="159"/>
      <c r="N3526" s="149"/>
      <c r="P3526" s="135"/>
      <c r="Q3526" s="135"/>
    </row>
    <row r="3527" spans="5:17" x14ac:dyDescent="0.25">
      <c r="E3527" s="265"/>
      <c r="M3527" s="159"/>
      <c r="N3527" s="149"/>
      <c r="P3527" s="135"/>
      <c r="Q3527" s="135"/>
    </row>
    <row r="3528" spans="5:17" x14ac:dyDescent="0.25">
      <c r="E3528" s="265"/>
      <c r="M3528" s="159"/>
      <c r="N3528" s="149"/>
      <c r="P3528" s="135"/>
      <c r="Q3528" s="135"/>
    </row>
    <row r="3529" spans="5:17" x14ac:dyDescent="0.25">
      <c r="E3529" s="265"/>
      <c r="M3529" s="159"/>
      <c r="N3529" s="149"/>
      <c r="P3529" s="135"/>
      <c r="Q3529" s="135"/>
    </row>
    <row r="3530" spans="5:17" x14ac:dyDescent="0.25">
      <c r="E3530" s="265"/>
      <c r="M3530" s="159"/>
      <c r="N3530" s="149"/>
      <c r="P3530" s="135"/>
      <c r="Q3530" s="135"/>
    </row>
    <row r="3531" spans="5:17" x14ac:dyDescent="0.25">
      <c r="E3531" s="265"/>
      <c r="M3531" s="159"/>
      <c r="N3531" s="149"/>
      <c r="P3531" s="135"/>
      <c r="Q3531" s="135"/>
    </row>
    <row r="3532" spans="5:17" x14ac:dyDescent="0.25">
      <c r="E3532" s="265"/>
      <c r="M3532" s="159"/>
      <c r="N3532" s="149"/>
      <c r="P3532" s="135"/>
      <c r="Q3532" s="135"/>
    </row>
    <row r="3533" spans="5:17" x14ac:dyDescent="0.25">
      <c r="E3533" s="265"/>
      <c r="M3533" s="159"/>
      <c r="N3533" s="149"/>
      <c r="P3533" s="135"/>
      <c r="Q3533" s="135"/>
    </row>
    <row r="3534" spans="5:17" x14ac:dyDescent="0.25">
      <c r="E3534" s="265"/>
      <c r="M3534" s="159"/>
      <c r="N3534" s="149"/>
      <c r="P3534" s="135"/>
      <c r="Q3534" s="135"/>
    </row>
    <row r="3535" spans="5:17" x14ac:dyDescent="0.25">
      <c r="E3535" s="265"/>
      <c r="M3535" s="159"/>
      <c r="N3535" s="149"/>
      <c r="P3535" s="135"/>
      <c r="Q3535" s="135"/>
    </row>
    <row r="3536" spans="5:17" x14ac:dyDescent="0.25">
      <c r="E3536" s="265"/>
      <c r="M3536" s="159"/>
      <c r="N3536" s="149"/>
      <c r="P3536" s="135"/>
      <c r="Q3536" s="135"/>
    </row>
    <row r="3537" spans="5:17" x14ac:dyDescent="0.25">
      <c r="E3537" s="265"/>
      <c r="M3537" s="159"/>
      <c r="N3537" s="149"/>
      <c r="P3537" s="135"/>
      <c r="Q3537" s="135"/>
    </row>
    <row r="3538" spans="5:17" x14ac:dyDescent="0.25">
      <c r="E3538" s="265"/>
      <c r="M3538" s="159"/>
      <c r="N3538" s="149"/>
      <c r="P3538" s="135"/>
      <c r="Q3538" s="135"/>
    </row>
    <row r="3539" spans="5:17" x14ac:dyDescent="0.25">
      <c r="E3539" s="265"/>
      <c r="M3539" s="159"/>
      <c r="N3539" s="149"/>
      <c r="P3539" s="135"/>
      <c r="Q3539" s="135"/>
    </row>
    <row r="3540" spans="5:17" x14ac:dyDescent="0.25">
      <c r="E3540" s="265"/>
      <c r="M3540" s="159"/>
      <c r="N3540" s="149"/>
      <c r="P3540" s="135"/>
      <c r="Q3540" s="135"/>
    </row>
    <row r="3541" spans="5:17" x14ac:dyDescent="0.25">
      <c r="E3541" s="265"/>
      <c r="M3541" s="159"/>
      <c r="N3541" s="149"/>
      <c r="P3541" s="135"/>
      <c r="Q3541" s="135"/>
    </row>
    <row r="3542" spans="5:17" x14ac:dyDescent="0.25">
      <c r="E3542" s="265"/>
      <c r="M3542" s="159"/>
      <c r="N3542" s="149"/>
      <c r="P3542" s="135"/>
      <c r="Q3542" s="135"/>
    </row>
    <row r="3543" spans="5:17" x14ac:dyDescent="0.25">
      <c r="E3543" s="265"/>
      <c r="M3543" s="159"/>
      <c r="N3543" s="149"/>
      <c r="P3543" s="135"/>
      <c r="Q3543" s="135"/>
    </row>
    <row r="3544" spans="5:17" x14ac:dyDescent="0.25">
      <c r="E3544" s="265"/>
      <c r="M3544" s="159"/>
      <c r="N3544" s="149"/>
      <c r="P3544" s="135"/>
      <c r="Q3544" s="135"/>
    </row>
    <row r="3545" spans="5:17" x14ac:dyDescent="0.25">
      <c r="E3545" s="265"/>
      <c r="M3545" s="159"/>
      <c r="N3545" s="149"/>
      <c r="P3545" s="135"/>
      <c r="Q3545" s="135"/>
    </row>
    <row r="3546" spans="5:17" x14ac:dyDescent="0.25">
      <c r="E3546" s="265"/>
      <c r="M3546" s="159"/>
      <c r="N3546" s="149"/>
      <c r="P3546" s="135"/>
      <c r="Q3546" s="135"/>
    </row>
    <row r="3547" spans="5:17" x14ac:dyDescent="0.25">
      <c r="E3547" s="265"/>
      <c r="M3547" s="159"/>
      <c r="N3547" s="149"/>
      <c r="P3547" s="135"/>
      <c r="Q3547" s="135"/>
    </row>
    <row r="3548" spans="5:17" x14ac:dyDescent="0.25">
      <c r="E3548" s="265"/>
      <c r="M3548" s="159"/>
      <c r="N3548" s="149"/>
      <c r="P3548" s="135"/>
      <c r="Q3548" s="135"/>
    </row>
    <row r="3549" spans="5:17" x14ac:dyDescent="0.25">
      <c r="E3549" s="265"/>
      <c r="M3549" s="159"/>
      <c r="N3549" s="149"/>
      <c r="P3549" s="135"/>
      <c r="Q3549" s="135"/>
    </row>
    <row r="3550" spans="5:17" x14ac:dyDescent="0.25">
      <c r="E3550" s="265"/>
      <c r="M3550" s="159"/>
      <c r="N3550" s="149"/>
      <c r="P3550" s="135"/>
      <c r="Q3550" s="135"/>
    </row>
    <row r="3551" spans="5:17" x14ac:dyDescent="0.25">
      <c r="E3551" s="265"/>
      <c r="M3551" s="159"/>
      <c r="N3551" s="149"/>
      <c r="P3551" s="135"/>
      <c r="Q3551" s="135"/>
    </row>
    <row r="3552" spans="5:17" x14ac:dyDescent="0.25">
      <c r="E3552" s="265"/>
      <c r="M3552" s="159"/>
      <c r="N3552" s="149"/>
      <c r="P3552" s="135"/>
      <c r="Q3552" s="135"/>
    </row>
    <row r="3553" spans="5:17" x14ac:dyDescent="0.25">
      <c r="E3553" s="265"/>
      <c r="M3553" s="159"/>
      <c r="N3553" s="149"/>
      <c r="P3553" s="135"/>
      <c r="Q3553" s="135"/>
    </row>
    <row r="3554" spans="5:17" x14ac:dyDescent="0.25">
      <c r="E3554" s="265"/>
      <c r="M3554" s="159"/>
      <c r="N3554" s="149"/>
      <c r="P3554" s="135"/>
      <c r="Q3554" s="135"/>
    </row>
    <row r="3555" spans="5:17" x14ac:dyDescent="0.25">
      <c r="E3555" s="265"/>
      <c r="M3555" s="159"/>
      <c r="N3555" s="149"/>
      <c r="P3555" s="135"/>
      <c r="Q3555" s="135"/>
    </row>
    <row r="3556" spans="5:17" x14ac:dyDescent="0.25">
      <c r="E3556" s="265"/>
      <c r="M3556" s="159"/>
      <c r="N3556" s="149"/>
      <c r="P3556" s="135"/>
      <c r="Q3556" s="135"/>
    </row>
    <row r="3557" spans="5:17" x14ac:dyDescent="0.25">
      <c r="E3557" s="265"/>
      <c r="M3557" s="159"/>
      <c r="N3557" s="149"/>
      <c r="P3557" s="135"/>
      <c r="Q3557" s="135"/>
    </row>
    <row r="3558" spans="5:17" x14ac:dyDescent="0.25">
      <c r="E3558" s="265"/>
      <c r="M3558" s="159"/>
      <c r="N3558" s="149"/>
      <c r="P3558" s="135"/>
      <c r="Q3558" s="135"/>
    </row>
    <row r="3559" spans="5:17" x14ac:dyDescent="0.25">
      <c r="E3559" s="265"/>
      <c r="M3559" s="159"/>
      <c r="N3559" s="149"/>
      <c r="P3559" s="135"/>
      <c r="Q3559" s="135"/>
    </row>
    <row r="3560" spans="5:17" x14ac:dyDescent="0.25">
      <c r="E3560" s="265"/>
      <c r="M3560" s="159"/>
      <c r="N3560" s="149"/>
      <c r="P3560" s="135"/>
      <c r="Q3560" s="135"/>
    </row>
    <row r="3561" spans="5:17" x14ac:dyDescent="0.25">
      <c r="E3561" s="265"/>
      <c r="M3561" s="159"/>
      <c r="N3561" s="149"/>
      <c r="P3561" s="135"/>
      <c r="Q3561" s="135"/>
    </row>
    <row r="3562" spans="5:17" x14ac:dyDescent="0.25">
      <c r="E3562" s="265"/>
      <c r="M3562" s="159"/>
      <c r="N3562" s="149"/>
      <c r="P3562" s="135"/>
      <c r="Q3562" s="135"/>
    </row>
    <row r="3563" spans="5:17" x14ac:dyDescent="0.25">
      <c r="E3563" s="265"/>
      <c r="M3563" s="159"/>
      <c r="N3563" s="149"/>
      <c r="P3563" s="135"/>
      <c r="Q3563" s="135"/>
    </row>
    <row r="3564" spans="5:17" x14ac:dyDescent="0.25">
      <c r="E3564" s="265"/>
      <c r="M3564" s="159"/>
      <c r="N3564" s="149"/>
      <c r="P3564" s="135"/>
      <c r="Q3564" s="135"/>
    </row>
    <row r="3565" spans="5:17" x14ac:dyDescent="0.25">
      <c r="E3565" s="265"/>
      <c r="M3565" s="159"/>
      <c r="N3565" s="149"/>
      <c r="P3565" s="135"/>
      <c r="Q3565" s="135"/>
    </row>
    <row r="3566" spans="5:17" x14ac:dyDescent="0.25">
      <c r="E3566" s="265"/>
      <c r="M3566" s="159"/>
      <c r="N3566" s="149"/>
      <c r="P3566" s="135"/>
      <c r="Q3566" s="135"/>
    </row>
    <row r="3567" spans="5:17" x14ac:dyDescent="0.25">
      <c r="E3567" s="265"/>
      <c r="M3567" s="159"/>
      <c r="N3567" s="149"/>
      <c r="P3567" s="135"/>
      <c r="Q3567" s="135"/>
    </row>
    <row r="3568" spans="5:17" x14ac:dyDescent="0.25">
      <c r="E3568" s="265"/>
      <c r="M3568" s="159"/>
      <c r="N3568" s="149"/>
      <c r="P3568" s="135"/>
      <c r="Q3568" s="135"/>
    </row>
    <row r="3569" spans="5:17" x14ac:dyDescent="0.25">
      <c r="E3569" s="265"/>
      <c r="M3569" s="159"/>
      <c r="N3569" s="149"/>
      <c r="P3569" s="135"/>
      <c r="Q3569" s="135"/>
    </row>
    <row r="3570" spans="5:17" x14ac:dyDescent="0.25">
      <c r="E3570" s="265"/>
      <c r="M3570" s="159"/>
      <c r="N3570" s="149"/>
      <c r="P3570" s="135"/>
      <c r="Q3570" s="135"/>
    </row>
    <row r="3571" spans="5:17" x14ac:dyDescent="0.25">
      <c r="E3571" s="265"/>
      <c r="M3571" s="159"/>
      <c r="N3571" s="149"/>
      <c r="P3571" s="135"/>
      <c r="Q3571" s="135"/>
    </row>
    <row r="3572" spans="5:17" x14ac:dyDescent="0.25">
      <c r="E3572" s="265"/>
      <c r="M3572" s="159"/>
      <c r="N3572" s="149"/>
      <c r="P3572" s="135"/>
      <c r="Q3572" s="135"/>
    </row>
    <row r="3573" spans="5:17" x14ac:dyDescent="0.25">
      <c r="E3573" s="265"/>
      <c r="M3573" s="159"/>
      <c r="N3573" s="149"/>
      <c r="P3573" s="135"/>
      <c r="Q3573" s="135"/>
    </row>
    <row r="3574" spans="5:17" x14ac:dyDescent="0.25">
      <c r="E3574" s="265"/>
      <c r="M3574" s="159"/>
      <c r="N3574" s="149"/>
      <c r="P3574" s="135"/>
      <c r="Q3574" s="135"/>
    </row>
    <row r="3575" spans="5:17" x14ac:dyDescent="0.25">
      <c r="E3575" s="265"/>
      <c r="M3575" s="159"/>
      <c r="N3575" s="149"/>
      <c r="P3575" s="135"/>
      <c r="Q3575" s="135"/>
    </row>
    <row r="3576" spans="5:17" x14ac:dyDescent="0.25">
      <c r="E3576" s="265"/>
      <c r="M3576" s="159"/>
      <c r="N3576" s="149"/>
      <c r="P3576" s="135"/>
      <c r="Q3576" s="135"/>
    </row>
    <row r="3577" spans="5:17" x14ac:dyDescent="0.25">
      <c r="E3577" s="265"/>
      <c r="M3577" s="159"/>
      <c r="N3577" s="149"/>
      <c r="P3577" s="135"/>
      <c r="Q3577" s="135"/>
    </row>
    <row r="3578" spans="5:17" x14ac:dyDescent="0.25">
      <c r="E3578" s="265"/>
      <c r="M3578" s="159"/>
      <c r="N3578" s="149"/>
      <c r="P3578" s="135"/>
      <c r="Q3578" s="135"/>
    </row>
    <row r="3579" spans="5:17" x14ac:dyDescent="0.25">
      <c r="E3579" s="265"/>
      <c r="M3579" s="159"/>
      <c r="N3579" s="149"/>
      <c r="P3579" s="135"/>
      <c r="Q3579" s="135"/>
    </row>
    <row r="3580" spans="5:17" x14ac:dyDescent="0.25">
      <c r="E3580" s="265"/>
      <c r="M3580" s="159"/>
      <c r="N3580" s="149"/>
      <c r="P3580" s="135"/>
      <c r="Q3580" s="135"/>
    </row>
    <row r="3581" spans="5:17" x14ac:dyDescent="0.25">
      <c r="E3581" s="265"/>
      <c r="M3581" s="159"/>
      <c r="N3581" s="149"/>
      <c r="P3581" s="135"/>
      <c r="Q3581" s="135"/>
    </row>
    <row r="3582" spans="5:17" x14ac:dyDescent="0.25">
      <c r="E3582" s="265"/>
      <c r="M3582" s="159"/>
      <c r="N3582" s="149"/>
      <c r="P3582" s="135"/>
      <c r="Q3582" s="135"/>
    </row>
    <row r="3583" spans="5:17" x14ac:dyDescent="0.25">
      <c r="E3583" s="265"/>
      <c r="M3583" s="159"/>
      <c r="N3583" s="149"/>
      <c r="P3583" s="135"/>
      <c r="Q3583" s="135"/>
    </row>
    <row r="3584" spans="5:17" x14ac:dyDescent="0.25">
      <c r="E3584" s="265"/>
      <c r="M3584" s="159"/>
      <c r="N3584" s="149"/>
      <c r="P3584" s="135"/>
      <c r="Q3584" s="135"/>
    </row>
    <row r="3585" spans="5:17" x14ac:dyDescent="0.25">
      <c r="E3585" s="265"/>
      <c r="M3585" s="159"/>
      <c r="N3585" s="149"/>
      <c r="P3585" s="135"/>
      <c r="Q3585" s="135"/>
    </row>
    <row r="3586" spans="5:17" x14ac:dyDescent="0.25">
      <c r="E3586" s="265"/>
      <c r="M3586" s="159"/>
      <c r="N3586" s="149"/>
      <c r="P3586" s="135"/>
      <c r="Q3586" s="135"/>
    </row>
    <row r="3587" spans="5:17" x14ac:dyDescent="0.25">
      <c r="E3587" s="265"/>
      <c r="M3587" s="159"/>
      <c r="N3587" s="149"/>
      <c r="P3587" s="135"/>
      <c r="Q3587" s="135"/>
    </row>
    <row r="3588" spans="5:17" x14ac:dyDescent="0.25">
      <c r="E3588" s="265"/>
      <c r="M3588" s="159"/>
      <c r="N3588" s="149"/>
      <c r="P3588" s="135"/>
      <c r="Q3588" s="135"/>
    </row>
    <row r="3589" spans="5:17" x14ac:dyDescent="0.25">
      <c r="E3589" s="265"/>
      <c r="M3589" s="159"/>
      <c r="N3589" s="149"/>
      <c r="P3589" s="135"/>
      <c r="Q3589" s="135"/>
    </row>
    <row r="3590" spans="5:17" x14ac:dyDescent="0.25">
      <c r="E3590" s="265"/>
      <c r="M3590" s="159"/>
      <c r="N3590" s="149"/>
      <c r="P3590" s="135"/>
      <c r="Q3590" s="135"/>
    </row>
    <row r="3591" spans="5:17" x14ac:dyDescent="0.25">
      <c r="E3591" s="265"/>
      <c r="M3591" s="159"/>
      <c r="N3591" s="149"/>
      <c r="P3591" s="135"/>
      <c r="Q3591" s="135"/>
    </row>
    <row r="3592" spans="5:17" x14ac:dyDescent="0.25">
      <c r="E3592" s="265"/>
      <c r="M3592" s="159"/>
      <c r="N3592" s="149"/>
      <c r="P3592" s="135"/>
      <c r="Q3592" s="135"/>
    </row>
    <row r="3593" spans="5:17" x14ac:dyDescent="0.25">
      <c r="E3593" s="265"/>
      <c r="M3593" s="159"/>
      <c r="N3593" s="149"/>
      <c r="P3593" s="135"/>
      <c r="Q3593" s="135"/>
    </row>
    <row r="3594" spans="5:17" x14ac:dyDescent="0.25">
      <c r="E3594" s="265"/>
      <c r="M3594" s="159"/>
      <c r="N3594" s="149"/>
      <c r="P3594" s="135"/>
      <c r="Q3594" s="135"/>
    </row>
    <row r="3595" spans="5:17" x14ac:dyDescent="0.25">
      <c r="E3595" s="265"/>
      <c r="M3595" s="159"/>
      <c r="N3595" s="149"/>
      <c r="P3595" s="135"/>
      <c r="Q3595" s="135"/>
    </row>
    <row r="3596" spans="5:17" x14ac:dyDescent="0.25">
      <c r="E3596" s="265"/>
      <c r="M3596" s="159"/>
      <c r="N3596" s="149"/>
      <c r="P3596" s="135"/>
      <c r="Q3596" s="135"/>
    </row>
    <row r="3597" spans="5:17" x14ac:dyDescent="0.25">
      <c r="E3597" s="265"/>
      <c r="M3597" s="159"/>
      <c r="N3597" s="149"/>
      <c r="P3597" s="135"/>
      <c r="Q3597" s="135"/>
    </row>
    <row r="3598" spans="5:17" x14ac:dyDescent="0.25">
      <c r="E3598" s="265"/>
      <c r="M3598" s="159"/>
      <c r="N3598" s="149"/>
      <c r="P3598" s="135"/>
      <c r="Q3598" s="135"/>
    </row>
    <row r="3599" spans="5:17" x14ac:dyDescent="0.25">
      <c r="E3599" s="265"/>
      <c r="M3599" s="159"/>
      <c r="N3599" s="149"/>
      <c r="P3599" s="135"/>
      <c r="Q3599" s="135"/>
    </row>
    <row r="3600" spans="5:17" x14ac:dyDescent="0.25">
      <c r="E3600" s="265"/>
      <c r="M3600" s="159"/>
      <c r="N3600" s="149"/>
      <c r="P3600" s="135"/>
      <c r="Q3600" s="135"/>
    </row>
    <row r="3601" spans="5:17" x14ac:dyDescent="0.25">
      <c r="E3601" s="265"/>
      <c r="M3601" s="159"/>
      <c r="N3601" s="149"/>
      <c r="P3601" s="135"/>
      <c r="Q3601" s="135"/>
    </row>
    <row r="3602" spans="5:17" x14ac:dyDescent="0.25">
      <c r="E3602" s="265"/>
      <c r="M3602" s="159"/>
      <c r="N3602" s="149"/>
      <c r="P3602" s="135"/>
      <c r="Q3602" s="135"/>
    </row>
    <row r="3603" spans="5:17" x14ac:dyDescent="0.25">
      <c r="E3603" s="265"/>
      <c r="M3603" s="159"/>
      <c r="N3603" s="149"/>
      <c r="P3603" s="135"/>
      <c r="Q3603" s="135"/>
    </row>
    <row r="3604" spans="5:17" x14ac:dyDescent="0.25">
      <c r="E3604" s="265"/>
      <c r="M3604" s="159"/>
      <c r="N3604" s="149"/>
      <c r="P3604" s="135"/>
      <c r="Q3604" s="135"/>
    </row>
    <row r="3605" spans="5:17" x14ac:dyDescent="0.25">
      <c r="E3605" s="265"/>
      <c r="M3605" s="159"/>
      <c r="N3605" s="149"/>
      <c r="P3605" s="135"/>
      <c r="Q3605" s="135"/>
    </row>
    <row r="3606" spans="5:17" x14ac:dyDescent="0.25">
      <c r="E3606" s="265"/>
      <c r="M3606" s="159"/>
      <c r="N3606" s="149"/>
      <c r="P3606" s="135"/>
      <c r="Q3606" s="135"/>
    </row>
    <row r="3607" spans="5:17" x14ac:dyDescent="0.25">
      <c r="E3607" s="265"/>
      <c r="M3607" s="159"/>
      <c r="N3607" s="149"/>
      <c r="P3607" s="135"/>
      <c r="Q3607" s="135"/>
    </row>
    <row r="3608" spans="5:17" x14ac:dyDescent="0.25">
      <c r="E3608" s="265"/>
      <c r="M3608" s="159"/>
      <c r="N3608" s="149"/>
      <c r="P3608" s="135"/>
      <c r="Q3608" s="135"/>
    </row>
    <row r="3609" spans="5:17" x14ac:dyDescent="0.25">
      <c r="E3609" s="265"/>
      <c r="M3609" s="159"/>
      <c r="N3609" s="149"/>
      <c r="P3609" s="135"/>
      <c r="Q3609" s="135"/>
    </row>
    <row r="3610" spans="5:17" x14ac:dyDescent="0.25">
      <c r="E3610" s="265"/>
      <c r="M3610" s="159"/>
      <c r="N3610" s="149"/>
      <c r="P3610" s="135"/>
      <c r="Q3610" s="135"/>
    </row>
    <row r="3611" spans="5:17" x14ac:dyDescent="0.25">
      <c r="E3611" s="265"/>
      <c r="M3611" s="159"/>
      <c r="N3611" s="149"/>
      <c r="P3611" s="135"/>
      <c r="Q3611" s="135"/>
    </row>
    <row r="3612" spans="5:17" x14ac:dyDescent="0.25">
      <c r="E3612" s="265"/>
      <c r="M3612" s="159"/>
      <c r="N3612" s="149"/>
      <c r="P3612" s="135"/>
      <c r="Q3612" s="135"/>
    </row>
    <row r="3613" spans="5:17" x14ac:dyDescent="0.25">
      <c r="E3613" s="265"/>
      <c r="M3613" s="159"/>
      <c r="N3613" s="149"/>
      <c r="P3613" s="135"/>
      <c r="Q3613" s="135"/>
    </row>
    <row r="3614" spans="5:17" x14ac:dyDescent="0.25">
      <c r="E3614" s="265"/>
      <c r="M3614" s="159"/>
      <c r="N3614" s="149"/>
      <c r="P3614" s="135"/>
      <c r="Q3614" s="135"/>
    </row>
    <row r="3615" spans="5:17" x14ac:dyDescent="0.25">
      <c r="E3615" s="265"/>
      <c r="M3615" s="159"/>
      <c r="N3615" s="149"/>
      <c r="P3615" s="135"/>
      <c r="Q3615" s="135"/>
    </row>
    <row r="3616" spans="5:17" x14ac:dyDescent="0.25">
      <c r="E3616" s="265"/>
      <c r="M3616" s="159"/>
      <c r="N3616" s="149"/>
      <c r="P3616" s="135"/>
      <c r="Q3616" s="135"/>
    </row>
    <row r="3617" spans="5:17" x14ac:dyDescent="0.25">
      <c r="E3617" s="265"/>
      <c r="M3617" s="159"/>
      <c r="N3617" s="149"/>
      <c r="P3617" s="135"/>
      <c r="Q3617" s="135"/>
    </row>
    <row r="3618" spans="5:17" x14ac:dyDescent="0.25">
      <c r="E3618" s="265"/>
      <c r="M3618" s="159"/>
      <c r="N3618" s="149"/>
      <c r="P3618" s="135"/>
      <c r="Q3618" s="135"/>
    </row>
    <row r="3619" spans="5:17" x14ac:dyDescent="0.25">
      <c r="E3619" s="265"/>
      <c r="M3619" s="159"/>
      <c r="N3619" s="149"/>
      <c r="P3619" s="135"/>
      <c r="Q3619" s="135"/>
    </row>
    <row r="3620" spans="5:17" x14ac:dyDescent="0.25">
      <c r="E3620" s="265"/>
      <c r="M3620" s="159"/>
      <c r="N3620" s="149"/>
      <c r="P3620" s="135"/>
      <c r="Q3620" s="135"/>
    </row>
    <row r="3621" spans="5:17" x14ac:dyDescent="0.25">
      <c r="E3621" s="265"/>
      <c r="M3621" s="159"/>
      <c r="N3621" s="149"/>
      <c r="P3621" s="135"/>
      <c r="Q3621" s="135"/>
    </row>
    <row r="3622" spans="5:17" x14ac:dyDescent="0.25">
      <c r="E3622" s="265"/>
      <c r="M3622" s="159"/>
      <c r="N3622" s="149"/>
      <c r="P3622" s="135"/>
      <c r="Q3622" s="135"/>
    </row>
    <row r="3623" spans="5:17" x14ac:dyDescent="0.25">
      <c r="E3623" s="265"/>
      <c r="M3623" s="159"/>
      <c r="N3623" s="149"/>
      <c r="P3623" s="135"/>
      <c r="Q3623" s="135"/>
    </row>
    <row r="3624" spans="5:17" x14ac:dyDescent="0.25">
      <c r="E3624" s="265"/>
      <c r="M3624" s="159"/>
      <c r="N3624" s="149"/>
      <c r="P3624" s="135"/>
      <c r="Q3624" s="135"/>
    </row>
    <row r="3625" spans="5:17" x14ac:dyDescent="0.25">
      <c r="E3625" s="265"/>
      <c r="M3625" s="159"/>
      <c r="N3625" s="149"/>
      <c r="P3625" s="135"/>
      <c r="Q3625" s="135"/>
    </row>
    <row r="3626" spans="5:17" x14ac:dyDescent="0.25">
      <c r="E3626" s="265"/>
      <c r="M3626" s="159"/>
      <c r="N3626" s="149"/>
      <c r="P3626" s="135"/>
      <c r="Q3626" s="135"/>
    </row>
    <row r="3627" spans="5:17" x14ac:dyDescent="0.25">
      <c r="E3627" s="265"/>
      <c r="M3627" s="159"/>
      <c r="N3627" s="149"/>
      <c r="P3627" s="135"/>
      <c r="Q3627" s="135"/>
    </row>
    <row r="3628" spans="5:17" x14ac:dyDescent="0.25">
      <c r="E3628" s="265"/>
      <c r="M3628" s="159"/>
      <c r="N3628" s="149"/>
      <c r="P3628" s="135"/>
      <c r="Q3628" s="135"/>
    </row>
    <row r="3629" spans="5:17" x14ac:dyDescent="0.25">
      <c r="E3629" s="265"/>
      <c r="M3629" s="159"/>
      <c r="N3629" s="149"/>
      <c r="P3629" s="135"/>
      <c r="Q3629" s="135"/>
    </row>
    <row r="3630" spans="5:17" x14ac:dyDescent="0.25">
      <c r="E3630" s="265"/>
      <c r="M3630" s="159"/>
      <c r="N3630" s="149"/>
      <c r="P3630" s="135"/>
      <c r="Q3630" s="135"/>
    </row>
    <row r="3631" spans="5:17" x14ac:dyDescent="0.25">
      <c r="E3631" s="265"/>
      <c r="M3631" s="159"/>
      <c r="N3631" s="149"/>
      <c r="P3631" s="135"/>
      <c r="Q3631" s="135"/>
    </row>
    <row r="3632" spans="5:17" x14ac:dyDescent="0.25">
      <c r="E3632" s="265"/>
      <c r="M3632" s="159"/>
      <c r="N3632" s="149"/>
      <c r="P3632" s="135"/>
      <c r="Q3632" s="135"/>
    </row>
    <row r="3633" spans="5:17" x14ac:dyDescent="0.25">
      <c r="E3633" s="265"/>
      <c r="M3633" s="159"/>
      <c r="N3633" s="149"/>
      <c r="P3633" s="135"/>
      <c r="Q3633" s="135"/>
    </row>
    <row r="3634" spans="5:17" x14ac:dyDescent="0.25">
      <c r="E3634" s="265"/>
      <c r="M3634" s="159"/>
      <c r="N3634" s="149"/>
      <c r="P3634" s="135"/>
      <c r="Q3634" s="135"/>
    </row>
    <row r="3635" spans="5:17" x14ac:dyDescent="0.25">
      <c r="E3635" s="265"/>
      <c r="M3635" s="159"/>
      <c r="N3635" s="149"/>
      <c r="P3635" s="135"/>
      <c r="Q3635" s="135"/>
    </row>
    <row r="3636" spans="5:17" x14ac:dyDescent="0.25">
      <c r="E3636" s="265"/>
      <c r="M3636" s="159"/>
      <c r="N3636" s="149"/>
      <c r="P3636" s="135"/>
      <c r="Q3636" s="135"/>
    </row>
    <row r="3637" spans="5:17" x14ac:dyDescent="0.25">
      <c r="E3637" s="265"/>
      <c r="M3637" s="159"/>
      <c r="N3637" s="149"/>
      <c r="P3637" s="135"/>
      <c r="Q3637" s="135"/>
    </row>
    <row r="3638" spans="5:17" x14ac:dyDescent="0.25">
      <c r="E3638" s="265"/>
      <c r="M3638" s="159"/>
      <c r="N3638" s="149"/>
      <c r="P3638" s="135"/>
      <c r="Q3638" s="135"/>
    </row>
    <row r="3639" spans="5:17" x14ac:dyDescent="0.25">
      <c r="E3639" s="265"/>
      <c r="M3639" s="159"/>
      <c r="N3639" s="149"/>
      <c r="P3639" s="135"/>
      <c r="Q3639" s="135"/>
    </row>
    <row r="3640" spans="5:17" x14ac:dyDescent="0.25">
      <c r="E3640" s="265"/>
      <c r="M3640" s="159"/>
      <c r="N3640" s="149"/>
      <c r="P3640" s="135"/>
      <c r="Q3640" s="135"/>
    </row>
    <row r="3641" spans="5:17" x14ac:dyDescent="0.25">
      <c r="E3641" s="265"/>
      <c r="M3641" s="159"/>
      <c r="N3641" s="149"/>
      <c r="P3641" s="135"/>
      <c r="Q3641" s="135"/>
    </row>
    <row r="3642" spans="5:17" x14ac:dyDescent="0.25">
      <c r="E3642" s="265"/>
      <c r="M3642" s="159"/>
      <c r="N3642" s="149"/>
      <c r="P3642" s="135"/>
      <c r="Q3642" s="135"/>
    </row>
    <row r="3643" spans="5:17" x14ac:dyDescent="0.25">
      <c r="E3643" s="265"/>
      <c r="M3643" s="159"/>
      <c r="N3643" s="149"/>
      <c r="P3643" s="135"/>
      <c r="Q3643" s="135"/>
    </row>
    <row r="3644" spans="5:17" x14ac:dyDescent="0.25">
      <c r="E3644" s="265"/>
      <c r="M3644" s="159"/>
      <c r="N3644" s="149"/>
      <c r="P3644" s="135"/>
      <c r="Q3644" s="135"/>
    </row>
    <row r="3645" spans="5:17" x14ac:dyDescent="0.25">
      <c r="E3645" s="265"/>
      <c r="M3645" s="159"/>
      <c r="N3645" s="149"/>
      <c r="P3645" s="135"/>
      <c r="Q3645" s="135"/>
    </row>
    <row r="3646" spans="5:17" x14ac:dyDescent="0.25">
      <c r="E3646" s="265"/>
      <c r="M3646" s="159"/>
      <c r="N3646" s="149"/>
      <c r="P3646" s="135"/>
      <c r="Q3646" s="135"/>
    </row>
    <row r="3647" spans="5:17" x14ac:dyDescent="0.25">
      <c r="E3647" s="265"/>
      <c r="M3647" s="159"/>
      <c r="N3647" s="149"/>
      <c r="P3647" s="135"/>
      <c r="Q3647" s="135"/>
    </row>
    <row r="3648" spans="5:17" x14ac:dyDescent="0.25">
      <c r="E3648" s="265"/>
      <c r="M3648" s="159"/>
      <c r="N3648" s="149"/>
      <c r="P3648" s="135"/>
      <c r="Q3648" s="135"/>
    </row>
    <row r="3649" spans="5:17" x14ac:dyDescent="0.25">
      <c r="E3649" s="265"/>
      <c r="M3649" s="159"/>
      <c r="N3649" s="149"/>
      <c r="P3649" s="135"/>
      <c r="Q3649" s="135"/>
    </row>
    <row r="3650" spans="5:17" x14ac:dyDescent="0.25">
      <c r="E3650" s="265"/>
      <c r="M3650" s="159"/>
      <c r="N3650" s="149"/>
      <c r="P3650" s="135"/>
      <c r="Q3650" s="135"/>
    </row>
    <row r="3651" spans="5:17" x14ac:dyDescent="0.25">
      <c r="E3651" s="265"/>
      <c r="M3651" s="159"/>
      <c r="N3651" s="149"/>
      <c r="P3651" s="135"/>
      <c r="Q3651" s="135"/>
    </row>
    <row r="3652" spans="5:17" x14ac:dyDescent="0.25">
      <c r="E3652" s="265"/>
      <c r="M3652" s="159"/>
      <c r="N3652" s="149"/>
      <c r="P3652" s="135"/>
      <c r="Q3652" s="135"/>
    </row>
    <row r="3653" spans="5:17" x14ac:dyDescent="0.25">
      <c r="E3653" s="265"/>
      <c r="M3653" s="159"/>
      <c r="N3653" s="149"/>
      <c r="P3653" s="135"/>
      <c r="Q3653" s="135"/>
    </row>
    <row r="3654" spans="5:17" x14ac:dyDescent="0.25">
      <c r="E3654" s="265"/>
      <c r="M3654" s="159"/>
      <c r="N3654" s="149"/>
      <c r="P3654" s="135"/>
      <c r="Q3654" s="135"/>
    </row>
    <row r="3655" spans="5:17" x14ac:dyDescent="0.25">
      <c r="E3655" s="265"/>
      <c r="M3655" s="159"/>
      <c r="N3655" s="149"/>
      <c r="P3655" s="135"/>
      <c r="Q3655" s="135"/>
    </row>
    <row r="3656" spans="5:17" x14ac:dyDescent="0.25">
      <c r="E3656" s="265"/>
      <c r="M3656" s="159"/>
      <c r="N3656" s="149"/>
      <c r="P3656" s="135"/>
      <c r="Q3656" s="135"/>
    </row>
    <row r="3657" spans="5:17" x14ac:dyDescent="0.25">
      <c r="E3657" s="265"/>
      <c r="M3657" s="159"/>
      <c r="N3657" s="149"/>
      <c r="P3657" s="135"/>
      <c r="Q3657" s="135"/>
    </row>
    <row r="3658" spans="5:17" x14ac:dyDescent="0.25">
      <c r="E3658" s="265"/>
      <c r="M3658" s="159"/>
      <c r="N3658" s="149"/>
      <c r="P3658" s="135"/>
      <c r="Q3658" s="135"/>
    </row>
    <row r="3659" spans="5:17" x14ac:dyDescent="0.25">
      <c r="E3659" s="265"/>
      <c r="M3659" s="159"/>
      <c r="N3659" s="149"/>
      <c r="P3659" s="135"/>
      <c r="Q3659" s="135"/>
    </row>
    <row r="3660" spans="5:17" x14ac:dyDescent="0.25">
      <c r="E3660" s="265"/>
      <c r="M3660" s="159"/>
      <c r="N3660" s="149"/>
      <c r="P3660" s="135"/>
      <c r="Q3660" s="135"/>
    </row>
    <row r="3661" spans="5:17" x14ac:dyDescent="0.25">
      <c r="E3661" s="265"/>
      <c r="M3661" s="159"/>
      <c r="N3661" s="149"/>
      <c r="P3661" s="135"/>
      <c r="Q3661" s="135"/>
    </row>
    <row r="3662" spans="5:17" x14ac:dyDescent="0.25">
      <c r="E3662" s="265"/>
      <c r="M3662" s="159"/>
      <c r="N3662" s="149"/>
      <c r="P3662" s="135"/>
      <c r="Q3662" s="135"/>
    </row>
    <row r="3663" spans="5:17" x14ac:dyDescent="0.25">
      <c r="E3663" s="265"/>
      <c r="M3663" s="159"/>
      <c r="N3663" s="149"/>
      <c r="P3663" s="135"/>
      <c r="Q3663" s="135"/>
    </row>
    <row r="3664" spans="5:17" x14ac:dyDescent="0.25">
      <c r="E3664" s="265"/>
      <c r="M3664" s="159"/>
      <c r="N3664" s="149"/>
      <c r="P3664" s="135"/>
      <c r="Q3664" s="135"/>
    </row>
    <row r="3665" spans="5:17" x14ac:dyDescent="0.25">
      <c r="E3665" s="265"/>
      <c r="M3665" s="159"/>
      <c r="N3665" s="149"/>
      <c r="P3665" s="135"/>
      <c r="Q3665" s="135"/>
    </row>
    <row r="3666" spans="5:17" x14ac:dyDescent="0.25">
      <c r="E3666" s="265"/>
      <c r="M3666" s="159"/>
      <c r="N3666" s="149"/>
      <c r="P3666" s="135"/>
      <c r="Q3666" s="135"/>
    </row>
    <row r="3667" spans="5:17" x14ac:dyDescent="0.25">
      <c r="E3667" s="265"/>
      <c r="M3667" s="159"/>
      <c r="N3667" s="149"/>
      <c r="P3667" s="135"/>
      <c r="Q3667" s="135"/>
    </row>
    <row r="3668" spans="5:17" x14ac:dyDescent="0.25">
      <c r="E3668" s="265"/>
      <c r="M3668" s="159"/>
      <c r="N3668" s="149"/>
      <c r="P3668" s="135"/>
      <c r="Q3668" s="135"/>
    </row>
    <row r="3669" spans="5:17" x14ac:dyDescent="0.25">
      <c r="E3669" s="265"/>
      <c r="M3669" s="159"/>
      <c r="N3669" s="149"/>
      <c r="P3669" s="135"/>
      <c r="Q3669" s="135"/>
    </row>
    <row r="3670" spans="5:17" x14ac:dyDescent="0.25">
      <c r="E3670" s="265"/>
      <c r="M3670" s="159"/>
      <c r="N3670" s="149"/>
      <c r="P3670" s="135"/>
      <c r="Q3670" s="135"/>
    </row>
    <row r="3671" spans="5:17" x14ac:dyDescent="0.25">
      <c r="E3671" s="265"/>
      <c r="M3671" s="159"/>
      <c r="N3671" s="149"/>
      <c r="P3671" s="135"/>
      <c r="Q3671" s="135"/>
    </row>
    <row r="3672" spans="5:17" x14ac:dyDescent="0.25">
      <c r="E3672" s="265"/>
      <c r="M3672" s="159"/>
      <c r="N3672" s="149"/>
      <c r="P3672" s="135"/>
      <c r="Q3672" s="135"/>
    </row>
    <row r="3673" spans="5:17" x14ac:dyDescent="0.25">
      <c r="E3673" s="265"/>
      <c r="M3673" s="159"/>
      <c r="N3673" s="149"/>
      <c r="P3673" s="135"/>
      <c r="Q3673" s="135"/>
    </row>
    <row r="3674" spans="5:17" x14ac:dyDescent="0.25">
      <c r="E3674" s="265"/>
      <c r="M3674" s="159"/>
      <c r="N3674" s="149"/>
      <c r="P3674" s="135"/>
      <c r="Q3674" s="135"/>
    </row>
    <row r="3675" spans="5:17" x14ac:dyDescent="0.25">
      <c r="E3675" s="265"/>
      <c r="M3675" s="159"/>
      <c r="N3675" s="149"/>
      <c r="P3675" s="135"/>
      <c r="Q3675" s="135"/>
    </row>
    <row r="3676" spans="5:17" x14ac:dyDescent="0.25">
      <c r="E3676" s="265"/>
      <c r="M3676" s="159"/>
      <c r="N3676" s="149"/>
      <c r="P3676" s="135"/>
      <c r="Q3676" s="135"/>
    </row>
    <row r="3677" spans="5:17" x14ac:dyDescent="0.25">
      <c r="E3677" s="265"/>
      <c r="M3677" s="159"/>
      <c r="N3677" s="149"/>
      <c r="P3677" s="135"/>
      <c r="Q3677" s="135"/>
    </row>
    <row r="3678" spans="5:17" x14ac:dyDescent="0.25">
      <c r="E3678" s="265"/>
      <c r="M3678" s="159"/>
      <c r="N3678" s="149"/>
      <c r="P3678" s="135"/>
      <c r="Q3678" s="135"/>
    </row>
    <row r="3679" spans="5:17" x14ac:dyDescent="0.25">
      <c r="E3679" s="265"/>
      <c r="M3679" s="159"/>
      <c r="N3679" s="149"/>
      <c r="P3679" s="135"/>
      <c r="Q3679" s="135"/>
    </row>
    <row r="3680" spans="5:17" x14ac:dyDescent="0.25">
      <c r="E3680" s="265"/>
      <c r="M3680" s="159"/>
      <c r="N3680" s="149"/>
      <c r="P3680" s="135"/>
      <c r="Q3680" s="135"/>
    </row>
    <row r="3681" spans="5:17" x14ac:dyDescent="0.25">
      <c r="E3681" s="265"/>
      <c r="M3681" s="159"/>
      <c r="N3681" s="149"/>
      <c r="P3681" s="135"/>
      <c r="Q3681" s="135"/>
    </row>
    <row r="3682" spans="5:17" x14ac:dyDescent="0.25">
      <c r="E3682" s="265"/>
      <c r="M3682" s="159"/>
      <c r="N3682" s="149"/>
      <c r="P3682" s="135"/>
      <c r="Q3682" s="135"/>
    </row>
    <row r="3683" spans="5:17" x14ac:dyDescent="0.25">
      <c r="E3683" s="265"/>
      <c r="M3683" s="159"/>
      <c r="N3683" s="149"/>
      <c r="P3683" s="135"/>
      <c r="Q3683" s="135"/>
    </row>
    <row r="3684" spans="5:17" x14ac:dyDescent="0.25">
      <c r="E3684" s="265"/>
      <c r="M3684" s="159"/>
      <c r="N3684" s="149"/>
      <c r="P3684" s="135"/>
      <c r="Q3684" s="135"/>
    </row>
    <row r="3685" spans="5:17" x14ac:dyDescent="0.25">
      <c r="E3685" s="265"/>
      <c r="M3685" s="159"/>
      <c r="N3685" s="149"/>
      <c r="P3685" s="135"/>
      <c r="Q3685" s="135"/>
    </row>
    <row r="3686" spans="5:17" x14ac:dyDescent="0.25">
      <c r="E3686" s="265"/>
      <c r="M3686" s="159"/>
      <c r="N3686" s="149"/>
      <c r="P3686" s="135"/>
      <c r="Q3686" s="135"/>
    </row>
    <row r="3687" spans="5:17" x14ac:dyDescent="0.25">
      <c r="E3687" s="265"/>
      <c r="M3687" s="159"/>
      <c r="N3687" s="149"/>
      <c r="P3687" s="135"/>
      <c r="Q3687" s="135"/>
    </row>
    <row r="3688" spans="5:17" x14ac:dyDescent="0.25">
      <c r="E3688" s="265"/>
      <c r="M3688" s="159"/>
      <c r="N3688" s="149"/>
      <c r="P3688" s="135"/>
      <c r="Q3688" s="135"/>
    </row>
    <row r="3689" spans="5:17" x14ac:dyDescent="0.25">
      <c r="E3689" s="265"/>
      <c r="M3689" s="159"/>
      <c r="N3689" s="149"/>
      <c r="P3689" s="135"/>
      <c r="Q3689" s="135"/>
    </row>
    <row r="3690" spans="5:17" x14ac:dyDescent="0.25">
      <c r="E3690" s="265"/>
      <c r="M3690" s="159"/>
      <c r="N3690" s="149"/>
      <c r="P3690" s="135"/>
      <c r="Q3690" s="135"/>
    </row>
    <row r="3691" spans="5:17" x14ac:dyDescent="0.25">
      <c r="E3691" s="265"/>
      <c r="M3691" s="159"/>
      <c r="N3691" s="149"/>
      <c r="P3691" s="135"/>
      <c r="Q3691" s="135"/>
    </row>
    <row r="3692" spans="5:17" x14ac:dyDescent="0.25">
      <c r="E3692" s="265"/>
      <c r="M3692" s="159"/>
      <c r="N3692" s="149"/>
      <c r="P3692" s="135"/>
      <c r="Q3692" s="135"/>
    </row>
    <row r="3693" spans="5:17" x14ac:dyDescent="0.25">
      <c r="E3693" s="265"/>
      <c r="M3693" s="159"/>
      <c r="N3693" s="149"/>
      <c r="P3693" s="135"/>
      <c r="Q3693" s="135"/>
    </row>
    <row r="3694" spans="5:17" x14ac:dyDescent="0.25">
      <c r="E3694" s="265"/>
      <c r="M3694" s="159"/>
      <c r="N3694" s="149"/>
      <c r="P3694" s="135"/>
      <c r="Q3694" s="135"/>
    </row>
    <row r="3695" spans="5:17" x14ac:dyDescent="0.25">
      <c r="E3695" s="265"/>
      <c r="M3695" s="159"/>
      <c r="N3695" s="149"/>
      <c r="P3695" s="135"/>
      <c r="Q3695" s="135"/>
    </row>
    <row r="3696" spans="5:17" x14ac:dyDescent="0.25">
      <c r="E3696" s="265"/>
      <c r="M3696" s="159"/>
      <c r="N3696" s="149"/>
      <c r="P3696" s="135"/>
      <c r="Q3696" s="135"/>
    </row>
    <row r="3697" spans="5:17" x14ac:dyDescent="0.25">
      <c r="E3697" s="265"/>
      <c r="M3697" s="159"/>
      <c r="N3697" s="149"/>
      <c r="P3697" s="135"/>
      <c r="Q3697" s="135"/>
    </row>
    <row r="3698" spans="5:17" x14ac:dyDescent="0.25">
      <c r="E3698" s="265"/>
      <c r="M3698" s="159"/>
      <c r="N3698" s="149"/>
      <c r="P3698" s="135"/>
      <c r="Q3698" s="135"/>
    </row>
    <row r="3699" spans="5:17" x14ac:dyDescent="0.25">
      <c r="E3699" s="265"/>
      <c r="M3699" s="159"/>
      <c r="N3699" s="149"/>
      <c r="P3699" s="135"/>
      <c r="Q3699" s="135"/>
    </row>
    <row r="3700" spans="5:17" x14ac:dyDescent="0.25">
      <c r="E3700" s="265"/>
      <c r="M3700" s="159"/>
      <c r="N3700" s="149"/>
      <c r="P3700" s="135"/>
      <c r="Q3700" s="135"/>
    </row>
    <row r="3701" spans="5:17" x14ac:dyDescent="0.25">
      <c r="E3701" s="265"/>
      <c r="M3701" s="159"/>
      <c r="N3701" s="149"/>
      <c r="P3701" s="135"/>
      <c r="Q3701" s="135"/>
    </row>
    <row r="3702" spans="5:17" x14ac:dyDescent="0.25">
      <c r="E3702" s="265"/>
      <c r="M3702" s="159"/>
      <c r="N3702" s="149"/>
      <c r="P3702" s="135"/>
      <c r="Q3702" s="135"/>
    </row>
    <row r="3703" spans="5:17" x14ac:dyDescent="0.25">
      <c r="E3703" s="265"/>
      <c r="M3703" s="159"/>
      <c r="N3703" s="149"/>
      <c r="P3703" s="135"/>
      <c r="Q3703" s="135"/>
    </row>
    <row r="3704" spans="5:17" x14ac:dyDescent="0.25">
      <c r="E3704" s="265"/>
      <c r="M3704" s="159"/>
      <c r="N3704" s="149"/>
      <c r="P3704" s="135"/>
      <c r="Q3704" s="135"/>
    </row>
    <row r="3705" spans="5:17" x14ac:dyDescent="0.25">
      <c r="E3705" s="265"/>
      <c r="M3705" s="159"/>
      <c r="N3705" s="149"/>
      <c r="P3705" s="135"/>
      <c r="Q3705" s="135"/>
    </row>
    <row r="3706" spans="5:17" x14ac:dyDescent="0.25">
      <c r="E3706" s="265"/>
      <c r="M3706" s="159"/>
      <c r="N3706" s="149"/>
      <c r="P3706" s="135"/>
      <c r="Q3706" s="135"/>
    </row>
    <row r="3707" spans="5:17" x14ac:dyDescent="0.25">
      <c r="E3707" s="265"/>
      <c r="M3707" s="159"/>
      <c r="N3707" s="149"/>
      <c r="P3707" s="135"/>
      <c r="Q3707" s="135"/>
    </row>
    <row r="3708" spans="5:17" x14ac:dyDescent="0.25">
      <c r="E3708" s="265"/>
      <c r="M3708" s="159"/>
      <c r="N3708" s="149"/>
      <c r="P3708" s="135"/>
      <c r="Q3708" s="135"/>
    </row>
    <row r="3709" spans="5:17" x14ac:dyDescent="0.25">
      <c r="E3709" s="265"/>
      <c r="M3709" s="159"/>
      <c r="N3709" s="149"/>
      <c r="P3709" s="135"/>
      <c r="Q3709" s="135"/>
    </row>
    <row r="3710" spans="5:17" x14ac:dyDescent="0.25">
      <c r="E3710" s="265"/>
      <c r="M3710" s="159"/>
      <c r="N3710" s="149"/>
      <c r="P3710" s="135"/>
      <c r="Q3710" s="135"/>
    </row>
    <row r="3711" spans="5:17" x14ac:dyDescent="0.25">
      <c r="E3711" s="265"/>
      <c r="M3711" s="159"/>
      <c r="N3711" s="149"/>
      <c r="P3711" s="135"/>
      <c r="Q3711" s="135"/>
    </row>
    <row r="3712" spans="5:17" x14ac:dyDescent="0.25">
      <c r="E3712" s="265"/>
      <c r="M3712" s="159"/>
      <c r="N3712" s="149"/>
      <c r="P3712" s="135"/>
      <c r="Q3712" s="135"/>
    </row>
    <row r="3713" spans="5:17" x14ac:dyDescent="0.25">
      <c r="E3713" s="265"/>
      <c r="M3713" s="159"/>
      <c r="N3713" s="149"/>
      <c r="P3713" s="135"/>
      <c r="Q3713" s="135"/>
    </row>
    <row r="3714" spans="5:17" x14ac:dyDescent="0.25">
      <c r="E3714" s="265"/>
      <c r="M3714" s="159"/>
      <c r="N3714" s="149"/>
      <c r="P3714" s="135"/>
      <c r="Q3714" s="135"/>
    </row>
    <row r="3715" spans="5:17" x14ac:dyDescent="0.25">
      <c r="E3715" s="265"/>
      <c r="M3715" s="159"/>
      <c r="N3715" s="149"/>
      <c r="P3715" s="135"/>
      <c r="Q3715" s="135"/>
    </row>
    <row r="3716" spans="5:17" x14ac:dyDescent="0.25">
      <c r="E3716" s="265"/>
      <c r="M3716" s="159"/>
      <c r="N3716" s="149"/>
      <c r="P3716" s="135"/>
      <c r="Q3716" s="135"/>
    </row>
    <row r="3717" spans="5:17" x14ac:dyDescent="0.25">
      <c r="E3717" s="265"/>
      <c r="M3717" s="159"/>
      <c r="N3717" s="149"/>
      <c r="P3717" s="135"/>
      <c r="Q3717" s="135"/>
    </row>
    <row r="3718" spans="5:17" x14ac:dyDescent="0.25">
      <c r="E3718" s="265"/>
      <c r="M3718" s="159"/>
      <c r="N3718" s="149"/>
      <c r="P3718" s="135"/>
      <c r="Q3718" s="135"/>
    </row>
    <row r="3719" spans="5:17" x14ac:dyDescent="0.25">
      <c r="E3719" s="265"/>
      <c r="M3719" s="159"/>
      <c r="N3719" s="149"/>
      <c r="P3719" s="135"/>
      <c r="Q3719" s="135"/>
    </row>
    <row r="3720" spans="5:17" x14ac:dyDescent="0.25">
      <c r="E3720" s="265"/>
      <c r="M3720" s="159"/>
      <c r="N3720" s="149"/>
      <c r="P3720" s="135"/>
      <c r="Q3720" s="135"/>
    </row>
    <row r="3721" spans="5:17" x14ac:dyDescent="0.25">
      <c r="E3721" s="265"/>
      <c r="M3721" s="159"/>
      <c r="N3721" s="149"/>
      <c r="P3721" s="135"/>
      <c r="Q3721" s="135"/>
    </row>
    <row r="3722" spans="5:17" x14ac:dyDescent="0.25">
      <c r="E3722" s="265"/>
      <c r="M3722" s="159"/>
      <c r="N3722" s="149"/>
      <c r="P3722" s="135"/>
      <c r="Q3722" s="135"/>
    </row>
    <row r="3723" spans="5:17" x14ac:dyDescent="0.25">
      <c r="E3723" s="265"/>
      <c r="M3723" s="159"/>
      <c r="N3723" s="149"/>
      <c r="P3723" s="135"/>
      <c r="Q3723" s="135"/>
    </row>
    <row r="3724" spans="5:17" x14ac:dyDescent="0.25">
      <c r="E3724" s="265"/>
      <c r="M3724" s="159"/>
      <c r="N3724" s="149"/>
      <c r="P3724" s="135"/>
      <c r="Q3724" s="135"/>
    </row>
    <row r="3725" spans="5:17" x14ac:dyDescent="0.25">
      <c r="E3725" s="265"/>
      <c r="M3725" s="159"/>
      <c r="N3725" s="149"/>
      <c r="P3725" s="135"/>
      <c r="Q3725" s="135"/>
    </row>
    <row r="3726" spans="5:17" x14ac:dyDescent="0.25">
      <c r="E3726" s="265"/>
      <c r="M3726" s="159"/>
      <c r="N3726" s="149"/>
      <c r="P3726" s="135"/>
      <c r="Q3726" s="135"/>
    </row>
    <row r="3727" spans="5:17" x14ac:dyDescent="0.25">
      <c r="E3727" s="265"/>
      <c r="M3727" s="159"/>
      <c r="N3727" s="149"/>
      <c r="P3727" s="135"/>
      <c r="Q3727" s="135"/>
    </row>
    <row r="3728" spans="5:17" x14ac:dyDescent="0.25">
      <c r="E3728" s="265"/>
      <c r="M3728" s="159"/>
      <c r="N3728" s="149"/>
      <c r="P3728" s="135"/>
      <c r="Q3728" s="135"/>
    </row>
    <row r="3729" spans="5:17" x14ac:dyDescent="0.25">
      <c r="E3729" s="265"/>
      <c r="M3729" s="159"/>
      <c r="N3729" s="149"/>
      <c r="P3729" s="135"/>
      <c r="Q3729" s="135"/>
    </row>
    <row r="3730" spans="5:17" x14ac:dyDescent="0.25">
      <c r="E3730" s="265"/>
      <c r="M3730" s="159"/>
      <c r="N3730" s="149"/>
      <c r="P3730" s="135"/>
      <c r="Q3730" s="135"/>
    </row>
    <row r="3731" spans="5:17" x14ac:dyDescent="0.25">
      <c r="E3731" s="265"/>
      <c r="M3731" s="159"/>
      <c r="N3731" s="149"/>
      <c r="P3731" s="135"/>
      <c r="Q3731" s="135"/>
    </row>
    <row r="3732" spans="5:17" x14ac:dyDescent="0.25">
      <c r="E3732" s="265"/>
      <c r="M3732" s="159"/>
      <c r="N3732" s="149"/>
      <c r="P3732" s="135"/>
      <c r="Q3732" s="135"/>
    </row>
    <row r="3733" spans="5:17" x14ac:dyDescent="0.25">
      <c r="E3733" s="265"/>
      <c r="M3733" s="159"/>
      <c r="N3733" s="149"/>
      <c r="P3733" s="135"/>
      <c r="Q3733" s="135"/>
    </row>
    <row r="3734" spans="5:17" x14ac:dyDescent="0.25">
      <c r="E3734" s="265"/>
      <c r="M3734" s="159"/>
      <c r="N3734" s="149"/>
      <c r="P3734" s="135"/>
      <c r="Q3734" s="135"/>
    </row>
    <row r="3735" spans="5:17" x14ac:dyDescent="0.25">
      <c r="E3735" s="265"/>
      <c r="M3735" s="159"/>
      <c r="N3735" s="149"/>
      <c r="P3735" s="135"/>
      <c r="Q3735" s="135"/>
    </row>
    <row r="3736" spans="5:17" x14ac:dyDescent="0.25">
      <c r="E3736" s="265"/>
      <c r="M3736" s="159"/>
      <c r="N3736" s="149"/>
      <c r="P3736" s="135"/>
      <c r="Q3736" s="135"/>
    </row>
    <row r="3737" spans="5:17" x14ac:dyDescent="0.25">
      <c r="E3737" s="265"/>
      <c r="M3737" s="159"/>
      <c r="N3737" s="149"/>
      <c r="P3737" s="135"/>
      <c r="Q3737" s="135"/>
    </row>
    <row r="3738" spans="5:17" x14ac:dyDescent="0.25">
      <c r="E3738" s="265"/>
      <c r="M3738" s="159"/>
      <c r="N3738" s="149"/>
      <c r="P3738" s="135"/>
      <c r="Q3738" s="135"/>
    </row>
    <row r="3739" spans="5:17" x14ac:dyDescent="0.25">
      <c r="E3739" s="265"/>
      <c r="M3739" s="159"/>
      <c r="N3739" s="149"/>
      <c r="P3739" s="135"/>
      <c r="Q3739" s="135"/>
    </row>
    <row r="3740" spans="5:17" x14ac:dyDescent="0.25">
      <c r="E3740" s="265"/>
      <c r="M3740" s="159"/>
      <c r="N3740" s="149"/>
      <c r="P3740" s="135"/>
      <c r="Q3740" s="135"/>
    </row>
    <row r="3741" spans="5:17" x14ac:dyDescent="0.25">
      <c r="E3741" s="265"/>
      <c r="M3741" s="159"/>
      <c r="N3741" s="149"/>
      <c r="P3741" s="135"/>
      <c r="Q3741" s="135"/>
    </row>
    <row r="3742" spans="5:17" x14ac:dyDescent="0.25">
      <c r="E3742" s="265"/>
      <c r="M3742" s="159"/>
      <c r="N3742" s="149"/>
      <c r="P3742" s="135"/>
      <c r="Q3742" s="135"/>
    </row>
    <row r="3743" spans="5:17" x14ac:dyDescent="0.25">
      <c r="E3743" s="265"/>
      <c r="M3743" s="159"/>
      <c r="N3743" s="149"/>
      <c r="P3743" s="135"/>
      <c r="Q3743" s="135"/>
    </row>
    <row r="3744" spans="5:17" x14ac:dyDescent="0.25">
      <c r="E3744" s="265"/>
      <c r="M3744" s="159"/>
      <c r="N3744" s="149"/>
      <c r="P3744" s="135"/>
      <c r="Q3744" s="135"/>
    </row>
    <row r="3745" spans="5:17" x14ac:dyDescent="0.25">
      <c r="E3745" s="265"/>
      <c r="M3745" s="159"/>
      <c r="N3745" s="149"/>
      <c r="P3745" s="135"/>
      <c r="Q3745" s="135"/>
    </row>
    <row r="3746" spans="5:17" x14ac:dyDescent="0.25">
      <c r="E3746" s="265"/>
      <c r="M3746" s="159"/>
      <c r="N3746" s="149"/>
      <c r="P3746" s="135"/>
      <c r="Q3746" s="135"/>
    </row>
    <row r="3747" spans="5:17" x14ac:dyDescent="0.25">
      <c r="E3747" s="265"/>
      <c r="M3747" s="159"/>
      <c r="N3747" s="149"/>
      <c r="P3747" s="135"/>
      <c r="Q3747" s="135"/>
    </row>
    <row r="3748" spans="5:17" x14ac:dyDescent="0.25">
      <c r="E3748" s="265"/>
      <c r="M3748" s="159"/>
      <c r="N3748" s="149"/>
      <c r="P3748" s="135"/>
      <c r="Q3748" s="135"/>
    </row>
    <row r="3749" spans="5:17" x14ac:dyDescent="0.25">
      <c r="E3749" s="265"/>
      <c r="M3749" s="159"/>
      <c r="N3749" s="149"/>
      <c r="P3749" s="135"/>
      <c r="Q3749" s="135"/>
    </row>
    <row r="3750" spans="5:17" x14ac:dyDescent="0.25">
      <c r="E3750" s="265"/>
      <c r="M3750" s="159"/>
      <c r="N3750" s="149"/>
      <c r="P3750" s="135"/>
      <c r="Q3750" s="135"/>
    </row>
    <row r="3751" spans="5:17" x14ac:dyDescent="0.25">
      <c r="E3751" s="265"/>
      <c r="M3751" s="159"/>
      <c r="N3751" s="149"/>
      <c r="P3751" s="135"/>
      <c r="Q3751" s="135"/>
    </row>
    <row r="3752" spans="5:17" x14ac:dyDescent="0.25">
      <c r="E3752" s="265"/>
      <c r="M3752" s="159"/>
      <c r="N3752" s="149"/>
      <c r="P3752" s="135"/>
      <c r="Q3752" s="135"/>
    </row>
    <row r="3753" spans="5:17" x14ac:dyDescent="0.25">
      <c r="E3753" s="265"/>
      <c r="M3753" s="159"/>
      <c r="N3753" s="149"/>
      <c r="P3753" s="135"/>
      <c r="Q3753" s="135"/>
    </row>
    <row r="3754" spans="5:17" x14ac:dyDescent="0.25">
      <c r="E3754" s="265"/>
      <c r="M3754" s="159"/>
      <c r="N3754" s="149"/>
      <c r="P3754" s="135"/>
      <c r="Q3754" s="135"/>
    </row>
    <row r="3755" spans="5:17" x14ac:dyDescent="0.25">
      <c r="E3755" s="265"/>
      <c r="M3755" s="159"/>
      <c r="N3755" s="149"/>
      <c r="P3755" s="135"/>
      <c r="Q3755" s="135"/>
    </row>
    <row r="3756" spans="5:17" x14ac:dyDescent="0.25">
      <c r="E3756" s="265"/>
      <c r="M3756" s="159"/>
      <c r="N3756" s="149"/>
      <c r="P3756" s="135"/>
      <c r="Q3756" s="135"/>
    </row>
    <row r="3757" spans="5:17" x14ac:dyDescent="0.25">
      <c r="E3757" s="265"/>
      <c r="M3757" s="159"/>
      <c r="N3757" s="149"/>
      <c r="P3757" s="135"/>
      <c r="Q3757" s="135"/>
    </row>
    <row r="3758" spans="5:17" x14ac:dyDescent="0.25">
      <c r="E3758" s="265"/>
      <c r="M3758" s="159"/>
      <c r="N3758" s="149"/>
      <c r="P3758" s="135"/>
      <c r="Q3758" s="135"/>
    </row>
    <row r="3759" spans="5:17" x14ac:dyDescent="0.25">
      <c r="E3759" s="265"/>
      <c r="M3759" s="159"/>
      <c r="N3759" s="149"/>
      <c r="P3759" s="135"/>
      <c r="Q3759" s="135"/>
    </row>
    <row r="3760" spans="5:17" x14ac:dyDescent="0.25">
      <c r="E3760" s="265"/>
      <c r="M3760" s="159"/>
      <c r="N3760" s="149"/>
      <c r="P3760" s="135"/>
      <c r="Q3760" s="135"/>
    </row>
    <row r="3761" spans="5:17" x14ac:dyDescent="0.25">
      <c r="E3761" s="265"/>
      <c r="M3761" s="159"/>
      <c r="N3761" s="149"/>
      <c r="P3761" s="135"/>
      <c r="Q3761" s="135"/>
    </row>
    <row r="3762" spans="5:17" x14ac:dyDescent="0.25">
      <c r="E3762" s="265"/>
      <c r="M3762" s="159"/>
      <c r="N3762" s="149"/>
      <c r="P3762" s="135"/>
      <c r="Q3762" s="135"/>
    </row>
    <row r="3763" spans="5:17" x14ac:dyDescent="0.25">
      <c r="E3763" s="265"/>
      <c r="M3763" s="159"/>
      <c r="N3763" s="149"/>
      <c r="P3763" s="135"/>
      <c r="Q3763" s="135"/>
    </row>
    <row r="3764" spans="5:17" x14ac:dyDescent="0.25">
      <c r="E3764" s="265"/>
      <c r="M3764" s="159"/>
      <c r="N3764" s="149"/>
      <c r="P3764" s="135"/>
      <c r="Q3764" s="135"/>
    </row>
    <row r="3765" spans="5:17" x14ac:dyDescent="0.25">
      <c r="E3765" s="265"/>
      <c r="M3765" s="159"/>
      <c r="N3765" s="149"/>
      <c r="P3765" s="135"/>
      <c r="Q3765" s="135"/>
    </row>
    <row r="3766" spans="5:17" x14ac:dyDescent="0.25">
      <c r="E3766" s="265"/>
      <c r="M3766" s="159"/>
      <c r="N3766" s="149"/>
      <c r="P3766" s="135"/>
      <c r="Q3766" s="135"/>
    </row>
    <row r="3767" spans="5:17" x14ac:dyDescent="0.25">
      <c r="E3767" s="265"/>
      <c r="M3767" s="159"/>
      <c r="N3767" s="149"/>
      <c r="P3767" s="135"/>
      <c r="Q3767" s="135"/>
    </row>
    <row r="3768" spans="5:17" x14ac:dyDescent="0.25">
      <c r="E3768" s="265"/>
      <c r="M3768" s="159"/>
      <c r="N3768" s="149"/>
      <c r="P3768" s="135"/>
      <c r="Q3768" s="135"/>
    </row>
    <row r="3769" spans="5:17" x14ac:dyDescent="0.25">
      <c r="E3769" s="265"/>
      <c r="M3769" s="159"/>
      <c r="N3769" s="149"/>
      <c r="P3769" s="135"/>
      <c r="Q3769" s="135"/>
    </row>
    <row r="3770" spans="5:17" x14ac:dyDescent="0.25">
      <c r="E3770" s="265"/>
      <c r="M3770" s="159"/>
      <c r="N3770" s="149"/>
      <c r="P3770" s="135"/>
      <c r="Q3770" s="135"/>
    </row>
    <row r="3771" spans="5:17" x14ac:dyDescent="0.25">
      <c r="E3771" s="265"/>
      <c r="M3771" s="159"/>
      <c r="N3771" s="149"/>
      <c r="P3771" s="135"/>
      <c r="Q3771" s="135"/>
    </row>
    <row r="3772" spans="5:17" x14ac:dyDescent="0.25">
      <c r="E3772" s="265"/>
      <c r="M3772" s="159"/>
      <c r="N3772" s="149"/>
      <c r="P3772" s="135"/>
      <c r="Q3772" s="135"/>
    </row>
    <row r="3773" spans="5:17" x14ac:dyDescent="0.25">
      <c r="E3773" s="265"/>
      <c r="M3773" s="159"/>
      <c r="N3773" s="149"/>
      <c r="P3773" s="135"/>
      <c r="Q3773" s="135"/>
    </row>
    <row r="3774" spans="5:17" x14ac:dyDescent="0.25">
      <c r="E3774" s="265"/>
      <c r="M3774" s="159"/>
      <c r="N3774" s="149"/>
      <c r="P3774" s="135"/>
      <c r="Q3774" s="135"/>
    </row>
    <row r="3775" spans="5:17" x14ac:dyDescent="0.25">
      <c r="E3775" s="265"/>
      <c r="M3775" s="159"/>
      <c r="N3775" s="149"/>
      <c r="P3775" s="135"/>
      <c r="Q3775" s="135"/>
    </row>
    <row r="3776" spans="5:17" x14ac:dyDescent="0.25">
      <c r="E3776" s="265"/>
      <c r="M3776" s="159"/>
      <c r="N3776" s="149"/>
      <c r="P3776" s="135"/>
      <c r="Q3776" s="135"/>
    </row>
    <row r="3777" spans="5:17" x14ac:dyDescent="0.25">
      <c r="E3777" s="265"/>
      <c r="M3777" s="159"/>
      <c r="N3777" s="149"/>
      <c r="P3777" s="135"/>
      <c r="Q3777" s="135"/>
    </row>
    <row r="3778" spans="5:17" x14ac:dyDescent="0.25">
      <c r="E3778" s="265"/>
      <c r="M3778" s="159"/>
      <c r="N3778" s="149"/>
      <c r="P3778" s="135"/>
      <c r="Q3778" s="135"/>
    </row>
    <row r="3779" spans="5:17" x14ac:dyDescent="0.25">
      <c r="E3779" s="265"/>
      <c r="M3779" s="159"/>
      <c r="N3779" s="149"/>
      <c r="P3779" s="135"/>
      <c r="Q3779" s="135"/>
    </row>
    <row r="3780" spans="5:17" x14ac:dyDescent="0.25">
      <c r="E3780" s="265"/>
      <c r="M3780" s="159"/>
      <c r="N3780" s="149"/>
      <c r="P3780" s="135"/>
      <c r="Q3780" s="135"/>
    </row>
    <row r="3781" spans="5:17" x14ac:dyDescent="0.25">
      <c r="E3781" s="265"/>
      <c r="M3781" s="159"/>
      <c r="N3781" s="149"/>
      <c r="P3781" s="135"/>
      <c r="Q3781" s="135"/>
    </row>
    <row r="3782" spans="5:17" x14ac:dyDescent="0.25">
      <c r="E3782" s="265"/>
      <c r="M3782" s="159"/>
      <c r="N3782" s="149"/>
      <c r="P3782" s="135"/>
      <c r="Q3782" s="135"/>
    </row>
    <row r="3783" spans="5:17" x14ac:dyDescent="0.25">
      <c r="E3783" s="265"/>
      <c r="M3783" s="159"/>
      <c r="N3783" s="149"/>
      <c r="P3783" s="135"/>
      <c r="Q3783" s="135"/>
    </row>
    <row r="3784" spans="5:17" x14ac:dyDescent="0.25">
      <c r="E3784" s="265"/>
      <c r="M3784" s="159"/>
      <c r="N3784" s="149"/>
      <c r="P3784" s="135"/>
      <c r="Q3784" s="135"/>
    </row>
    <row r="3785" spans="5:17" x14ac:dyDescent="0.25">
      <c r="E3785" s="265"/>
      <c r="M3785" s="159"/>
      <c r="N3785" s="149"/>
      <c r="P3785" s="135"/>
      <c r="Q3785" s="135"/>
    </row>
    <row r="3786" spans="5:17" x14ac:dyDescent="0.25">
      <c r="E3786" s="265"/>
      <c r="M3786" s="159"/>
      <c r="N3786" s="149"/>
      <c r="P3786" s="135"/>
      <c r="Q3786" s="135"/>
    </row>
    <row r="3787" spans="5:17" x14ac:dyDescent="0.25">
      <c r="E3787" s="265"/>
      <c r="M3787" s="159"/>
      <c r="N3787" s="149"/>
      <c r="P3787" s="135"/>
      <c r="Q3787" s="135"/>
    </row>
    <row r="3788" spans="5:17" x14ac:dyDescent="0.25">
      <c r="E3788" s="265"/>
      <c r="M3788" s="159"/>
      <c r="N3788" s="149"/>
      <c r="P3788" s="135"/>
      <c r="Q3788" s="135"/>
    </row>
    <row r="3789" spans="5:17" x14ac:dyDescent="0.25">
      <c r="E3789" s="265"/>
      <c r="M3789" s="159"/>
      <c r="N3789" s="149"/>
      <c r="P3789" s="135"/>
      <c r="Q3789" s="135"/>
    </row>
    <row r="3790" spans="5:17" x14ac:dyDescent="0.25">
      <c r="E3790" s="265"/>
      <c r="M3790" s="159"/>
      <c r="N3790" s="149"/>
      <c r="P3790" s="135"/>
      <c r="Q3790" s="135"/>
    </row>
    <row r="3791" spans="5:17" x14ac:dyDescent="0.25">
      <c r="E3791" s="265"/>
      <c r="M3791" s="159"/>
      <c r="N3791" s="149"/>
      <c r="P3791" s="135"/>
      <c r="Q3791" s="135"/>
    </row>
    <row r="3792" spans="5:17" x14ac:dyDescent="0.25">
      <c r="E3792" s="265"/>
      <c r="M3792" s="159"/>
      <c r="N3792" s="149"/>
      <c r="P3792" s="135"/>
      <c r="Q3792" s="135"/>
    </row>
    <row r="3793" spans="5:17" x14ac:dyDescent="0.25">
      <c r="E3793" s="265"/>
      <c r="M3793" s="159"/>
      <c r="N3793" s="149"/>
      <c r="P3793" s="135"/>
      <c r="Q3793" s="135"/>
    </row>
    <row r="3794" spans="5:17" x14ac:dyDescent="0.25">
      <c r="E3794" s="265"/>
      <c r="M3794" s="159"/>
      <c r="N3794" s="149"/>
      <c r="P3794" s="135"/>
      <c r="Q3794" s="135"/>
    </row>
    <row r="3795" spans="5:17" x14ac:dyDescent="0.25">
      <c r="E3795" s="265"/>
      <c r="M3795" s="159"/>
      <c r="N3795" s="149"/>
      <c r="P3795" s="135"/>
      <c r="Q3795" s="135"/>
    </row>
    <row r="3796" spans="5:17" x14ac:dyDescent="0.25">
      <c r="E3796" s="265"/>
      <c r="M3796" s="159"/>
      <c r="N3796" s="149"/>
      <c r="P3796" s="135"/>
      <c r="Q3796" s="135"/>
    </row>
    <row r="3797" spans="5:17" x14ac:dyDescent="0.25">
      <c r="E3797" s="265"/>
      <c r="M3797" s="159"/>
      <c r="N3797" s="149"/>
      <c r="P3797" s="135"/>
      <c r="Q3797" s="135"/>
    </row>
    <row r="3798" spans="5:17" x14ac:dyDescent="0.25">
      <c r="E3798" s="265"/>
      <c r="M3798" s="159"/>
      <c r="N3798" s="149"/>
      <c r="P3798" s="135"/>
      <c r="Q3798" s="135"/>
    </row>
    <row r="3799" spans="5:17" x14ac:dyDescent="0.25">
      <c r="E3799" s="265"/>
      <c r="M3799" s="159"/>
      <c r="N3799" s="149"/>
      <c r="P3799" s="135"/>
      <c r="Q3799" s="135"/>
    </row>
    <row r="3800" spans="5:17" x14ac:dyDescent="0.25">
      <c r="E3800" s="265"/>
      <c r="M3800" s="159"/>
      <c r="N3800" s="149"/>
      <c r="P3800" s="135"/>
      <c r="Q3800" s="135"/>
    </row>
    <row r="3801" spans="5:17" x14ac:dyDescent="0.25">
      <c r="E3801" s="265"/>
      <c r="M3801" s="159"/>
      <c r="N3801" s="149"/>
      <c r="P3801" s="135"/>
      <c r="Q3801" s="135"/>
    </row>
    <row r="3802" spans="5:17" x14ac:dyDescent="0.25">
      <c r="E3802" s="265"/>
      <c r="M3802" s="159"/>
      <c r="N3802" s="149"/>
      <c r="P3802" s="135"/>
      <c r="Q3802" s="135"/>
    </row>
    <row r="3803" spans="5:17" x14ac:dyDescent="0.25">
      <c r="E3803" s="265"/>
      <c r="M3803" s="159"/>
      <c r="N3803" s="149"/>
      <c r="P3803" s="135"/>
      <c r="Q3803" s="135"/>
    </row>
    <row r="3804" spans="5:17" x14ac:dyDescent="0.25">
      <c r="E3804" s="265"/>
      <c r="M3804" s="159"/>
      <c r="N3804" s="149"/>
      <c r="P3804" s="135"/>
      <c r="Q3804" s="135"/>
    </row>
    <row r="3805" spans="5:17" x14ac:dyDescent="0.25">
      <c r="E3805" s="265"/>
      <c r="M3805" s="159"/>
      <c r="N3805" s="149"/>
      <c r="P3805" s="135"/>
      <c r="Q3805" s="135"/>
    </row>
    <row r="3806" spans="5:17" x14ac:dyDescent="0.25">
      <c r="E3806" s="265"/>
      <c r="M3806" s="159"/>
      <c r="N3806" s="149"/>
      <c r="P3806" s="135"/>
      <c r="Q3806" s="135"/>
    </row>
    <row r="3807" spans="5:17" x14ac:dyDescent="0.25">
      <c r="E3807" s="265"/>
      <c r="M3807" s="159"/>
      <c r="N3807" s="149"/>
      <c r="P3807" s="135"/>
      <c r="Q3807" s="135"/>
    </row>
    <row r="3808" spans="5:17" x14ac:dyDescent="0.25">
      <c r="E3808" s="265"/>
      <c r="M3808" s="159"/>
      <c r="N3808" s="149"/>
      <c r="P3808" s="135"/>
      <c r="Q3808" s="135"/>
    </row>
    <row r="3809" spans="5:17" x14ac:dyDescent="0.25">
      <c r="E3809" s="265"/>
      <c r="M3809" s="159"/>
      <c r="N3809" s="149"/>
      <c r="P3809" s="135"/>
      <c r="Q3809" s="135"/>
    </row>
    <row r="3810" spans="5:17" x14ac:dyDescent="0.25">
      <c r="E3810" s="265"/>
      <c r="M3810" s="159"/>
      <c r="N3810" s="149"/>
      <c r="P3810" s="135"/>
      <c r="Q3810" s="135"/>
    </row>
    <row r="3811" spans="5:17" x14ac:dyDescent="0.25">
      <c r="E3811" s="265"/>
      <c r="M3811" s="159"/>
      <c r="N3811" s="149"/>
      <c r="P3811" s="135"/>
      <c r="Q3811" s="135"/>
    </row>
    <row r="3812" spans="5:17" x14ac:dyDescent="0.25">
      <c r="E3812" s="265"/>
      <c r="M3812" s="159"/>
      <c r="N3812" s="149"/>
      <c r="P3812" s="135"/>
      <c r="Q3812" s="135"/>
    </row>
    <row r="3813" spans="5:17" x14ac:dyDescent="0.25">
      <c r="E3813" s="265"/>
      <c r="M3813" s="159"/>
      <c r="N3813" s="149"/>
      <c r="P3813" s="135"/>
      <c r="Q3813" s="135"/>
    </row>
    <row r="3814" spans="5:17" x14ac:dyDescent="0.25">
      <c r="E3814" s="265"/>
      <c r="M3814" s="159"/>
      <c r="N3814" s="149"/>
      <c r="P3814" s="135"/>
      <c r="Q3814" s="135"/>
    </row>
    <row r="3815" spans="5:17" x14ac:dyDescent="0.25">
      <c r="E3815" s="265"/>
      <c r="M3815" s="159"/>
      <c r="N3815" s="149"/>
      <c r="P3815" s="135"/>
      <c r="Q3815" s="135"/>
    </row>
    <row r="3816" spans="5:17" x14ac:dyDescent="0.25">
      <c r="E3816" s="265"/>
      <c r="M3816" s="159"/>
      <c r="N3816" s="149"/>
      <c r="P3816" s="135"/>
      <c r="Q3816" s="135"/>
    </row>
    <row r="3817" spans="5:17" x14ac:dyDescent="0.25">
      <c r="E3817" s="265"/>
      <c r="M3817" s="159"/>
      <c r="N3817" s="149"/>
      <c r="P3817" s="135"/>
      <c r="Q3817" s="135"/>
    </row>
    <row r="3818" spans="5:17" x14ac:dyDescent="0.25">
      <c r="E3818" s="265"/>
      <c r="M3818" s="159"/>
      <c r="N3818" s="149"/>
      <c r="P3818" s="135"/>
      <c r="Q3818" s="135"/>
    </row>
    <row r="3819" spans="5:17" x14ac:dyDescent="0.25">
      <c r="E3819" s="265"/>
      <c r="M3819" s="159"/>
      <c r="N3819" s="149"/>
      <c r="P3819" s="135"/>
      <c r="Q3819" s="135"/>
    </row>
    <row r="3820" spans="5:17" x14ac:dyDescent="0.25">
      <c r="E3820" s="265"/>
      <c r="M3820" s="159"/>
      <c r="N3820" s="149"/>
      <c r="P3820" s="135"/>
      <c r="Q3820" s="135"/>
    </row>
    <row r="3821" spans="5:17" x14ac:dyDescent="0.25">
      <c r="E3821" s="265"/>
      <c r="M3821" s="159"/>
      <c r="N3821" s="149"/>
      <c r="P3821" s="135"/>
      <c r="Q3821" s="135"/>
    </row>
    <row r="3822" spans="5:17" x14ac:dyDescent="0.25">
      <c r="E3822" s="265"/>
      <c r="M3822" s="159"/>
      <c r="N3822" s="149"/>
      <c r="P3822" s="135"/>
      <c r="Q3822" s="135"/>
    </row>
    <row r="3823" spans="5:17" x14ac:dyDescent="0.25">
      <c r="E3823" s="265"/>
      <c r="M3823" s="159"/>
      <c r="N3823" s="149"/>
      <c r="P3823" s="135"/>
      <c r="Q3823" s="135"/>
    </row>
    <row r="3824" spans="5:17" x14ac:dyDescent="0.25">
      <c r="E3824" s="265"/>
      <c r="M3824" s="159"/>
      <c r="N3824" s="149"/>
      <c r="P3824" s="135"/>
      <c r="Q3824" s="135"/>
    </row>
    <row r="3825" spans="5:17" x14ac:dyDescent="0.25">
      <c r="E3825" s="265"/>
      <c r="M3825" s="159"/>
      <c r="N3825" s="149"/>
      <c r="P3825" s="135"/>
      <c r="Q3825" s="135"/>
    </row>
    <row r="3826" spans="5:17" x14ac:dyDescent="0.25">
      <c r="E3826" s="265"/>
      <c r="M3826" s="159"/>
      <c r="N3826" s="149"/>
      <c r="P3826" s="135"/>
      <c r="Q3826" s="135"/>
    </row>
    <row r="3827" spans="5:17" x14ac:dyDescent="0.25">
      <c r="E3827" s="265"/>
      <c r="M3827" s="159"/>
      <c r="N3827" s="149"/>
      <c r="P3827" s="135"/>
      <c r="Q3827" s="135"/>
    </row>
    <row r="3828" spans="5:17" x14ac:dyDescent="0.25">
      <c r="E3828" s="265"/>
      <c r="M3828" s="159"/>
      <c r="N3828" s="149"/>
      <c r="P3828" s="135"/>
      <c r="Q3828" s="135"/>
    </row>
    <row r="3829" spans="5:17" x14ac:dyDescent="0.25">
      <c r="E3829" s="265"/>
      <c r="M3829" s="159"/>
      <c r="N3829" s="149"/>
      <c r="P3829" s="135"/>
      <c r="Q3829" s="135"/>
    </row>
    <row r="3830" spans="5:17" x14ac:dyDescent="0.25">
      <c r="E3830" s="265"/>
      <c r="M3830" s="159"/>
      <c r="N3830" s="149"/>
      <c r="P3830" s="135"/>
      <c r="Q3830" s="135"/>
    </row>
    <row r="3831" spans="5:17" x14ac:dyDescent="0.25">
      <c r="E3831" s="265"/>
      <c r="M3831" s="159"/>
      <c r="N3831" s="149"/>
      <c r="P3831" s="135"/>
      <c r="Q3831" s="135"/>
    </row>
    <row r="3832" spans="5:17" x14ac:dyDescent="0.25">
      <c r="E3832" s="265"/>
      <c r="M3832" s="159"/>
      <c r="N3832" s="149"/>
      <c r="P3832" s="135"/>
      <c r="Q3832" s="135"/>
    </row>
    <row r="3833" spans="5:17" x14ac:dyDescent="0.25">
      <c r="E3833" s="265"/>
      <c r="M3833" s="159"/>
      <c r="N3833" s="149"/>
      <c r="P3833" s="135"/>
      <c r="Q3833" s="135"/>
    </row>
    <row r="3834" spans="5:17" x14ac:dyDescent="0.25">
      <c r="E3834" s="265"/>
      <c r="M3834" s="159"/>
      <c r="N3834" s="149"/>
      <c r="P3834" s="135"/>
      <c r="Q3834" s="135"/>
    </row>
    <row r="3835" spans="5:17" x14ac:dyDescent="0.25">
      <c r="E3835" s="265"/>
      <c r="M3835" s="159"/>
      <c r="N3835" s="149"/>
      <c r="P3835" s="135"/>
      <c r="Q3835" s="135"/>
    </row>
    <row r="3836" spans="5:17" x14ac:dyDescent="0.25">
      <c r="E3836" s="265"/>
      <c r="M3836" s="159"/>
      <c r="N3836" s="149"/>
      <c r="P3836" s="135"/>
      <c r="Q3836" s="135"/>
    </row>
    <row r="3837" spans="5:17" x14ac:dyDescent="0.25">
      <c r="E3837" s="265"/>
      <c r="M3837" s="159"/>
      <c r="N3837" s="149"/>
      <c r="P3837" s="135"/>
      <c r="Q3837" s="135"/>
    </row>
    <row r="3838" spans="5:17" x14ac:dyDescent="0.25">
      <c r="E3838" s="265"/>
      <c r="M3838" s="159"/>
      <c r="N3838" s="149"/>
      <c r="P3838" s="135"/>
      <c r="Q3838" s="135"/>
    </row>
    <row r="3839" spans="5:17" x14ac:dyDescent="0.25">
      <c r="E3839" s="265"/>
      <c r="M3839" s="159"/>
      <c r="N3839" s="149"/>
      <c r="P3839" s="135"/>
      <c r="Q3839" s="135"/>
    </row>
    <row r="3840" spans="5:17" x14ac:dyDescent="0.25">
      <c r="E3840" s="265"/>
      <c r="M3840" s="159"/>
      <c r="N3840" s="149"/>
      <c r="P3840" s="135"/>
      <c r="Q3840" s="135"/>
    </row>
    <row r="3841" spans="5:17" x14ac:dyDescent="0.25">
      <c r="E3841" s="265"/>
      <c r="M3841" s="159"/>
      <c r="N3841" s="149"/>
      <c r="P3841" s="135"/>
      <c r="Q3841" s="135"/>
    </row>
    <row r="3842" spans="5:17" x14ac:dyDescent="0.25">
      <c r="E3842" s="265"/>
      <c r="M3842" s="159"/>
      <c r="N3842" s="149"/>
      <c r="P3842" s="135"/>
      <c r="Q3842" s="135"/>
    </row>
    <row r="3843" spans="5:17" x14ac:dyDescent="0.25">
      <c r="E3843" s="265"/>
      <c r="M3843" s="159"/>
      <c r="N3843" s="149"/>
      <c r="P3843" s="135"/>
      <c r="Q3843" s="135"/>
    </row>
    <row r="3844" spans="5:17" x14ac:dyDescent="0.25">
      <c r="E3844" s="265"/>
      <c r="M3844" s="159"/>
      <c r="N3844" s="149"/>
      <c r="P3844" s="135"/>
      <c r="Q3844" s="135"/>
    </row>
    <row r="3845" spans="5:17" x14ac:dyDescent="0.25">
      <c r="E3845" s="265"/>
      <c r="M3845" s="159"/>
      <c r="N3845" s="149"/>
      <c r="P3845" s="135"/>
      <c r="Q3845" s="135"/>
    </row>
    <row r="3846" spans="5:17" x14ac:dyDescent="0.25">
      <c r="E3846" s="265"/>
      <c r="M3846" s="159"/>
      <c r="N3846" s="149"/>
      <c r="P3846" s="135"/>
      <c r="Q3846" s="135"/>
    </row>
    <row r="3847" spans="5:17" x14ac:dyDescent="0.25">
      <c r="E3847" s="265"/>
      <c r="M3847" s="159"/>
      <c r="N3847" s="149"/>
      <c r="P3847" s="135"/>
      <c r="Q3847" s="135"/>
    </row>
    <row r="3848" spans="5:17" x14ac:dyDescent="0.25">
      <c r="E3848" s="265"/>
      <c r="M3848" s="159"/>
      <c r="N3848" s="149"/>
      <c r="P3848" s="135"/>
      <c r="Q3848" s="135"/>
    </row>
    <row r="3849" spans="5:17" x14ac:dyDescent="0.25">
      <c r="E3849" s="265"/>
      <c r="M3849" s="159"/>
      <c r="N3849" s="149"/>
      <c r="P3849" s="135"/>
      <c r="Q3849" s="135"/>
    </row>
    <row r="3850" spans="5:17" x14ac:dyDescent="0.25">
      <c r="E3850" s="265"/>
      <c r="M3850" s="159"/>
      <c r="N3850" s="149"/>
      <c r="P3850" s="135"/>
      <c r="Q3850" s="135"/>
    </row>
    <row r="3851" spans="5:17" x14ac:dyDescent="0.25">
      <c r="E3851" s="265"/>
      <c r="M3851" s="159"/>
      <c r="N3851" s="149"/>
      <c r="P3851" s="135"/>
      <c r="Q3851" s="135"/>
    </row>
    <row r="3852" spans="5:17" x14ac:dyDescent="0.25">
      <c r="E3852" s="265"/>
      <c r="M3852" s="159"/>
      <c r="N3852" s="149"/>
      <c r="P3852" s="135"/>
      <c r="Q3852" s="135"/>
    </row>
    <row r="3853" spans="5:17" x14ac:dyDescent="0.25">
      <c r="E3853" s="265"/>
      <c r="M3853" s="159"/>
      <c r="N3853" s="149"/>
      <c r="P3853" s="135"/>
      <c r="Q3853" s="135"/>
    </row>
    <row r="3854" spans="5:17" x14ac:dyDescent="0.25">
      <c r="E3854" s="265"/>
      <c r="M3854" s="159"/>
      <c r="N3854" s="149"/>
      <c r="P3854" s="135"/>
      <c r="Q3854" s="135"/>
    </row>
    <row r="3855" spans="5:17" x14ac:dyDescent="0.25">
      <c r="E3855" s="265"/>
      <c r="M3855" s="159"/>
      <c r="N3855" s="149"/>
      <c r="P3855" s="135"/>
      <c r="Q3855" s="135"/>
    </row>
    <row r="3856" spans="5:17" x14ac:dyDescent="0.25">
      <c r="E3856" s="265"/>
      <c r="M3856" s="159"/>
      <c r="N3856" s="149"/>
      <c r="P3856" s="135"/>
      <c r="Q3856" s="135"/>
    </row>
    <row r="3857" spans="5:17" x14ac:dyDescent="0.25">
      <c r="E3857" s="265"/>
      <c r="M3857" s="159"/>
      <c r="N3857" s="149"/>
      <c r="P3857" s="135"/>
      <c r="Q3857" s="135"/>
    </row>
    <row r="3858" spans="5:17" x14ac:dyDescent="0.25">
      <c r="E3858" s="265"/>
      <c r="M3858" s="159"/>
      <c r="N3858" s="149"/>
      <c r="P3858" s="135"/>
      <c r="Q3858" s="135"/>
    </row>
    <row r="3859" spans="5:17" x14ac:dyDescent="0.25">
      <c r="E3859" s="265"/>
      <c r="M3859" s="159"/>
      <c r="N3859" s="149"/>
      <c r="P3859" s="135"/>
      <c r="Q3859" s="135"/>
    </row>
    <row r="3860" spans="5:17" x14ac:dyDescent="0.25">
      <c r="E3860" s="265"/>
      <c r="M3860" s="159"/>
      <c r="N3860" s="149"/>
      <c r="P3860" s="135"/>
      <c r="Q3860" s="135"/>
    </row>
    <row r="3861" spans="5:17" x14ac:dyDescent="0.25">
      <c r="E3861" s="265"/>
      <c r="M3861" s="159"/>
      <c r="N3861" s="149"/>
      <c r="P3861" s="135"/>
      <c r="Q3861" s="135"/>
    </row>
    <row r="3862" spans="5:17" x14ac:dyDescent="0.25">
      <c r="E3862" s="265"/>
      <c r="M3862" s="159"/>
      <c r="N3862" s="149"/>
      <c r="P3862" s="135"/>
      <c r="Q3862" s="135"/>
    </row>
    <row r="3863" spans="5:17" x14ac:dyDescent="0.25">
      <c r="E3863" s="265"/>
      <c r="M3863" s="159"/>
      <c r="N3863" s="149"/>
      <c r="P3863" s="135"/>
      <c r="Q3863" s="135"/>
    </row>
    <row r="3864" spans="5:17" x14ac:dyDescent="0.25">
      <c r="E3864" s="265"/>
      <c r="M3864" s="159"/>
      <c r="N3864" s="149"/>
      <c r="P3864" s="135"/>
      <c r="Q3864" s="135"/>
    </row>
    <row r="3865" spans="5:17" x14ac:dyDescent="0.25">
      <c r="E3865" s="265"/>
      <c r="M3865" s="159"/>
      <c r="N3865" s="149"/>
      <c r="P3865" s="135"/>
      <c r="Q3865" s="135"/>
    </row>
    <row r="3866" spans="5:17" x14ac:dyDescent="0.25">
      <c r="E3866" s="265"/>
      <c r="M3866" s="159"/>
      <c r="N3866" s="149"/>
      <c r="P3866" s="135"/>
      <c r="Q3866" s="135"/>
    </row>
    <row r="3867" spans="5:17" x14ac:dyDescent="0.25">
      <c r="E3867" s="265"/>
      <c r="M3867" s="159"/>
      <c r="N3867" s="149"/>
      <c r="P3867" s="135"/>
      <c r="Q3867" s="135"/>
    </row>
    <row r="3868" spans="5:17" x14ac:dyDescent="0.25">
      <c r="E3868" s="265"/>
      <c r="M3868" s="159"/>
      <c r="N3868" s="149"/>
      <c r="P3868" s="135"/>
      <c r="Q3868" s="135"/>
    </row>
    <row r="3869" spans="5:17" x14ac:dyDescent="0.25">
      <c r="E3869" s="265"/>
      <c r="M3869" s="159"/>
      <c r="N3869" s="149"/>
      <c r="P3869" s="135"/>
      <c r="Q3869" s="135"/>
    </row>
    <row r="3870" spans="5:17" x14ac:dyDescent="0.25">
      <c r="E3870" s="265"/>
      <c r="M3870" s="159"/>
      <c r="N3870" s="149"/>
      <c r="P3870" s="135"/>
      <c r="Q3870" s="135"/>
    </row>
    <row r="3871" spans="5:17" x14ac:dyDescent="0.25">
      <c r="E3871" s="265"/>
      <c r="M3871" s="159"/>
      <c r="N3871" s="149"/>
      <c r="P3871" s="135"/>
      <c r="Q3871" s="135"/>
    </row>
    <row r="3872" spans="5:17" x14ac:dyDescent="0.25">
      <c r="E3872" s="265"/>
      <c r="M3872" s="159"/>
      <c r="N3872" s="149"/>
      <c r="P3872" s="135"/>
      <c r="Q3872" s="135"/>
    </row>
    <row r="3873" spans="5:17" x14ac:dyDescent="0.25">
      <c r="E3873" s="265"/>
      <c r="M3873" s="159"/>
      <c r="N3873" s="149"/>
      <c r="P3873" s="135"/>
      <c r="Q3873" s="135"/>
    </row>
    <row r="3874" spans="5:17" x14ac:dyDescent="0.25">
      <c r="E3874" s="265"/>
      <c r="M3874" s="159"/>
      <c r="N3874" s="149"/>
      <c r="P3874" s="135"/>
      <c r="Q3874" s="135"/>
    </row>
    <row r="3875" spans="5:17" x14ac:dyDescent="0.25">
      <c r="E3875" s="265"/>
      <c r="M3875" s="159"/>
      <c r="N3875" s="149"/>
      <c r="P3875" s="135"/>
      <c r="Q3875" s="135"/>
    </row>
    <row r="3876" spans="5:17" x14ac:dyDescent="0.25">
      <c r="E3876" s="265"/>
      <c r="M3876" s="159"/>
      <c r="N3876" s="149"/>
      <c r="P3876" s="135"/>
      <c r="Q3876" s="135"/>
    </row>
    <row r="3877" spans="5:17" x14ac:dyDescent="0.25">
      <c r="E3877" s="265"/>
      <c r="M3877" s="159"/>
      <c r="N3877" s="149"/>
      <c r="P3877" s="135"/>
      <c r="Q3877" s="135"/>
    </row>
    <row r="3878" spans="5:17" x14ac:dyDescent="0.25">
      <c r="E3878" s="265"/>
      <c r="M3878" s="159"/>
      <c r="N3878" s="149"/>
      <c r="P3878" s="135"/>
      <c r="Q3878" s="135"/>
    </row>
    <row r="3879" spans="5:17" x14ac:dyDescent="0.25">
      <c r="E3879" s="265"/>
      <c r="M3879" s="159"/>
      <c r="N3879" s="149"/>
      <c r="P3879" s="135"/>
      <c r="Q3879" s="135"/>
    </row>
    <row r="3880" spans="5:17" x14ac:dyDescent="0.25">
      <c r="E3880" s="265"/>
      <c r="M3880" s="159"/>
      <c r="N3880" s="149"/>
      <c r="P3880" s="135"/>
      <c r="Q3880" s="135"/>
    </row>
    <row r="3881" spans="5:17" x14ac:dyDescent="0.25">
      <c r="E3881" s="265"/>
      <c r="M3881" s="159"/>
      <c r="N3881" s="149"/>
      <c r="P3881" s="135"/>
      <c r="Q3881" s="135"/>
    </row>
    <row r="3882" spans="5:17" x14ac:dyDescent="0.25">
      <c r="E3882" s="265"/>
      <c r="M3882" s="159"/>
      <c r="N3882" s="149"/>
      <c r="P3882" s="135"/>
      <c r="Q3882" s="135"/>
    </row>
    <row r="3883" spans="5:17" x14ac:dyDescent="0.25">
      <c r="E3883" s="265"/>
      <c r="M3883" s="159"/>
      <c r="N3883" s="149"/>
      <c r="P3883" s="135"/>
      <c r="Q3883" s="135"/>
    </row>
    <row r="3884" spans="5:17" x14ac:dyDescent="0.25">
      <c r="E3884" s="265"/>
      <c r="M3884" s="159"/>
      <c r="N3884" s="149"/>
      <c r="P3884" s="135"/>
      <c r="Q3884" s="135"/>
    </row>
    <row r="3885" spans="5:17" x14ac:dyDescent="0.25">
      <c r="E3885" s="265"/>
      <c r="M3885" s="159"/>
      <c r="N3885" s="149"/>
      <c r="P3885" s="135"/>
      <c r="Q3885" s="135"/>
    </row>
    <row r="3886" spans="5:17" x14ac:dyDescent="0.25">
      <c r="E3886" s="265"/>
      <c r="M3886" s="159"/>
      <c r="N3886" s="149"/>
      <c r="P3886" s="135"/>
      <c r="Q3886" s="135"/>
    </row>
    <row r="3887" spans="5:17" x14ac:dyDescent="0.25">
      <c r="E3887" s="265"/>
      <c r="M3887" s="159"/>
      <c r="N3887" s="149"/>
      <c r="P3887" s="135"/>
      <c r="Q3887" s="135"/>
    </row>
    <row r="3888" spans="5:17" x14ac:dyDescent="0.25">
      <c r="E3888" s="265"/>
      <c r="M3888" s="159"/>
      <c r="N3888" s="149"/>
      <c r="P3888" s="135"/>
      <c r="Q3888" s="135"/>
    </row>
    <row r="3889" spans="5:17" x14ac:dyDescent="0.25">
      <c r="E3889" s="265"/>
      <c r="M3889" s="159"/>
      <c r="N3889" s="149"/>
      <c r="P3889" s="135"/>
      <c r="Q3889" s="135"/>
    </row>
    <row r="3890" spans="5:17" x14ac:dyDescent="0.25">
      <c r="E3890" s="265"/>
      <c r="M3890" s="159"/>
      <c r="N3890" s="149"/>
      <c r="P3890" s="135"/>
      <c r="Q3890" s="135"/>
    </row>
    <row r="3891" spans="5:17" x14ac:dyDescent="0.25">
      <c r="E3891" s="265"/>
      <c r="M3891" s="159"/>
      <c r="N3891" s="149"/>
      <c r="P3891" s="135"/>
      <c r="Q3891" s="135"/>
    </row>
    <row r="3892" spans="5:17" x14ac:dyDescent="0.25">
      <c r="E3892" s="265"/>
      <c r="M3892" s="159"/>
      <c r="N3892" s="149"/>
      <c r="P3892" s="135"/>
      <c r="Q3892" s="135"/>
    </row>
    <row r="3893" spans="5:17" x14ac:dyDescent="0.25">
      <c r="E3893" s="265"/>
      <c r="M3893" s="159"/>
      <c r="N3893" s="149"/>
      <c r="P3893" s="135"/>
      <c r="Q3893" s="135"/>
    </row>
    <row r="3894" spans="5:17" x14ac:dyDescent="0.25">
      <c r="E3894" s="265"/>
      <c r="M3894" s="159"/>
      <c r="N3894" s="149"/>
      <c r="P3894" s="135"/>
      <c r="Q3894" s="135"/>
    </row>
    <row r="3895" spans="5:17" x14ac:dyDescent="0.25">
      <c r="E3895" s="265"/>
      <c r="M3895" s="159"/>
      <c r="N3895" s="149"/>
      <c r="P3895" s="135"/>
      <c r="Q3895" s="135"/>
    </row>
    <row r="3896" spans="5:17" x14ac:dyDescent="0.25">
      <c r="E3896" s="265"/>
      <c r="M3896" s="159"/>
      <c r="N3896" s="149"/>
      <c r="P3896" s="135"/>
      <c r="Q3896" s="135"/>
    </row>
    <row r="3897" spans="5:17" x14ac:dyDescent="0.25">
      <c r="E3897" s="265"/>
      <c r="M3897" s="159"/>
      <c r="N3897" s="149"/>
      <c r="P3897" s="135"/>
      <c r="Q3897" s="135"/>
    </row>
    <row r="3898" spans="5:17" x14ac:dyDescent="0.25">
      <c r="E3898" s="265"/>
      <c r="M3898" s="159"/>
      <c r="N3898" s="149"/>
      <c r="P3898" s="135"/>
      <c r="Q3898" s="135"/>
    </row>
    <row r="3899" spans="5:17" x14ac:dyDescent="0.25">
      <c r="E3899" s="265"/>
      <c r="M3899" s="159"/>
      <c r="N3899" s="149"/>
      <c r="P3899" s="135"/>
      <c r="Q3899" s="135"/>
    </row>
    <row r="3900" spans="5:17" x14ac:dyDescent="0.25">
      <c r="E3900" s="265"/>
      <c r="M3900" s="159"/>
      <c r="N3900" s="149"/>
      <c r="P3900" s="135"/>
      <c r="Q3900" s="135"/>
    </row>
    <row r="3901" spans="5:17" x14ac:dyDescent="0.25">
      <c r="E3901" s="265"/>
      <c r="M3901" s="159"/>
      <c r="N3901" s="149"/>
      <c r="P3901" s="135"/>
      <c r="Q3901" s="135"/>
    </row>
    <row r="3902" spans="5:17" x14ac:dyDescent="0.25">
      <c r="E3902" s="265"/>
      <c r="M3902" s="159"/>
      <c r="N3902" s="149"/>
      <c r="P3902" s="135"/>
      <c r="Q3902" s="135"/>
    </row>
    <row r="3903" spans="5:17" x14ac:dyDescent="0.25">
      <c r="E3903" s="265"/>
      <c r="M3903" s="159"/>
      <c r="N3903" s="149"/>
      <c r="P3903" s="135"/>
      <c r="Q3903" s="135"/>
    </row>
    <row r="3904" spans="5:17" x14ac:dyDescent="0.25">
      <c r="E3904" s="265"/>
      <c r="M3904" s="159"/>
      <c r="N3904" s="149"/>
      <c r="P3904" s="135"/>
      <c r="Q3904" s="135"/>
    </row>
    <row r="3905" spans="5:17" x14ac:dyDescent="0.25">
      <c r="E3905" s="265"/>
      <c r="M3905" s="159"/>
      <c r="N3905" s="149"/>
      <c r="P3905" s="135"/>
      <c r="Q3905" s="135"/>
    </row>
    <row r="3906" spans="5:17" x14ac:dyDescent="0.25">
      <c r="E3906" s="265"/>
      <c r="M3906" s="159"/>
      <c r="N3906" s="149"/>
      <c r="P3906" s="135"/>
      <c r="Q3906" s="135"/>
    </row>
    <row r="3907" spans="5:17" x14ac:dyDescent="0.25">
      <c r="E3907" s="265"/>
      <c r="M3907" s="159"/>
      <c r="N3907" s="149"/>
      <c r="P3907" s="135"/>
      <c r="Q3907" s="135"/>
    </row>
    <row r="3908" spans="5:17" x14ac:dyDescent="0.25">
      <c r="E3908" s="265"/>
      <c r="M3908" s="159"/>
      <c r="N3908" s="149"/>
      <c r="P3908" s="135"/>
      <c r="Q3908" s="135"/>
    </row>
    <row r="3909" spans="5:17" x14ac:dyDescent="0.25">
      <c r="E3909" s="265"/>
      <c r="M3909" s="159"/>
      <c r="N3909" s="149"/>
      <c r="P3909" s="135"/>
      <c r="Q3909" s="135"/>
    </row>
    <row r="3910" spans="5:17" x14ac:dyDescent="0.25">
      <c r="E3910" s="265"/>
      <c r="M3910" s="159"/>
      <c r="N3910" s="149"/>
      <c r="P3910" s="135"/>
      <c r="Q3910" s="135"/>
    </row>
    <row r="3911" spans="5:17" x14ac:dyDescent="0.25">
      <c r="E3911" s="265"/>
      <c r="M3911" s="159"/>
      <c r="N3911" s="149"/>
      <c r="P3911" s="135"/>
      <c r="Q3911" s="135"/>
    </row>
    <row r="3912" spans="5:17" x14ac:dyDescent="0.25">
      <c r="E3912" s="265"/>
      <c r="M3912" s="159"/>
      <c r="N3912" s="149"/>
      <c r="P3912" s="135"/>
      <c r="Q3912" s="135"/>
    </row>
    <row r="3913" spans="5:17" x14ac:dyDescent="0.25">
      <c r="E3913" s="265"/>
      <c r="M3913" s="159"/>
      <c r="N3913" s="149"/>
      <c r="P3913" s="135"/>
      <c r="Q3913" s="135"/>
    </row>
    <row r="3914" spans="5:17" x14ac:dyDescent="0.25">
      <c r="E3914" s="265"/>
      <c r="M3914" s="159"/>
      <c r="N3914" s="149"/>
      <c r="P3914" s="135"/>
      <c r="Q3914" s="135"/>
    </row>
    <row r="3915" spans="5:17" x14ac:dyDescent="0.25">
      <c r="E3915" s="265"/>
      <c r="M3915" s="159"/>
      <c r="N3915" s="149"/>
      <c r="P3915" s="135"/>
      <c r="Q3915" s="135"/>
    </row>
    <row r="3916" spans="5:17" x14ac:dyDescent="0.25">
      <c r="E3916" s="265"/>
      <c r="M3916" s="159"/>
      <c r="N3916" s="149"/>
      <c r="P3916" s="135"/>
      <c r="Q3916" s="135"/>
    </row>
    <row r="3917" spans="5:17" x14ac:dyDescent="0.25">
      <c r="E3917" s="265"/>
      <c r="M3917" s="159"/>
      <c r="N3917" s="149"/>
      <c r="P3917" s="135"/>
      <c r="Q3917" s="135"/>
    </row>
    <row r="3918" spans="5:17" x14ac:dyDescent="0.25">
      <c r="E3918" s="265"/>
      <c r="M3918" s="159"/>
      <c r="N3918" s="149"/>
      <c r="P3918" s="135"/>
      <c r="Q3918" s="135"/>
    </row>
    <row r="3919" spans="5:17" x14ac:dyDescent="0.25">
      <c r="E3919" s="265"/>
      <c r="M3919" s="159"/>
      <c r="N3919" s="149"/>
      <c r="P3919" s="135"/>
      <c r="Q3919" s="135"/>
    </row>
    <row r="3920" spans="5:17" x14ac:dyDescent="0.25">
      <c r="E3920" s="265"/>
      <c r="M3920" s="159"/>
      <c r="N3920" s="149"/>
      <c r="P3920" s="135"/>
      <c r="Q3920" s="135"/>
    </row>
    <row r="3921" spans="5:17" x14ac:dyDescent="0.25">
      <c r="E3921" s="265"/>
      <c r="M3921" s="159"/>
      <c r="N3921" s="149"/>
      <c r="P3921" s="135"/>
      <c r="Q3921" s="135"/>
    </row>
    <row r="3922" spans="5:17" x14ac:dyDescent="0.25">
      <c r="E3922" s="265"/>
      <c r="M3922" s="159"/>
      <c r="N3922" s="149"/>
      <c r="P3922" s="135"/>
      <c r="Q3922" s="135"/>
    </row>
    <row r="3923" spans="5:17" x14ac:dyDescent="0.25">
      <c r="E3923" s="265"/>
      <c r="M3923" s="159"/>
      <c r="N3923" s="149"/>
      <c r="P3923" s="135"/>
      <c r="Q3923" s="135"/>
    </row>
    <row r="3924" spans="5:17" x14ac:dyDescent="0.25">
      <c r="E3924" s="265"/>
      <c r="M3924" s="159"/>
      <c r="N3924" s="149"/>
      <c r="P3924" s="135"/>
      <c r="Q3924" s="135"/>
    </row>
    <row r="3925" spans="5:17" x14ac:dyDescent="0.25">
      <c r="E3925" s="265"/>
      <c r="M3925" s="159"/>
      <c r="N3925" s="149"/>
      <c r="P3925" s="135"/>
      <c r="Q3925" s="135"/>
    </row>
    <row r="3926" spans="5:17" x14ac:dyDescent="0.25">
      <c r="E3926" s="265"/>
      <c r="M3926" s="159"/>
      <c r="N3926" s="149"/>
      <c r="P3926" s="135"/>
      <c r="Q3926" s="135"/>
    </row>
    <row r="3927" spans="5:17" x14ac:dyDescent="0.25">
      <c r="E3927" s="265"/>
      <c r="M3927" s="159"/>
      <c r="N3927" s="149"/>
      <c r="P3927" s="135"/>
      <c r="Q3927" s="135"/>
    </row>
    <row r="3928" spans="5:17" x14ac:dyDescent="0.25">
      <c r="E3928" s="265"/>
      <c r="M3928" s="159"/>
      <c r="N3928" s="149"/>
      <c r="P3928" s="135"/>
      <c r="Q3928" s="135"/>
    </row>
    <row r="3929" spans="5:17" x14ac:dyDescent="0.25">
      <c r="E3929" s="265"/>
      <c r="M3929" s="159"/>
      <c r="N3929" s="149"/>
      <c r="P3929" s="135"/>
      <c r="Q3929" s="135"/>
    </row>
    <row r="3930" spans="5:17" x14ac:dyDescent="0.25">
      <c r="E3930" s="265"/>
      <c r="M3930" s="159"/>
      <c r="N3930" s="149"/>
      <c r="P3930" s="135"/>
      <c r="Q3930" s="135"/>
    </row>
    <row r="3931" spans="5:17" x14ac:dyDescent="0.25">
      <c r="E3931" s="265"/>
      <c r="M3931" s="159"/>
      <c r="N3931" s="149"/>
      <c r="P3931" s="135"/>
      <c r="Q3931" s="135"/>
    </row>
    <row r="3932" spans="5:17" x14ac:dyDescent="0.25">
      <c r="E3932" s="265"/>
      <c r="M3932" s="159"/>
      <c r="N3932" s="149"/>
      <c r="P3932" s="135"/>
      <c r="Q3932" s="135"/>
    </row>
    <row r="3933" spans="5:17" x14ac:dyDescent="0.25">
      <c r="E3933" s="265"/>
      <c r="M3933" s="159"/>
      <c r="N3933" s="149"/>
      <c r="P3933" s="135"/>
      <c r="Q3933" s="135"/>
    </row>
    <row r="3934" spans="5:17" x14ac:dyDescent="0.25">
      <c r="E3934" s="265"/>
      <c r="M3934" s="159"/>
      <c r="N3934" s="149"/>
      <c r="P3934" s="135"/>
      <c r="Q3934" s="135"/>
    </row>
    <row r="3935" spans="5:17" x14ac:dyDescent="0.25">
      <c r="E3935" s="265"/>
      <c r="M3935" s="159"/>
      <c r="N3935" s="149"/>
      <c r="P3935" s="135"/>
      <c r="Q3935" s="135"/>
    </row>
    <row r="3936" spans="5:17" x14ac:dyDescent="0.25">
      <c r="E3936" s="265"/>
      <c r="M3936" s="159"/>
      <c r="N3936" s="149"/>
      <c r="P3936" s="135"/>
      <c r="Q3936" s="135"/>
    </row>
    <row r="3937" spans="5:17" x14ac:dyDescent="0.25">
      <c r="E3937" s="265"/>
      <c r="M3937" s="159"/>
      <c r="N3937" s="149"/>
      <c r="P3937" s="135"/>
      <c r="Q3937" s="135"/>
    </row>
    <row r="3938" spans="5:17" x14ac:dyDescent="0.25">
      <c r="E3938" s="265"/>
      <c r="M3938" s="159"/>
      <c r="N3938" s="149"/>
      <c r="P3938" s="135"/>
      <c r="Q3938" s="135"/>
    </row>
    <row r="3939" spans="5:17" x14ac:dyDescent="0.25">
      <c r="E3939" s="265"/>
      <c r="M3939" s="159"/>
      <c r="N3939" s="149"/>
      <c r="P3939" s="135"/>
      <c r="Q3939" s="135"/>
    </row>
    <row r="3940" spans="5:17" x14ac:dyDescent="0.25">
      <c r="E3940" s="265"/>
      <c r="M3940" s="159"/>
      <c r="N3940" s="149"/>
      <c r="P3940" s="135"/>
      <c r="Q3940" s="135"/>
    </row>
    <row r="3941" spans="5:17" x14ac:dyDescent="0.25">
      <c r="E3941" s="265"/>
      <c r="M3941" s="159"/>
      <c r="N3941" s="149"/>
      <c r="P3941" s="135"/>
      <c r="Q3941" s="135"/>
    </row>
    <row r="3942" spans="5:17" x14ac:dyDescent="0.25">
      <c r="E3942" s="265"/>
      <c r="M3942" s="159"/>
      <c r="N3942" s="149"/>
      <c r="P3942" s="135"/>
      <c r="Q3942" s="135"/>
    </row>
    <row r="3943" spans="5:17" x14ac:dyDescent="0.25">
      <c r="E3943" s="265"/>
      <c r="M3943" s="159"/>
      <c r="N3943" s="149"/>
      <c r="P3943" s="135"/>
      <c r="Q3943" s="135"/>
    </row>
    <row r="3944" spans="5:17" x14ac:dyDescent="0.25">
      <c r="E3944" s="265"/>
      <c r="M3944" s="159"/>
      <c r="N3944" s="149"/>
      <c r="P3944" s="135"/>
      <c r="Q3944" s="135"/>
    </row>
    <row r="3945" spans="5:17" x14ac:dyDescent="0.25">
      <c r="E3945" s="265"/>
      <c r="M3945" s="159"/>
      <c r="N3945" s="149"/>
      <c r="P3945" s="135"/>
      <c r="Q3945" s="135"/>
    </row>
    <row r="3946" spans="5:17" x14ac:dyDescent="0.25">
      <c r="E3946" s="265"/>
      <c r="M3946" s="159"/>
      <c r="N3946" s="149"/>
      <c r="P3946" s="135"/>
      <c r="Q3946" s="135"/>
    </row>
    <row r="3947" spans="5:17" x14ac:dyDescent="0.25">
      <c r="E3947" s="265"/>
      <c r="M3947" s="159"/>
      <c r="N3947" s="149"/>
      <c r="P3947" s="135"/>
      <c r="Q3947" s="135"/>
    </row>
    <row r="3948" spans="5:17" x14ac:dyDescent="0.25">
      <c r="E3948" s="265"/>
      <c r="M3948" s="159"/>
      <c r="N3948" s="149"/>
      <c r="P3948" s="135"/>
      <c r="Q3948" s="135"/>
    </row>
    <row r="3949" spans="5:17" x14ac:dyDescent="0.25">
      <c r="E3949" s="265"/>
      <c r="M3949" s="159"/>
      <c r="N3949" s="149"/>
      <c r="P3949" s="135"/>
      <c r="Q3949" s="135"/>
    </row>
    <row r="3950" spans="5:17" x14ac:dyDescent="0.25">
      <c r="E3950" s="265"/>
      <c r="M3950" s="159"/>
      <c r="N3950" s="149"/>
      <c r="P3950" s="135"/>
      <c r="Q3950" s="135"/>
    </row>
    <row r="3951" spans="5:17" x14ac:dyDescent="0.25">
      <c r="E3951" s="265"/>
      <c r="M3951" s="159"/>
      <c r="N3951" s="149"/>
      <c r="P3951" s="135"/>
      <c r="Q3951" s="135"/>
    </row>
    <row r="3952" spans="5:17" x14ac:dyDescent="0.25">
      <c r="E3952" s="265"/>
      <c r="M3952" s="159"/>
      <c r="N3952" s="149"/>
      <c r="P3952" s="135"/>
      <c r="Q3952" s="135"/>
    </row>
    <row r="3953" spans="5:17" x14ac:dyDescent="0.25">
      <c r="E3953" s="265"/>
      <c r="M3953" s="159"/>
      <c r="N3953" s="149"/>
      <c r="P3953" s="135"/>
      <c r="Q3953" s="135"/>
    </row>
    <row r="3954" spans="5:17" x14ac:dyDescent="0.25">
      <c r="E3954" s="265"/>
      <c r="M3954" s="159"/>
      <c r="N3954" s="149"/>
      <c r="P3954" s="135"/>
      <c r="Q3954" s="135"/>
    </row>
    <row r="3955" spans="5:17" x14ac:dyDescent="0.25">
      <c r="E3955" s="265"/>
      <c r="M3955" s="159"/>
      <c r="N3955" s="149"/>
      <c r="P3955" s="135"/>
      <c r="Q3955" s="135"/>
    </row>
    <row r="3956" spans="5:17" x14ac:dyDescent="0.25">
      <c r="E3956" s="265"/>
      <c r="M3956" s="159"/>
      <c r="N3956" s="149"/>
      <c r="P3956" s="135"/>
      <c r="Q3956" s="135"/>
    </row>
    <row r="3957" spans="5:17" x14ac:dyDescent="0.25">
      <c r="E3957" s="265"/>
      <c r="M3957" s="159"/>
      <c r="N3957" s="149"/>
      <c r="P3957" s="135"/>
      <c r="Q3957" s="135"/>
    </row>
    <row r="3958" spans="5:17" x14ac:dyDescent="0.25">
      <c r="E3958" s="265"/>
      <c r="M3958" s="159"/>
      <c r="N3958" s="149"/>
      <c r="P3958" s="135"/>
      <c r="Q3958" s="135"/>
    </row>
    <row r="3959" spans="5:17" x14ac:dyDescent="0.25">
      <c r="E3959" s="265"/>
      <c r="M3959" s="159"/>
      <c r="N3959" s="149"/>
      <c r="P3959" s="135"/>
      <c r="Q3959" s="135"/>
    </row>
    <row r="3960" spans="5:17" x14ac:dyDescent="0.25">
      <c r="E3960" s="265"/>
      <c r="M3960" s="159"/>
      <c r="N3960" s="149"/>
      <c r="P3960" s="135"/>
      <c r="Q3960" s="135"/>
    </row>
    <row r="3961" spans="5:17" x14ac:dyDescent="0.25">
      <c r="E3961" s="265"/>
      <c r="M3961" s="159"/>
      <c r="N3961" s="149"/>
      <c r="P3961" s="135"/>
      <c r="Q3961" s="135"/>
    </row>
    <row r="3962" spans="5:17" x14ac:dyDescent="0.25">
      <c r="E3962" s="265"/>
      <c r="M3962" s="159"/>
      <c r="N3962" s="149"/>
      <c r="P3962" s="135"/>
      <c r="Q3962" s="135"/>
    </row>
    <row r="3963" spans="5:17" x14ac:dyDescent="0.25">
      <c r="E3963" s="265"/>
      <c r="M3963" s="159"/>
      <c r="N3963" s="149"/>
      <c r="P3963" s="135"/>
      <c r="Q3963" s="135"/>
    </row>
    <row r="3964" spans="5:17" x14ac:dyDescent="0.25">
      <c r="E3964" s="265"/>
      <c r="M3964" s="159"/>
      <c r="N3964" s="149"/>
      <c r="P3964" s="135"/>
      <c r="Q3964" s="135"/>
    </row>
    <row r="3965" spans="5:17" x14ac:dyDescent="0.25">
      <c r="E3965" s="265"/>
      <c r="M3965" s="159"/>
      <c r="N3965" s="149"/>
      <c r="P3965" s="135"/>
      <c r="Q3965" s="135"/>
    </row>
    <row r="3966" spans="5:17" x14ac:dyDescent="0.25">
      <c r="E3966" s="265"/>
      <c r="M3966" s="159"/>
      <c r="N3966" s="149"/>
      <c r="P3966" s="135"/>
      <c r="Q3966" s="135"/>
    </row>
    <row r="3967" spans="5:17" x14ac:dyDescent="0.25">
      <c r="E3967" s="265"/>
      <c r="M3967" s="159"/>
      <c r="N3967" s="149"/>
      <c r="P3967" s="135"/>
      <c r="Q3967" s="135"/>
    </row>
    <row r="3968" spans="5:17" x14ac:dyDescent="0.25">
      <c r="E3968" s="265"/>
      <c r="M3968" s="159"/>
      <c r="N3968" s="149"/>
      <c r="P3968" s="135"/>
      <c r="Q3968" s="135"/>
    </row>
    <row r="3969" spans="5:17" x14ac:dyDescent="0.25">
      <c r="E3969" s="265"/>
      <c r="M3969" s="159"/>
      <c r="N3969" s="149"/>
      <c r="P3969" s="135"/>
      <c r="Q3969" s="135"/>
    </row>
    <row r="3970" spans="5:17" x14ac:dyDescent="0.25">
      <c r="E3970" s="265"/>
      <c r="M3970" s="159"/>
      <c r="N3970" s="149"/>
      <c r="P3970" s="135"/>
      <c r="Q3970" s="135"/>
    </row>
    <row r="3971" spans="5:17" x14ac:dyDescent="0.25">
      <c r="E3971" s="265"/>
      <c r="M3971" s="159"/>
      <c r="N3971" s="149"/>
      <c r="P3971" s="135"/>
      <c r="Q3971" s="135"/>
    </row>
    <row r="3972" spans="5:17" x14ac:dyDescent="0.25">
      <c r="E3972" s="265"/>
      <c r="M3972" s="159"/>
      <c r="N3972" s="149"/>
      <c r="P3972" s="135"/>
      <c r="Q3972" s="135"/>
    </row>
    <row r="3973" spans="5:17" x14ac:dyDescent="0.25">
      <c r="E3973" s="265"/>
      <c r="M3973" s="159"/>
      <c r="N3973" s="149"/>
      <c r="P3973" s="135"/>
      <c r="Q3973" s="135"/>
    </row>
    <row r="3974" spans="5:17" x14ac:dyDescent="0.25">
      <c r="E3974" s="265"/>
      <c r="M3974" s="159"/>
      <c r="N3974" s="149"/>
      <c r="P3974" s="135"/>
      <c r="Q3974" s="135"/>
    </row>
    <row r="3975" spans="5:17" x14ac:dyDescent="0.25">
      <c r="E3975" s="265"/>
      <c r="M3975" s="159"/>
      <c r="N3975" s="149"/>
      <c r="P3975" s="135"/>
      <c r="Q3975" s="135"/>
    </row>
    <row r="3976" spans="5:17" x14ac:dyDescent="0.25">
      <c r="E3976" s="265"/>
      <c r="M3976" s="159"/>
      <c r="N3976" s="149"/>
      <c r="P3976" s="135"/>
      <c r="Q3976" s="135"/>
    </row>
    <row r="3977" spans="5:17" x14ac:dyDescent="0.25">
      <c r="E3977" s="265"/>
      <c r="M3977" s="159"/>
      <c r="N3977" s="149"/>
      <c r="P3977" s="135"/>
      <c r="Q3977" s="135"/>
    </row>
    <row r="3978" spans="5:17" x14ac:dyDescent="0.25">
      <c r="E3978" s="265"/>
      <c r="M3978" s="159"/>
      <c r="N3978" s="149"/>
      <c r="P3978" s="135"/>
      <c r="Q3978" s="135"/>
    </row>
    <row r="3979" spans="5:17" x14ac:dyDescent="0.25">
      <c r="E3979" s="265"/>
      <c r="M3979" s="159"/>
      <c r="N3979" s="149"/>
      <c r="P3979" s="135"/>
      <c r="Q3979" s="135"/>
    </row>
    <row r="3980" spans="5:17" x14ac:dyDescent="0.25">
      <c r="E3980" s="265"/>
      <c r="M3980" s="159"/>
      <c r="N3980" s="149"/>
      <c r="P3980" s="135"/>
      <c r="Q3980" s="135"/>
    </row>
    <row r="3981" spans="5:17" x14ac:dyDescent="0.25">
      <c r="E3981" s="265"/>
      <c r="M3981" s="159"/>
      <c r="N3981" s="149"/>
      <c r="P3981" s="135"/>
      <c r="Q3981" s="135"/>
    </row>
    <row r="3982" spans="5:17" x14ac:dyDescent="0.25">
      <c r="E3982" s="265"/>
      <c r="M3982" s="159"/>
      <c r="N3982" s="149"/>
      <c r="P3982" s="135"/>
      <c r="Q3982" s="135"/>
    </row>
    <row r="3983" spans="5:17" x14ac:dyDescent="0.25">
      <c r="E3983" s="265"/>
      <c r="M3983" s="159"/>
      <c r="N3983" s="149"/>
      <c r="P3983" s="135"/>
      <c r="Q3983" s="135"/>
    </row>
    <row r="3984" spans="5:17" x14ac:dyDescent="0.25">
      <c r="E3984" s="265"/>
      <c r="M3984" s="159"/>
      <c r="N3984" s="149"/>
      <c r="P3984" s="135"/>
      <c r="Q3984" s="135"/>
    </row>
    <row r="3985" spans="5:17" x14ac:dyDescent="0.25">
      <c r="E3985" s="265"/>
      <c r="M3985" s="159"/>
      <c r="N3985" s="149"/>
      <c r="P3985" s="135"/>
      <c r="Q3985" s="135"/>
    </row>
    <row r="3986" spans="5:17" x14ac:dyDescent="0.25">
      <c r="E3986" s="265"/>
      <c r="M3986" s="159"/>
      <c r="N3986" s="149"/>
      <c r="P3986" s="135"/>
      <c r="Q3986" s="135"/>
    </row>
    <row r="3987" spans="5:17" x14ac:dyDescent="0.25">
      <c r="E3987" s="265"/>
      <c r="M3987" s="159"/>
      <c r="N3987" s="149"/>
      <c r="P3987" s="135"/>
      <c r="Q3987" s="135"/>
    </row>
    <row r="3988" spans="5:17" x14ac:dyDescent="0.25">
      <c r="E3988" s="265"/>
      <c r="M3988" s="159"/>
      <c r="N3988" s="149"/>
      <c r="P3988" s="135"/>
      <c r="Q3988" s="135"/>
    </row>
    <row r="3989" spans="5:17" x14ac:dyDescent="0.25">
      <c r="E3989" s="265"/>
      <c r="M3989" s="159"/>
      <c r="N3989" s="149"/>
      <c r="P3989" s="135"/>
      <c r="Q3989" s="135"/>
    </row>
    <row r="3990" spans="5:17" x14ac:dyDescent="0.25">
      <c r="E3990" s="265"/>
      <c r="M3990" s="159"/>
      <c r="N3990" s="149"/>
      <c r="P3990" s="135"/>
      <c r="Q3990" s="135"/>
    </row>
    <row r="3991" spans="5:17" x14ac:dyDescent="0.25">
      <c r="E3991" s="265"/>
      <c r="M3991" s="159"/>
      <c r="N3991" s="149"/>
      <c r="P3991" s="135"/>
      <c r="Q3991" s="135"/>
    </row>
    <row r="3992" spans="5:17" x14ac:dyDescent="0.25">
      <c r="E3992" s="265"/>
      <c r="M3992" s="159"/>
      <c r="N3992" s="149"/>
      <c r="P3992" s="135"/>
      <c r="Q3992" s="135"/>
    </row>
    <row r="3993" spans="5:17" x14ac:dyDescent="0.25">
      <c r="E3993" s="265"/>
      <c r="M3993" s="159"/>
      <c r="N3993" s="149"/>
      <c r="P3993" s="135"/>
      <c r="Q3993" s="135"/>
    </row>
    <row r="3994" spans="5:17" x14ac:dyDescent="0.25">
      <c r="E3994" s="265"/>
      <c r="M3994" s="159"/>
      <c r="N3994" s="149"/>
      <c r="P3994" s="135"/>
      <c r="Q3994" s="135"/>
    </row>
    <row r="3995" spans="5:17" x14ac:dyDescent="0.25">
      <c r="E3995" s="265"/>
      <c r="M3995" s="159"/>
      <c r="N3995" s="149"/>
      <c r="P3995" s="135"/>
      <c r="Q3995" s="135"/>
    </row>
    <row r="3996" spans="5:17" x14ac:dyDescent="0.25">
      <c r="E3996" s="265"/>
      <c r="M3996" s="159"/>
      <c r="N3996" s="149"/>
      <c r="P3996" s="135"/>
      <c r="Q3996" s="135"/>
    </row>
    <row r="3997" spans="5:17" x14ac:dyDescent="0.25">
      <c r="E3997" s="265"/>
      <c r="M3997" s="159"/>
      <c r="N3997" s="149"/>
      <c r="P3997" s="135"/>
      <c r="Q3997" s="135"/>
    </row>
    <row r="3998" spans="5:17" x14ac:dyDescent="0.25">
      <c r="E3998" s="265"/>
      <c r="M3998" s="159"/>
      <c r="N3998" s="149"/>
      <c r="P3998" s="135"/>
      <c r="Q3998" s="135"/>
    </row>
    <row r="3999" spans="5:17" x14ac:dyDescent="0.25">
      <c r="E3999" s="265"/>
      <c r="M3999" s="159"/>
      <c r="N3999" s="149"/>
      <c r="P3999" s="135"/>
      <c r="Q3999" s="135"/>
    </row>
    <row r="4000" spans="5:17" x14ac:dyDescent="0.25">
      <c r="E4000" s="265"/>
      <c r="M4000" s="159"/>
      <c r="N4000" s="149"/>
      <c r="P4000" s="135"/>
      <c r="Q4000" s="135"/>
    </row>
    <row r="4001" spans="5:17" x14ac:dyDescent="0.25">
      <c r="E4001" s="265"/>
      <c r="M4001" s="159"/>
      <c r="N4001" s="149"/>
      <c r="P4001" s="135"/>
      <c r="Q4001" s="135"/>
    </row>
    <row r="4002" spans="5:17" x14ac:dyDescent="0.25">
      <c r="E4002" s="265"/>
      <c r="M4002" s="159"/>
      <c r="N4002" s="149"/>
      <c r="P4002" s="135"/>
      <c r="Q4002" s="135"/>
    </row>
    <row r="4003" spans="5:17" x14ac:dyDescent="0.25">
      <c r="E4003" s="265"/>
      <c r="M4003" s="159"/>
      <c r="N4003" s="149"/>
      <c r="P4003" s="135"/>
      <c r="Q4003" s="135"/>
    </row>
    <row r="4004" spans="5:17" x14ac:dyDescent="0.25">
      <c r="E4004" s="265"/>
      <c r="M4004" s="159"/>
      <c r="N4004" s="149"/>
      <c r="P4004" s="135"/>
      <c r="Q4004" s="135"/>
    </row>
    <row r="4005" spans="5:17" x14ac:dyDescent="0.25">
      <c r="E4005" s="265"/>
      <c r="M4005" s="159"/>
      <c r="N4005" s="149"/>
      <c r="P4005" s="135"/>
      <c r="Q4005" s="135"/>
    </row>
    <row r="4006" spans="5:17" x14ac:dyDescent="0.25">
      <c r="E4006" s="265"/>
      <c r="M4006" s="159"/>
      <c r="N4006" s="149"/>
      <c r="P4006" s="135"/>
      <c r="Q4006" s="135"/>
    </row>
    <row r="4007" spans="5:17" x14ac:dyDescent="0.25">
      <c r="E4007" s="265"/>
      <c r="M4007" s="159"/>
      <c r="N4007" s="149"/>
      <c r="P4007" s="135"/>
      <c r="Q4007" s="135"/>
    </row>
    <row r="4008" spans="5:17" x14ac:dyDescent="0.25">
      <c r="E4008" s="265"/>
      <c r="M4008" s="159"/>
      <c r="N4008" s="149"/>
      <c r="P4008" s="135"/>
      <c r="Q4008" s="135"/>
    </row>
    <row r="4009" spans="5:17" x14ac:dyDescent="0.25">
      <c r="E4009" s="265"/>
      <c r="M4009" s="159"/>
      <c r="N4009" s="149"/>
      <c r="P4009" s="135"/>
      <c r="Q4009" s="135"/>
    </row>
    <row r="4010" spans="5:17" x14ac:dyDescent="0.25">
      <c r="E4010" s="265"/>
      <c r="M4010" s="159"/>
      <c r="N4010" s="149"/>
      <c r="P4010" s="135"/>
      <c r="Q4010" s="135"/>
    </row>
    <row r="4011" spans="5:17" x14ac:dyDescent="0.25">
      <c r="E4011" s="265"/>
      <c r="M4011" s="159"/>
      <c r="N4011" s="149"/>
      <c r="P4011" s="135"/>
      <c r="Q4011" s="135"/>
    </row>
    <row r="4012" spans="5:17" x14ac:dyDescent="0.25">
      <c r="E4012" s="265"/>
      <c r="M4012" s="159"/>
      <c r="N4012" s="149"/>
      <c r="P4012" s="135"/>
      <c r="Q4012" s="135"/>
    </row>
    <row r="4013" spans="5:17" x14ac:dyDescent="0.25">
      <c r="E4013" s="265"/>
      <c r="M4013" s="159"/>
      <c r="N4013" s="149"/>
      <c r="P4013" s="135"/>
      <c r="Q4013" s="135"/>
    </row>
    <row r="4014" spans="5:17" x14ac:dyDescent="0.25">
      <c r="E4014" s="265"/>
      <c r="M4014" s="159"/>
      <c r="N4014" s="149"/>
      <c r="P4014" s="135"/>
      <c r="Q4014" s="135"/>
    </row>
    <row r="4015" spans="5:17" x14ac:dyDescent="0.25">
      <c r="E4015" s="265"/>
      <c r="M4015" s="159"/>
      <c r="N4015" s="149"/>
      <c r="P4015" s="135"/>
      <c r="Q4015" s="135"/>
    </row>
    <row r="4016" spans="5:17" x14ac:dyDescent="0.25">
      <c r="E4016" s="265"/>
      <c r="M4016" s="159"/>
      <c r="N4016" s="149"/>
      <c r="P4016" s="135"/>
      <c r="Q4016" s="135"/>
    </row>
    <row r="4017" spans="5:17" x14ac:dyDescent="0.25">
      <c r="E4017" s="265"/>
      <c r="M4017" s="159"/>
      <c r="N4017" s="149"/>
      <c r="P4017" s="135"/>
      <c r="Q4017" s="135"/>
    </row>
    <row r="4018" spans="5:17" x14ac:dyDescent="0.25">
      <c r="E4018" s="265"/>
      <c r="M4018" s="159"/>
      <c r="N4018" s="149"/>
      <c r="P4018" s="135"/>
      <c r="Q4018" s="135"/>
    </row>
    <row r="4019" spans="5:17" x14ac:dyDescent="0.25">
      <c r="E4019" s="265"/>
      <c r="M4019" s="159"/>
      <c r="N4019" s="149"/>
      <c r="P4019" s="135"/>
      <c r="Q4019" s="135"/>
    </row>
    <row r="4020" spans="5:17" x14ac:dyDescent="0.25">
      <c r="E4020" s="265"/>
      <c r="M4020" s="159"/>
      <c r="N4020" s="149"/>
      <c r="P4020" s="135"/>
      <c r="Q4020" s="135"/>
    </row>
    <row r="4021" spans="5:17" x14ac:dyDescent="0.25">
      <c r="E4021" s="265"/>
      <c r="M4021" s="159"/>
      <c r="N4021" s="149"/>
      <c r="P4021" s="135"/>
      <c r="Q4021" s="135"/>
    </row>
    <row r="4022" spans="5:17" x14ac:dyDescent="0.25">
      <c r="E4022" s="265"/>
      <c r="M4022" s="159"/>
      <c r="N4022" s="149"/>
      <c r="P4022" s="135"/>
      <c r="Q4022" s="135"/>
    </row>
    <row r="4023" spans="5:17" x14ac:dyDescent="0.25">
      <c r="E4023" s="265"/>
      <c r="M4023" s="159"/>
      <c r="N4023" s="149"/>
      <c r="P4023" s="135"/>
      <c r="Q4023" s="135"/>
    </row>
    <row r="4024" spans="5:17" x14ac:dyDescent="0.25">
      <c r="E4024" s="265"/>
      <c r="M4024" s="159"/>
      <c r="N4024" s="149"/>
      <c r="P4024" s="135"/>
      <c r="Q4024" s="135"/>
    </row>
    <row r="4025" spans="5:17" x14ac:dyDescent="0.25">
      <c r="E4025" s="265"/>
      <c r="M4025" s="159"/>
      <c r="N4025" s="149"/>
      <c r="P4025" s="135"/>
      <c r="Q4025" s="135"/>
    </row>
    <row r="4026" spans="5:17" x14ac:dyDescent="0.25">
      <c r="E4026" s="265"/>
      <c r="M4026" s="159"/>
      <c r="N4026" s="149"/>
      <c r="P4026" s="135"/>
      <c r="Q4026" s="135"/>
    </row>
    <row r="4027" spans="5:17" x14ac:dyDescent="0.25">
      <c r="E4027" s="265"/>
      <c r="M4027" s="159"/>
      <c r="N4027" s="149"/>
      <c r="P4027" s="135"/>
      <c r="Q4027" s="135"/>
    </row>
    <row r="4028" spans="5:17" x14ac:dyDescent="0.25">
      <c r="E4028" s="265"/>
      <c r="M4028" s="159"/>
      <c r="N4028" s="149"/>
      <c r="P4028" s="135"/>
      <c r="Q4028" s="135"/>
    </row>
    <row r="4029" spans="5:17" x14ac:dyDescent="0.25">
      <c r="E4029" s="265"/>
      <c r="M4029" s="159"/>
      <c r="N4029" s="149"/>
      <c r="P4029" s="135"/>
      <c r="Q4029" s="135"/>
    </row>
    <row r="4030" spans="5:17" x14ac:dyDescent="0.25">
      <c r="E4030" s="265"/>
      <c r="M4030" s="159"/>
      <c r="N4030" s="149"/>
      <c r="P4030" s="135"/>
      <c r="Q4030" s="135"/>
    </row>
    <row r="4031" spans="5:17" x14ac:dyDescent="0.25">
      <c r="E4031" s="265"/>
      <c r="M4031" s="159"/>
      <c r="N4031" s="149"/>
      <c r="P4031" s="135"/>
      <c r="Q4031" s="135"/>
    </row>
    <row r="4032" spans="5:17" x14ac:dyDescent="0.25">
      <c r="E4032" s="265"/>
      <c r="M4032" s="159"/>
      <c r="N4032" s="149"/>
      <c r="P4032" s="135"/>
      <c r="Q4032" s="135"/>
    </row>
    <row r="4033" spans="5:17" x14ac:dyDescent="0.25">
      <c r="E4033" s="265"/>
      <c r="M4033" s="159"/>
      <c r="N4033" s="149"/>
      <c r="P4033" s="135"/>
      <c r="Q4033" s="135"/>
    </row>
    <row r="4034" spans="5:17" x14ac:dyDescent="0.25">
      <c r="E4034" s="265"/>
      <c r="M4034" s="159"/>
      <c r="N4034" s="149"/>
      <c r="P4034" s="135"/>
      <c r="Q4034" s="135"/>
    </row>
    <row r="4035" spans="5:17" x14ac:dyDescent="0.25">
      <c r="E4035" s="265"/>
      <c r="M4035" s="159"/>
      <c r="N4035" s="149"/>
      <c r="P4035" s="135"/>
      <c r="Q4035" s="135"/>
    </row>
    <row r="4036" spans="5:17" x14ac:dyDescent="0.25">
      <c r="E4036" s="265"/>
      <c r="M4036" s="159"/>
      <c r="N4036" s="149"/>
      <c r="P4036" s="135"/>
      <c r="Q4036" s="135"/>
    </row>
    <row r="4037" spans="5:17" x14ac:dyDescent="0.25">
      <c r="E4037" s="265"/>
      <c r="M4037" s="159"/>
      <c r="N4037" s="149"/>
      <c r="P4037" s="135"/>
      <c r="Q4037" s="135"/>
    </row>
    <row r="4038" spans="5:17" x14ac:dyDescent="0.25">
      <c r="E4038" s="265"/>
      <c r="M4038" s="159"/>
      <c r="N4038" s="149"/>
      <c r="P4038" s="135"/>
      <c r="Q4038" s="135"/>
    </row>
    <row r="4039" spans="5:17" x14ac:dyDescent="0.25">
      <c r="E4039" s="265"/>
      <c r="M4039" s="159"/>
      <c r="N4039" s="149"/>
      <c r="P4039" s="135"/>
      <c r="Q4039" s="135"/>
    </row>
    <row r="4040" spans="5:17" x14ac:dyDescent="0.25">
      <c r="E4040" s="265"/>
      <c r="M4040" s="159"/>
      <c r="N4040" s="149"/>
      <c r="P4040" s="135"/>
      <c r="Q4040" s="135"/>
    </row>
    <row r="4041" spans="5:17" x14ac:dyDescent="0.25">
      <c r="E4041" s="265"/>
      <c r="M4041" s="159"/>
      <c r="N4041" s="149"/>
      <c r="P4041" s="135"/>
      <c r="Q4041" s="135"/>
    </row>
    <row r="4042" spans="5:17" x14ac:dyDescent="0.25">
      <c r="E4042" s="265"/>
      <c r="M4042" s="159"/>
      <c r="N4042" s="149"/>
      <c r="P4042" s="135"/>
      <c r="Q4042" s="135"/>
    </row>
    <row r="4043" spans="5:17" x14ac:dyDescent="0.25">
      <c r="E4043" s="265"/>
      <c r="M4043" s="159"/>
      <c r="N4043" s="149"/>
      <c r="P4043" s="135"/>
      <c r="Q4043" s="135"/>
    </row>
    <row r="4044" spans="5:17" x14ac:dyDescent="0.25">
      <c r="E4044" s="265"/>
      <c r="M4044" s="159"/>
      <c r="N4044" s="149"/>
      <c r="P4044" s="135"/>
      <c r="Q4044" s="135"/>
    </row>
    <row r="4045" spans="5:17" x14ac:dyDescent="0.25">
      <c r="E4045" s="265"/>
      <c r="M4045" s="159"/>
      <c r="N4045" s="149"/>
      <c r="P4045" s="135"/>
      <c r="Q4045" s="135"/>
    </row>
    <row r="4046" spans="5:17" x14ac:dyDescent="0.25">
      <c r="E4046" s="265"/>
      <c r="M4046" s="159"/>
      <c r="N4046" s="149"/>
      <c r="P4046" s="135"/>
      <c r="Q4046" s="135"/>
    </row>
    <row r="4047" spans="5:17" x14ac:dyDescent="0.25">
      <c r="E4047" s="265"/>
      <c r="M4047" s="159"/>
      <c r="N4047" s="149"/>
      <c r="P4047" s="135"/>
      <c r="Q4047" s="135"/>
    </row>
    <row r="4048" spans="5:17" x14ac:dyDescent="0.25">
      <c r="E4048" s="265"/>
      <c r="M4048" s="159"/>
      <c r="N4048" s="149"/>
      <c r="P4048" s="135"/>
      <c r="Q4048" s="135"/>
    </row>
    <row r="4049" spans="5:17" x14ac:dyDescent="0.25">
      <c r="E4049" s="265"/>
      <c r="M4049" s="159"/>
      <c r="N4049" s="149"/>
      <c r="P4049" s="135"/>
      <c r="Q4049" s="135"/>
    </row>
    <row r="4050" spans="5:17" x14ac:dyDescent="0.25">
      <c r="E4050" s="265"/>
      <c r="M4050" s="159"/>
      <c r="N4050" s="149"/>
      <c r="P4050" s="135"/>
      <c r="Q4050" s="135"/>
    </row>
    <row r="4051" spans="5:17" x14ac:dyDescent="0.25">
      <c r="E4051" s="265"/>
      <c r="M4051" s="159"/>
      <c r="N4051" s="149"/>
      <c r="P4051" s="135"/>
      <c r="Q4051" s="135"/>
    </row>
    <row r="4052" spans="5:17" x14ac:dyDescent="0.25">
      <c r="E4052" s="265"/>
      <c r="M4052" s="159"/>
      <c r="N4052" s="149"/>
      <c r="P4052" s="135"/>
      <c r="Q4052" s="135"/>
    </row>
    <row r="4053" spans="5:17" x14ac:dyDescent="0.25">
      <c r="E4053" s="265"/>
      <c r="M4053" s="159"/>
      <c r="N4053" s="149"/>
      <c r="P4053" s="135"/>
      <c r="Q4053" s="135"/>
    </row>
    <row r="4054" spans="5:17" x14ac:dyDescent="0.25">
      <c r="E4054" s="265"/>
      <c r="M4054" s="159"/>
      <c r="N4054" s="149"/>
      <c r="P4054" s="135"/>
      <c r="Q4054" s="135"/>
    </row>
    <row r="4055" spans="5:17" x14ac:dyDescent="0.25">
      <c r="E4055" s="265"/>
      <c r="M4055" s="159"/>
      <c r="N4055" s="149"/>
      <c r="P4055" s="135"/>
      <c r="Q4055" s="135"/>
    </row>
    <row r="4056" spans="5:17" x14ac:dyDescent="0.25">
      <c r="E4056" s="265"/>
      <c r="M4056" s="159"/>
      <c r="N4056" s="149"/>
      <c r="P4056" s="135"/>
      <c r="Q4056" s="135"/>
    </row>
    <row r="4057" spans="5:17" x14ac:dyDescent="0.25">
      <c r="E4057" s="265"/>
      <c r="M4057" s="159"/>
      <c r="N4057" s="149"/>
      <c r="P4057" s="135"/>
      <c r="Q4057" s="135"/>
    </row>
    <row r="4058" spans="5:17" x14ac:dyDescent="0.25">
      <c r="E4058" s="265"/>
      <c r="M4058" s="159"/>
      <c r="N4058" s="149"/>
      <c r="P4058" s="135"/>
      <c r="Q4058" s="135"/>
    </row>
    <row r="4059" spans="5:17" x14ac:dyDescent="0.25">
      <c r="E4059" s="265"/>
      <c r="M4059" s="159"/>
      <c r="N4059" s="149"/>
      <c r="P4059" s="135"/>
      <c r="Q4059" s="135"/>
    </row>
    <row r="4060" spans="5:17" x14ac:dyDescent="0.25">
      <c r="E4060" s="265"/>
      <c r="M4060" s="159"/>
      <c r="N4060" s="149"/>
      <c r="P4060" s="135"/>
      <c r="Q4060" s="135"/>
    </row>
    <row r="4061" spans="5:17" x14ac:dyDescent="0.25">
      <c r="E4061" s="265"/>
      <c r="M4061" s="159"/>
      <c r="N4061" s="149"/>
      <c r="P4061" s="135"/>
      <c r="Q4061" s="135"/>
    </row>
    <row r="4062" spans="5:17" x14ac:dyDescent="0.25">
      <c r="E4062" s="265"/>
      <c r="M4062" s="159"/>
      <c r="N4062" s="149"/>
      <c r="P4062" s="135"/>
      <c r="Q4062" s="135"/>
    </row>
    <row r="4063" spans="5:17" x14ac:dyDescent="0.25">
      <c r="E4063" s="265"/>
      <c r="M4063" s="159"/>
      <c r="N4063" s="149"/>
      <c r="P4063" s="135"/>
      <c r="Q4063" s="135"/>
    </row>
    <row r="4064" spans="5:17" x14ac:dyDescent="0.25">
      <c r="E4064" s="265"/>
      <c r="M4064" s="159"/>
      <c r="N4064" s="149"/>
      <c r="P4064" s="135"/>
      <c r="Q4064" s="135"/>
    </row>
    <row r="4065" spans="5:17" x14ac:dyDescent="0.25">
      <c r="E4065" s="265"/>
      <c r="M4065" s="159"/>
      <c r="N4065" s="149"/>
      <c r="P4065" s="135"/>
      <c r="Q4065" s="135"/>
    </row>
    <row r="4066" spans="5:17" x14ac:dyDescent="0.25">
      <c r="E4066" s="265"/>
      <c r="M4066" s="159"/>
      <c r="N4066" s="149"/>
      <c r="P4066" s="135"/>
      <c r="Q4066" s="135"/>
    </row>
    <row r="4067" spans="5:17" x14ac:dyDescent="0.25">
      <c r="E4067" s="265"/>
      <c r="M4067" s="159"/>
      <c r="N4067" s="149"/>
      <c r="P4067" s="135"/>
      <c r="Q4067" s="135"/>
    </row>
    <row r="4068" spans="5:17" x14ac:dyDescent="0.25">
      <c r="E4068" s="265"/>
      <c r="M4068" s="159"/>
      <c r="N4068" s="149"/>
      <c r="P4068" s="135"/>
      <c r="Q4068" s="135"/>
    </row>
    <row r="4069" spans="5:17" x14ac:dyDescent="0.25">
      <c r="E4069" s="265"/>
      <c r="M4069" s="159"/>
      <c r="N4069" s="149"/>
      <c r="P4069" s="135"/>
      <c r="Q4069" s="135"/>
    </row>
    <row r="4070" spans="5:17" x14ac:dyDescent="0.25">
      <c r="E4070" s="265"/>
      <c r="M4070" s="159"/>
      <c r="N4070" s="149"/>
      <c r="P4070" s="135"/>
      <c r="Q4070" s="135"/>
    </row>
    <row r="4071" spans="5:17" x14ac:dyDescent="0.25">
      <c r="E4071" s="265"/>
      <c r="M4071" s="159"/>
      <c r="N4071" s="149"/>
      <c r="P4071" s="135"/>
      <c r="Q4071" s="135"/>
    </row>
    <row r="4072" spans="5:17" x14ac:dyDescent="0.25">
      <c r="E4072" s="265"/>
      <c r="M4072" s="159"/>
      <c r="N4072" s="149"/>
      <c r="P4072" s="135"/>
      <c r="Q4072" s="135"/>
    </row>
    <row r="4073" spans="5:17" x14ac:dyDescent="0.25">
      <c r="E4073" s="265"/>
      <c r="M4073" s="159"/>
      <c r="N4073" s="149"/>
      <c r="P4073" s="135"/>
      <c r="Q4073" s="135"/>
    </row>
    <row r="4074" spans="5:17" x14ac:dyDescent="0.25">
      <c r="E4074" s="265"/>
      <c r="M4074" s="159"/>
      <c r="N4074" s="149"/>
      <c r="P4074" s="135"/>
      <c r="Q4074" s="135"/>
    </row>
    <row r="4075" spans="5:17" x14ac:dyDescent="0.25">
      <c r="E4075" s="265"/>
      <c r="M4075" s="159"/>
      <c r="N4075" s="149"/>
      <c r="P4075" s="135"/>
      <c r="Q4075" s="135"/>
    </row>
    <row r="4076" spans="5:17" x14ac:dyDescent="0.25">
      <c r="E4076" s="265"/>
      <c r="M4076" s="159"/>
      <c r="N4076" s="149"/>
      <c r="P4076" s="135"/>
      <c r="Q4076" s="135"/>
    </row>
    <row r="4077" spans="5:17" x14ac:dyDescent="0.25">
      <c r="E4077" s="265"/>
      <c r="M4077" s="159"/>
      <c r="N4077" s="149"/>
      <c r="P4077" s="135"/>
      <c r="Q4077" s="135"/>
    </row>
    <row r="4078" spans="5:17" x14ac:dyDescent="0.25">
      <c r="E4078" s="265"/>
      <c r="M4078" s="159"/>
      <c r="N4078" s="149"/>
      <c r="P4078" s="135"/>
      <c r="Q4078" s="135"/>
    </row>
    <row r="4079" spans="5:17" x14ac:dyDescent="0.25">
      <c r="E4079" s="265"/>
      <c r="M4079" s="159"/>
      <c r="N4079" s="149"/>
      <c r="P4079" s="135"/>
      <c r="Q4079" s="135"/>
    </row>
    <row r="4080" spans="5:17" x14ac:dyDescent="0.25">
      <c r="E4080" s="265"/>
      <c r="M4080" s="159"/>
      <c r="N4080" s="149"/>
      <c r="P4080" s="135"/>
      <c r="Q4080" s="135"/>
    </row>
    <row r="4081" spans="5:17" x14ac:dyDescent="0.25">
      <c r="E4081" s="265"/>
      <c r="M4081" s="159"/>
      <c r="N4081" s="149"/>
      <c r="P4081" s="135"/>
      <c r="Q4081" s="135"/>
    </row>
    <row r="4082" spans="5:17" x14ac:dyDescent="0.25">
      <c r="E4082" s="265"/>
      <c r="M4082" s="159"/>
      <c r="N4082" s="149"/>
      <c r="P4082" s="135"/>
      <c r="Q4082" s="135"/>
    </row>
    <row r="4083" spans="5:17" x14ac:dyDescent="0.25">
      <c r="E4083" s="265"/>
      <c r="M4083" s="159"/>
      <c r="N4083" s="149"/>
      <c r="P4083" s="135"/>
      <c r="Q4083" s="135"/>
    </row>
    <row r="4084" spans="5:17" x14ac:dyDescent="0.25">
      <c r="E4084" s="265"/>
      <c r="M4084" s="159"/>
      <c r="N4084" s="149"/>
      <c r="P4084" s="135"/>
      <c r="Q4084" s="135"/>
    </row>
    <row r="4085" spans="5:17" x14ac:dyDescent="0.25">
      <c r="E4085" s="265"/>
      <c r="M4085" s="159"/>
      <c r="N4085" s="149"/>
      <c r="P4085" s="135"/>
      <c r="Q4085" s="135"/>
    </row>
    <row r="4086" spans="5:17" x14ac:dyDescent="0.25">
      <c r="E4086" s="265"/>
      <c r="M4086" s="159"/>
      <c r="N4086" s="149"/>
      <c r="P4086" s="135"/>
      <c r="Q4086" s="135"/>
    </row>
    <row r="4087" spans="5:17" x14ac:dyDescent="0.25">
      <c r="E4087" s="265"/>
      <c r="M4087" s="159"/>
      <c r="N4087" s="149"/>
      <c r="P4087" s="135"/>
      <c r="Q4087" s="135"/>
    </row>
    <row r="4088" spans="5:17" x14ac:dyDescent="0.25">
      <c r="E4088" s="265"/>
      <c r="M4088" s="159"/>
      <c r="N4088" s="149"/>
      <c r="P4088" s="135"/>
      <c r="Q4088" s="135"/>
    </row>
    <row r="4089" spans="5:17" x14ac:dyDescent="0.25">
      <c r="E4089" s="265"/>
      <c r="M4089" s="159"/>
      <c r="N4089" s="149"/>
      <c r="P4089" s="135"/>
      <c r="Q4089" s="135"/>
    </row>
    <row r="4090" spans="5:17" x14ac:dyDescent="0.25">
      <c r="E4090" s="265"/>
      <c r="M4090" s="159"/>
      <c r="N4090" s="149"/>
      <c r="P4090" s="135"/>
      <c r="Q4090" s="135"/>
    </row>
    <row r="4091" spans="5:17" x14ac:dyDescent="0.25">
      <c r="E4091" s="265"/>
      <c r="M4091" s="159"/>
      <c r="N4091" s="149"/>
      <c r="P4091" s="135"/>
      <c r="Q4091" s="135"/>
    </row>
    <row r="4092" spans="5:17" x14ac:dyDescent="0.25">
      <c r="E4092" s="265"/>
      <c r="M4092" s="159"/>
      <c r="N4092" s="149"/>
      <c r="P4092" s="135"/>
      <c r="Q4092" s="135"/>
    </row>
    <row r="4093" spans="5:17" x14ac:dyDescent="0.25">
      <c r="E4093" s="265"/>
      <c r="M4093" s="159"/>
      <c r="N4093" s="149"/>
      <c r="P4093" s="135"/>
      <c r="Q4093" s="135"/>
    </row>
    <row r="4094" spans="5:17" x14ac:dyDescent="0.25">
      <c r="E4094" s="265"/>
      <c r="M4094" s="159"/>
      <c r="N4094" s="149"/>
      <c r="P4094" s="135"/>
      <c r="Q4094" s="135"/>
    </row>
    <row r="4095" spans="5:17" x14ac:dyDescent="0.25">
      <c r="E4095" s="265"/>
      <c r="M4095" s="159"/>
      <c r="N4095" s="149"/>
      <c r="P4095" s="135"/>
      <c r="Q4095" s="135"/>
    </row>
    <row r="4096" spans="5:17" x14ac:dyDescent="0.25">
      <c r="E4096" s="265"/>
      <c r="M4096" s="159"/>
      <c r="N4096" s="149"/>
      <c r="P4096" s="135"/>
      <c r="Q4096" s="135"/>
    </row>
    <row r="4097" spans="5:17" x14ac:dyDescent="0.25">
      <c r="E4097" s="265"/>
      <c r="M4097" s="159"/>
      <c r="N4097" s="149"/>
      <c r="P4097" s="135"/>
      <c r="Q4097" s="135"/>
    </row>
    <row r="4098" spans="5:17" x14ac:dyDescent="0.25">
      <c r="E4098" s="265"/>
      <c r="M4098" s="159"/>
      <c r="N4098" s="149"/>
      <c r="P4098" s="135"/>
      <c r="Q4098" s="135"/>
    </row>
    <row r="4099" spans="5:17" x14ac:dyDescent="0.25">
      <c r="E4099" s="265"/>
      <c r="M4099" s="159"/>
      <c r="N4099" s="149"/>
      <c r="P4099" s="135"/>
      <c r="Q4099" s="135"/>
    </row>
    <row r="4100" spans="5:17" x14ac:dyDescent="0.25">
      <c r="E4100" s="265"/>
      <c r="M4100" s="159"/>
      <c r="N4100" s="149"/>
      <c r="P4100" s="135"/>
      <c r="Q4100" s="135"/>
    </row>
    <row r="4101" spans="5:17" x14ac:dyDescent="0.25">
      <c r="E4101" s="265"/>
      <c r="M4101" s="159"/>
      <c r="N4101" s="149"/>
      <c r="P4101" s="135"/>
      <c r="Q4101" s="135"/>
    </row>
    <row r="4102" spans="5:17" x14ac:dyDescent="0.25">
      <c r="E4102" s="265"/>
      <c r="M4102" s="159"/>
      <c r="N4102" s="149"/>
      <c r="P4102" s="135"/>
      <c r="Q4102" s="135"/>
    </row>
    <row r="4103" spans="5:17" x14ac:dyDescent="0.25">
      <c r="E4103" s="265"/>
      <c r="M4103" s="159"/>
      <c r="N4103" s="149"/>
      <c r="P4103" s="135"/>
      <c r="Q4103" s="135"/>
    </row>
    <row r="4104" spans="5:17" x14ac:dyDescent="0.25">
      <c r="E4104" s="265"/>
      <c r="M4104" s="159"/>
      <c r="N4104" s="149"/>
      <c r="P4104" s="135"/>
      <c r="Q4104" s="135"/>
    </row>
    <row r="4105" spans="5:17" x14ac:dyDescent="0.25">
      <c r="E4105" s="265"/>
      <c r="M4105" s="159"/>
      <c r="N4105" s="149"/>
      <c r="P4105" s="135"/>
      <c r="Q4105" s="135"/>
    </row>
    <row r="4106" spans="5:17" x14ac:dyDescent="0.25">
      <c r="E4106" s="265"/>
      <c r="M4106" s="159"/>
      <c r="N4106" s="149"/>
      <c r="P4106" s="135"/>
      <c r="Q4106" s="135"/>
    </row>
    <row r="4107" spans="5:17" x14ac:dyDescent="0.25">
      <c r="E4107" s="265"/>
      <c r="M4107" s="159"/>
      <c r="N4107" s="149"/>
      <c r="P4107" s="135"/>
      <c r="Q4107" s="135"/>
    </row>
    <row r="4108" spans="5:17" x14ac:dyDescent="0.25">
      <c r="E4108" s="265"/>
      <c r="M4108" s="159"/>
      <c r="N4108" s="149"/>
      <c r="P4108" s="135"/>
      <c r="Q4108" s="135"/>
    </row>
    <row r="4109" spans="5:17" x14ac:dyDescent="0.25">
      <c r="E4109" s="265"/>
      <c r="M4109" s="159"/>
      <c r="N4109" s="149"/>
      <c r="P4109" s="135"/>
      <c r="Q4109" s="135"/>
    </row>
    <row r="4110" spans="5:17" x14ac:dyDescent="0.25">
      <c r="E4110" s="265"/>
      <c r="M4110" s="159"/>
      <c r="N4110" s="149"/>
      <c r="P4110" s="135"/>
      <c r="Q4110" s="135"/>
    </row>
    <row r="4111" spans="5:17" x14ac:dyDescent="0.25">
      <c r="E4111" s="265"/>
      <c r="M4111" s="159"/>
      <c r="N4111" s="149"/>
      <c r="P4111" s="135"/>
      <c r="Q4111" s="135"/>
    </row>
    <row r="4112" spans="5:17" x14ac:dyDescent="0.25">
      <c r="E4112" s="265"/>
      <c r="M4112" s="159"/>
      <c r="N4112" s="149"/>
      <c r="P4112" s="135"/>
      <c r="Q4112" s="135"/>
    </row>
    <row r="4113" spans="5:17" x14ac:dyDescent="0.25">
      <c r="E4113" s="265"/>
      <c r="M4113" s="159"/>
      <c r="N4113" s="149"/>
      <c r="P4113" s="135"/>
      <c r="Q4113" s="135"/>
    </row>
    <row r="4114" spans="5:17" x14ac:dyDescent="0.25">
      <c r="E4114" s="265"/>
      <c r="M4114" s="159"/>
      <c r="N4114" s="149"/>
      <c r="P4114" s="135"/>
      <c r="Q4114" s="135"/>
    </row>
    <row r="4115" spans="5:17" x14ac:dyDescent="0.25">
      <c r="E4115" s="265"/>
      <c r="M4115" s="159"/>
      <c r="N4115" s="149"/>
      <c r="P4115" s="135"/>
      <c r="Q4115" s="135"/>
    </row>
    <row r="4116" spans="5:17" x14ac:dyDescent="0.25">
      <c r="E4116" s="265"/>
      <c r="M4116" s="159"/>
      <c r="N4116" s="149"/>
      <c r="P4116" s="135"/>
      <c r="Q4116" s="135"/>
    </row>
    <row r="4117" spans="5:17" x14ac:dyDescent="0.25">
      <c r="E4117" s="265"/>
      <c r="M4117" s="159"/>
      <c r="N4117" s="149"/>
      <c r="P4117" s="135"/>
      <c r="Q4117" s="135"/>
    </row>
    <row r="4118" spans="5:17" x14ac:dyDescent="0.25">
      <c r="E4118" s="265"/>
      <c r="M4118" s="159"/>
      <c r="N4118" s="149"/>
      <c r="P4118" s="135"/>
      <c r="Q4118" s="135"/>
    </row>
    <row r="4119" spans="5:17" x14ac:dyDescent="0.25">
      <c r="E4119" s="265"/>
      <c r="M4119" s="159"/>
      <c r="N4119" s="149"/>
      <c r="P4119" s="135"/>
      <c r="Q4119" s="135"/>
    </row>
    <row r="4120" spans="5:17" x14ac:dyDescent="0.25">
      <c r="E4120" s="265"/>
      <c r="M4120" s="159"/>
      <c r="N4120" s="149"/>
      <c r="P4120" s="135"/>
      <c r="Q4120" s="135"/>
    </row>
    <row r="4121" spans="5:17" x14ac:dyDescent="0.25">
      <c r="E4121" s="265"/>
      <c r="M4121" s="159"/>
      <c r="N4121" s="149"/>
      <c r="P4121" s="135"/>
      <c r="Q4121" s="135"/>
    </row>
    <row r="4122" spans="5:17" x14ac:dyDescent="0.25">
      <c r="E4122" s="265"/>
      <c r="M4122" s="159"/>
      <c r="N4122" s="149"/>
      <c r="P4122" s="135"/>
      <c r="Q4122" s="135"/>
    </row>
    <row r="4123" spans="5:17" x14ac:dyDescent="0.25">
      <c r="E4123" s="265"/>
      <c r="M4123" s="159"/>
      <c r="N4123" s="149"/>
      <c r="P4123" s="135"/>
      <c r="Q4123" s="135"/>
    </row>
    <row r="4124" spans="5:17" x14ac:dyDescent="0.25">
      <c r="E4124" s="265"/>
      <c r="M4124" s="159"/>
      <c r="N4124" s="149"/>
      <c r="P4124" s="135"/>
      <c r="Q4124" s="135"/>
    </row>
    <row r="4125" spans="5:17" x14ac:dyDescent="0.25">
      <c r="E4125" s="265"/>
      <c r="M4125" s="159"/>
      <c r="N4125" s="149"/>
      <c r="P4125" s="135"/>
      <c r="Q4125" s="135"/>
    </row>
    <row r="4126" spans="5:17" x14ac:dyDescent="0.25">
      <c r="E4126" s="265"/>
      <c r="M4126" s="159"/>
      <c r="N4126" s="149"/>
      <c r="P4126" s="135"/>
      <c r="Q4126" s="135"/>
    </row>
    <row r="4127" spans="5:17" x14ac:dyDescent="0.25">
      <c r="E4127" s="265"/>
      <c r="M4127" s="159"/>
      <c r="N4127" s="149"/>
      <c r="P4127" s="135"/>
      <c r="Q4127" s="135"/>
    </row>
    <row r="4128" spans="5:17" x14ac:dyDescent="0.25">
      <c r="E4128" s="265"/>
      <c r="M4128" s="159"/>
      <c r="N4128" s="149"/>
      <c r="P4128" s="135"/>
      <c r="Q4128" s="135"/>
    </row>
    <row r="4129" spans="5:17" x14ac:dyDescent="0.25">
      <c r="E4129" s="265"/>
      <c r="M4129" s="159"/>
      <c r="N4129" s="149"/>
      <c r="P4129" s="135"/>
      <c r="Q4129" s="135"/>
    </row>
    <row r="4130" spans="5:17" x14ac:dyDescent="0.25">
      <c r="E4130" s="265"/>
      <c r="M4130" s="159"/>
      <c r="N4130" s="149"/>
      <c r="P4130" s="135"/>
      <c r="Q4130" s="135"/>
    </row>
    <row r="4131" spans="5:17" x14ac:dyDescent="0.25">
      <c r="E4131" s="265"/>
      <c r="M4131" s="159"/>
      <c r="N4131" s="149"/>
      <c r="P4131" s="135"/>
      <c r="Q4131" s="135"/>
    </row>
    <row r="4132" spans="5:17" x14ac:dyDescent="0.25">
      <c r="E4132" s="265"/>
      <c r="M4132" s="159"/>
      <c r="N4132" s="149"/>
      <c r="P4132" s="135"/>
      <c r="Q4132" s="135"/>
    </row>
    <row r="4133" spans="5:17" x14ac:dyDescent="0.25">
      <c r="E4133" s="265"/>
      <c r="M4133" s="159"/>
      <c r="N4133" s="149"/>
      <c r="P4133" s="135"/>
      <c r="Q4133" s="135"/>
    </row>
    <row r="4134" spans="5:17" x14ac:dyDescent="0.25">
      <c r="E4134" s="265"/>
      <c r="M4134" s="159"/>
      <c r="N4134" s="149"/>
      <c r="P4134" s="135"/>
      <c r="Q4134" s="135"/>
    </row>
    <row r="4135" spans="5:17" x14ac:dyDescent="0.25">
      <c r="E4135" s="265"/>
      <c r="M4135" s="159"/>
      <c r="N4135" s="149"/>
      <c r="P4135" s="135"/>
      <c r="Q4135" s="135"/>
    </row>
    <row r="4136" spans="5:17" x14ac:dyDescent="0.25">
      <c r="E4136" s="265"/>
      <c r="M4136" s="159"/>
      <c r="N4136" s="149"/>
      <c r="P4136" s="135"/>
      <c r="Q4136" s="135"/>
    </row>
    <row r="4137" spans="5:17" x14ac:dyDescent="0.25">
      <c r="E4137" s="265"/>
      <c r="M4137" s="159"/>
      <c r="N4137" s="149"/>
      <c r="P4137" s="135"/>
      <c r="Q4137" s="135"/>
    </row>
    <row r="4138" spans="5:17" x14ac:dyDescent="0.25">
      <c r="E4138" s="265"/>
      <c r="M4138" s="159"/>
      <c r="N4138" s="149"/>
      <c r="P4138" s="135"/>
      <c r="Q4138" s="135"/>
    </row>
    <row r="4139" spans="5:17" x14ac:dyDescent="0.25">
      <c r="E4139" s="265"/>
      <c r="M4139" s="159"/>
      <c r="N4139" s="149"/>
      <c r="P4139" s="135"/>
      <c r="Q4139" s="135"/>
    </row>
    <row r="4140" spans="5:17" x14ac:dyDescent="0.25">
      <c r="E4140" s="265"/>
      <c r="M4140" s="159"/>
      <c r="N4140" s="149"/>
      <c r="P4140" s="135"/>
      <c r="Q4140" s="135"/>
    </row>
    <row r="4141" spans="5:17" x14ac:dyDescent="0.25">
      <c r="E4141" s="265"/>
      <c r="M4141" s="159"/>
      <c r="N4141" s="149"/>
      <c r="P4141" s="135"/>
      <c r="Q4141" s="135"/>
    </row>
    <row r="4142" spans="5:17" x14ac:dyDescent="0.25">
      <c r="E4142" s="265"/>
      <c r="M4142" s="159"/>
      <c r="N4142" s="149"/>
      <c r="P4142" s="135"/>
      <c r="Q4142" s="135"/>
    </row>
    <row r="4143" spans="5:17" x14ac:dyDescent="0.25">
      <c r="E4143" s="265"/>
      <c r="M4143" s="159"/>
      <c r="N4143" s="149"/>
      <c r="P4143" s="135"/>
      <c r="Q4143" s="135"/>
    </row>
    <row r="4144" spans="5:17" x14ac:dyDescent="0.25">
      <c r="E4144" s="265"/>
      <c r="M4144" s="159"/>
      <c r="N4144" s="149"/>
      <c r="P4144" s="135"/>
      <c r="Q4144" s="135"/>
    </row>
    <row r="4145" spans="5:17" x14ac:dyDescent="0.25">
      <c r="E4145" s="265"/>
      <c r="M4145" s="159"/>
      <c r="N4145" s="149"/>
      <c r="P4145" s="135"/>
      <c r="Q4145" s="135"/>
    </row>
    <row r="4146" spans="5:17" x14ac:dyDescent="0.25">
      <c r="E4146" s="265"/>
      <c r="M4146" s="159"/>
      <c r="N4146" s="149"/>
      <c r="P4146" s="135"/>
      <c r="Q4146" s="135"/>
    </row>
    <row r="4147" spans="5:17" x14ac:dyDescent="0.25">
      <c r="E4147" s="265"/>
      <c r="M4147" s="159"/>
      <c r="N4147" s="149"/>
      <c r="P4147" s="135"/>
      <c r="Q4147" s="135"/>
    </row>
    <row r="4148" spans="5:17" x14ac:dyDescent="0.25">
      <c r="E4148" s="265"/>
      <c r="M4148" s="159"/>
      <c r="N4148" s="149"/>
      <c r="P4148" s="135"/>
      <c r="Q4148" s="135"/>
    </row>
    <row r="4149" spans="5:17" x14ac:dyDescent="0.25">
      <c r="E4149" s="265"/>
      <c r="M4149" s="159"/>
      <c r="N4149" s="149"/>
      <c r="P4149" s="135"/>
      <c r="Q4149" s="135"/>
    </row>
    <row r="4150" spans="5:17" x14ac:dyDescent="0.25">
      <c r="E4150" s="265"/>
      <c r="M4150" s="159"/>
      <c r="N4150" s="149"/>
      <c r="P4150" s="135"/>
      <c r="Q4150" s="135"/>
    </row>
    <row r="4151" spans="5:17" x14ac:dyDescent="0.25">
      <c r="E4151" s="265"/>
      <c r="M4151" s="159"/>
      <c r="N4151" s="149"/>
      <c r="P4151" s="135"/>
      <c r="Q4151" s="135"/>
    </row>
    <row r="4152" spans="5:17" x14ac:dyDescent="0.25">
      <c r="E4152" s="265"/>
      <c r="M4152" s="159"/>
      <c r="N4152" s="149"/>
      <c r="P4152" s="135"/>
      <c r="Q4152" s="135"/>
    </row>
    <row r="4153" spans="5:17" x14ac:dyDescent="0.25">
      <c r="E4153" s="265"/>
      <c r="M4153" s="159"/>
      <c r="N4153" s="149"/>
      <c r="P4153" s="135"/>
      <c r="Q4153" s="135"/>
    </row>
    <row r="4154" spans="5:17" x14ac:dyDescent="0.25">
      <c r="E4154" s="265"/>
      <c r="M4154" s="159"/>
      <c r="N4154" s="149"/>
      <c r="P4154" s="135"/>
      <c r="Q4154" s="135"/>
    </row>
    <row r="4155" spans="5:17" x14ac:dyDescent="0.25">
      <c r="E4155" s="265"/>
      <c r="M4155" s="159"/>
      <c r="N4155" s="149"/>
      <c r="P4155" s="135"/>
      <c r="Q4155" s="135"/>
    </row>
    <row r="4156" spans="5:17" x14ac:dyDescent="0.25">
      <c r="E4156" s="265"/>
      <c r="M4156" s="159"/>
      <c r="N4156" s="149"/>
      <c r="P4156" s="135"/>
      <c r="Q4156" s="135"/>
    </row>
    <row r="4157" spans="5:17" x14ac:dyDescent="0.25">
      <c r="E4157" s="265"/>
      <c r="M4157" s="159"/>
      <c r="N4157" s="149"/>
      <c r="P4157" s="135"/>
      <c r="Q4157" s="135"/>
    </row>
    <row r="4158" spans="5:17" x14ac:dyDescent="0.25">
      <c r="E4158" s="265"/>
      <c r="M4158" s="159"/>
      <c r="N4158" s="149"/>
      <c r="P4158" s="135"/>
      <c r="Q4158" s="135"/>
    </row>
    <row r="4159" spans="5:17" x14ac:dyDescent="0.25">
      <c r="E4159" s="265"/>
      <c r="M4159" s="159"/>
      <c r="N4159" s="149"/>
      <c r="P4159" s="135"/>
      <c r="Q4159" s="135"/>
    </row>
    <row r="4160" spans="5:17" x14ac:dyDescent="0.25">
      <c r="E4160" s="265"/>
      <c r="M4160" s="159"/>
      <c r="N4160" s="149"/>
      <c r="P4160" s="135"/>
      <c r="Q4160" s="135"/>
    </row>
    <row r="4161" spans="5:17" x14ac:dyDescent="0.25">
      <c r="E4161" s="265"/>
      <c r="M4161" s="159"/>
      <c r="N4161" s="149"/>
      <c r="P4161" s="135"/>
      <c r="Q4161" s="135"/>
    </row>
    <row r="4162" spans="5:17" x14ac:dyDescent="0.25">
      <c r="E4162" s="265"/>
      <c r="M4162" s="159"/>
      <c r="N4162" s="149"/>
      <c r="P4162" s="135"/>
      <c r="Q4162" s="135"/>
    </row>
    <row r="4163" spans="5:17" x14ac:dyDescent="0.25">
      <c r="E4163" s="265"/>
      <c r="M4163" s="159"/>
      <c r="N4163" s="149"/>
      <c r="P4163" s="135"/>
      <c r="Q4163" s="135"/>
    </row>
    <row r="4164" spans="5:17" x14ac:dyDescent="0.25">
      <c r="E4164" s="265"/>
      <c r="M4164" s="159"/>
      <c r="N4164" s="149"/>
      <c r="P4164" s="135"/>
      <c r="Q4164" s="135"/>
    </row>
    <row r="4165" spans="5:17" x14ac:dyDescent="0.25">
      <c r="E4165" s="265"/>
      <c r="M4165" s="159"/>
      <c r="N4165" s="149"/>
      <c r="P4165" s="135"/>
      <c r="Q4165" s="135"/>
    </row>
    <row r="4166" spans="5:17" x14ac:dyDescent="0.25">
      <c r="E4166" s="265"/>
      <c r="M4166" s="159"/>
      <c r="N4166" s="149"/>
      <c r="P4166" s="135"/>
      <c r="Q4166" s="135"/>
    </row>
    <row r="4167" spans="5:17" x14ac:dyDescent="0.25">
      <c r="E4167" s="265"/>
      <c r="M4167" s="159"/>
      <c r="N4167" s="149"/>
      <c r="P4167" s="135"/>
      <c r="Q4167" s="135"/>
    </row>
    <row r="4168" spans="5:17" x14ac:dyDescent="0.25">
      <c r="E4168" s="265"/>
      <c r="M4168" s="159"/>
      <c r="N4168" s="149"/>
      <c r="P4168" s="135"/>
      <c r="Q4168" s="135"/>
    </row>
    <row r="4169" spans="5:17" x14ac:dyDescent="0.25">
      <c r="E4169" s="265"/>
      <c r="M4169" s="159"/>
      <c r="N4169" s="149"/>
      <c r="P4169" s="135"/>
      <c r="Q4169" s="135"/>
    </row>
    <row r="4170" spans="5:17" x14ac:dyDescent="0.25">
      <c r="E4170" s="265"/>
      <c r="M4170" s="159"/>
      <c r="N4170" s="149"/>
      <c r="P4170" s="135"/>
      <c r="Q4170" s="135"/>
    </row>
    <row r="4171" spans="5:17" x14ac:dyDescent="0.25">
      <c r="E4171" s="265"/>
      <c r="M4171" s="159"/>
      <c r="N4171" s="149"/>
      <c r="P4171" s="135"/>
      <c r="Q4171" s="135"/>
    </row>
    <row r="4172" spans="5:17" x14ac:dyDescent="0.25">
      <c r="E4172" s="265"/>
      <c r="M4172" s="159"/>
      <c r="N4172" s="149"/>
      <c r="P4172" s="135"/>
      <c r="Q4172" s="135"/>
    </row>
    <row r="4173" spans="5:17" x14ac:dyDescent="0.25">
      <c r="E4173" s="265"/>
      <c r="M4173" s="159"/>
      <c r="N4173" s="149"/>
      <c r="P4173" s="135"/>
      <c r="Q4173" s="135"/>
    </row>
    <row r="4174" spans="5:17" x14ac:dyDescent="0.25">
      <c r="E4174" s="265"/>
      <c r="M4174" s="159"/>
      <c r="N4174" s="149"/>
      <c r="P4174" s="135"/>
      <c r="Q4174" s="135"/>
    </row>
    <row r="4175" spans="5:17" x14ac:dyDescent="0.25">
      <c r="E4175" s="265"/>
      <c r="M4175" s="159"/>
      <c r="N4175" s="149"/>
      <c r="P4175" s="135"/>
      <c r="Q4175" s="135"/>
    </row>
    <row r="4176" spans="5:17" x14ac:dyDescent="0.25">
      <c r="E4176" s="265"/>
      <c r="M4176" s="159"/>
      <c r="N4176" s="149"/>
      <c r="P4176" s="135"/>
      <c r="Q4176" s="135"/>
    </row>
    <row r="4177" spans="5:17" x14ac:dyDescent="0.25">
      <c r="E4177" s="265"/>
      <c r="M4177" s="159"/>
      <c r="N4177" s="149"/>
      <c r="P4177" s="135"/>
      <c r="Q4177" s="135"/>
    </row>
    <row r="4178" spans="5:17" x14ac:dyDescent="0.25">
      <c r="E4178" s="265"/>
      <c r="M4178" s="159"/>
      <c r="N4178" s="149"/>
      <c r="P4178" s="135"/>
      <c r="Q4178" s="135"/>
    </row>
    <row r="4179" spans="5:17" x14ac:dyDescent="0.25">
      <c r="E4179" s="265"/>
      <c r="M4179" s="159"/>
      <c r="N4179" s="149"/>
      <c r="P4179" s="135"/>
      <c r="Q4179" s="135"/>
    </row>
    <row r="4180" spans="5:17" x14ac:dyDescent="0.25">
      <c r="E4180" s="265"/>
      <c r="M4180" s="159"/>
      <c r="N4180" s="149"/>
      <c r="P4180" s="135"/>
      <c r="Q4180" s="135"/>
    </row>
    <row r="4181" spans="5:17" x14ac:dyDescent="0.25">
      <c r="E4181" s="265"/>
      <c r="M4181" s="159"/>
      <c r="N4181" s="149"/>
      <c r="P4181" s="135"/>
      <c r="Q4181" s="135"/>
    </row>
    <row r="4182" spans="5:17" x14ac:dyDescent="0.25">
      <c r="E4182" s="265"/>
      <c r="M4182" s="159"/>
      <c r="N4182" s="149"/>
      <c r="P4182" s="135"/>
      <c r="Q4182" s="135"/>
    </row>
    <row r="4183" spans="5:17" x14ac:dyDescent="0.25">
      <c r="E4183" s="265"/>
      <c r="M4183" s="159"/>
      <c r="N4183" s="149"/>
      <c r="P4183" s="135"/>
      <c r="Q4183" s="135"/>
    </row>
    <row r="4184" spans="5:17" x14ac:dyDescent="0.25">
      <c r="E4184" s="265"/>
      <c r="M4184" s="159"/>
      <c r="N4184" s="149"/>
      <c r="P4184" s="135"/>
      <c r="Q4184" s="135"/>
    </row>
    <row r="4185" spans="5:17" x14ac:dyDescent="0.25">
      <c r="E4185" s="265"/>
      <c r="M4185" s="159"/>
      <c r="N4185" s="149"/>
      <c r="P4185" s="135"/>
      <c r="Q4185" s="135"/>
    </row>
    <row r="4186" spans="5:17" x14ac:dyDescent="0.25">
      <c r="E4186" s="265"/>
      <c r="M4186" s="159"/>
      <c r="N4186" s="149"/>
      <c r="P4186" s="135"/>
      <c r="Q4186" s="135"/>
    </row>
    <row r="4187" spans="5:17" x14ac:dyDescent="0.25">
      <c r="E4187" s="265"/>
      <c r="M4187" s="159"/>
      <c r="N4187" s="149"/>
      <c r="P4187" s="135"/>
      <c r="Q4187" s="135"/>
    </row>
    <row r="4188" spans="5:17" x14ac:dyDescent="0.25">
      <c r="E4188" s="265"/>
      <c r="M4188" s="159"/>
      <c r="N4188" s="149"/>
      <c r="P4188" s="135"/>
      <c r="Q4188" s="135"/>
    </row>
    <row r="4189" spans="5:17" x14ac:dyDescent="0.25">
      <c r="E4189" s="265"/>
      <c r="M4189" s="159"/>
      <c r="N4189" s="149"/>
      <c r="P4189" s="135"/>
      <c r="Q4189" s="135"/>
    </row>
    <row r="4190" spans="5:17" x14ac:dyDescent="0.25">
      <c r="E4190" s="265"/>
      <c r="M4190" s="159"/>
      <c r="N4190" s="149"/>
      <c r="P4190" s="135"/>
      <c r="Q4190" s="135"/>
    </row>
    <row r="4191" spans="5:17" x14ac:dyDescent="0.25">
      <c r="E4191" s="265"/>
      <c r="M4191" s="159"/>
      <c r="N4191" s="149"/>
      <c r="P4191" s="135"/>
      <c r="Q4191" s="135"/>
    </row>
    <row r="4192" spans="5:17" x14ac:dyDescent="0.25">
      <c r="E4192" s="265"/>
      <c r="M4192" s="159"/>
      <c r="N4192" s="149"/>
      <c r="P4192" s="135"/>
      <c r="Q4192" s="135"/>
    </row>
    <row r="4193" spans="5:17" x14ac:dyDescent="0.25">
      <c r="E4193" s="265"/>
      <c r="M4193" s="159"/>
      <c r="N4193" s="149"/>
      <c r="P4193" s="135"/>
      <c r="Q4193" s="135"/>
    </row>
    <row r="4194" spans="5:17" x14ac:dyDescent="0.25">
      <c r="E4194" s="265"/>
      <c r="M4194" s="159"/>
      <c r="N4194" s="149"/>
      <c r="P4194" s="135"/>
      <c r="Q4194" s="135"/>
    </row>
    <row r="4195" spans="5:17" x14ac:dyDescent="0.25">
      <c r="E4195" s="265"/>
      <c r="M4195" s="159"/>
      <c r="N4195" s="149"/>
      <c r="P4195" s="135"/>
      <c r="Q4195" s="135"/>
    </row>
    <row r="4196" spans="5:17" x14ac:dyDescent="0.25">
      <c r="E4196" s="265"/>
      <c r="M4196" s="159"/>
      <c r="N4196" s="149"/>
      <c r="P4196" s="135"/>
      <c r="Q4196" s="135"/>
    </row>
    <row r="4197" spans="5:17" x14ac:dyDescent="0.25">
      <c r="E4197" s="265"/>
      <c r="M4197" s="159"/>
      <c r="N4197" s="149"/>
      <c r="P4197" s="135"/>
      <c r="Q4197" s="135"/>
    </row>
    <row r="4198" spans="5:17" x14ac:dyDescent="0.25">
      <c r="E4198" s="265"/>
      <c r="M4198" s="159"/>
      <c r="N4198" s="149"/>
      <c r="P4198" s="135"/>
      <c r="Q4198" s="135"/>
    </row>
    <row r="4199" spans="5:17" x14ac:dyDescent="0.25">
      <c r="E4199" s="265"/>
      <c r="M4199" s="159"/>
      <c r="N4199" s="149"/>
      <c r="P4199" s="135"/>
      <c r="Q4199" s="135"/>
    </row>
    <row r="4200" spans="5:17" x14ac:dyDescent="0.25">
      <c r="E4200" s="265"/>
      <c r="M4200" s="159"/>
      <c r="N4200" s="149"/>
      <c r="P4200" s="135"/>
      <c r="Q4200" s="135"/>
    </row>
    <row r="4201" spans="5:17" x14ac:dyDescent="0.25">
      <c r="E4201" s="265"/>
      <c r="M4201" s="159"/>
      <c r="N4201" s="149"/>
      <c r="P4201" s="135"/>
      <c r="Q4201" s="135"/>
    </row>
    <row r="4202" spans="5:17" x14ac:dyDescent="0.25">
      <c r="E4202" s="265"/>
      <c r="M4202" s="159"/>
      <c r="N4202" s="149"/>
      <c r="P4202" s="135"/>
      <c r="Q4202" s="135"/>
    </row>
    <row r="4203" spans="5:17" x14ac:dyDescent="0.25">
      <c r="E4203" s="265"/>
      <c r="M4203" s="159"/>
      <c r="N4203" s="149"/>
      <c r="P4203" s="135"/>
      <c r="Q4203" s="135"/>
    </row>
    <row r="4204" spans="5:17" x14ac:dyDescent="0.25">
      <c r="E4204" s="265"/>
      <c r="M4204" s="159"/>
      <c r="N4204" s="149"/>
      <c r="P4204" s="135"/>
      <c r="Q4204" s="135"/>
    </row>
    <row r="4205" spans="5:17" x14ac:dyDescent="0.25">
      <c r="E4205" s="265"/>
      <c r="M4205" s="159"/>
      <c r="N4205" s="149"/>
      <c r="P4205" s="135"/>
      <c r="Q4205" s="135"/>
    </row>
    <row r="4206" spans="5:17" x14ac:dyDescent="0.25">
      <c r="E4206" s="265"/>
      <c r="M4206" s="159"/>
      <c r="N4206" s="149"/>
      <c r="P4206" s="135"/>
      <c r="Q4206" s="135"/>
    </row>
    <row r="4207" spans="5:17" x14ac:dyDescent="0.25">
      <c r="E4207" s="265"/>
      <c r="M4207" s="159"/>
      <c r="N4207" s="149"/>
      <c r="P4207" s="135"/>
      <c r="Q4207" s="135"/>
    </row>
    <row r="4208" spans="5:17" x14ac:dyDescent="0.25">
      <c r="E4208" s="265"/>
      <c r="M4208" s="159"/>
      <c r="N4208" s="149"/>
      <c r="P4208" s="135"/>
      <c r="Q4208" s="135"/>
    </row>
    <row r="4209" spans="5:17" x14ac:dyDescent="0.25">
      <c r="E4209" s="265"/>
      <c r="M4209" s="159"/>
      <c r="N4209" s="149"/>
      <c r="P4209" s="135"/>
      <c r="Q4209" s="135"/>
    </row>
    <row r="4210" spans="5:17" x14ac:dyDescent="0.25">
      <c r="E4210" s="265"/>
      <c r="M4210" s="159"/>
      <c r="N4210" s="149"/>
      <c r="P4210" s="135"/>
      <c r="Q4210" s="135"/>
    </row>
    <row r="4211" spans="5:17" x14ac:dyDescent="0.25">
      <c r="E4211" s="265"/>
      <c r="M4211" s="159"/>
      <c r="N4211" s="149"/>
      <c r="P4211" s="135"/>
      <c r="Q4211" s="135"/>
    </row>
    <row r="4212" spans="5:17" x14ac:dyDescent="0.25">
      <c r="E4212" s="265"/>
      <c r="M4212" s="159"/>
      <c r="N4212" s="149"/>
      <c r="P4212" s="135"/>
      <c r="Q4212" s="135"/>
    </row>
    <row r="4213" spans="5:17" x14ac:dyDescent="0.25">
      <c r="E4213" s="265"/>
      <c r="M4213" s="159"/>
      <c r="N4213" s="149"/>
      <c r="P4213" s="135"/>
      <c r="Q4213" s="135"/>
    </row>
    <row r="4214" spans="5:17" x14ac:dyDescent="0.25">
      <c r="E4214" s="265"/>
      <c r="M4214" s="159"/>
      <c r="N4214" s="149"/>
      <c r="P4214" s="135"/>
      <c r="Q4214" s="135"/>
    </row>
    <row r="4215" spans="5:17" x14ac:dyDescent="0.25">
      <c r="E4215" s="265"/>
      <c r="M4215" s="159"/>
      <c r="N4215" s="149"/>
      <c r="P4215" s="135"/>
      <c r="Q4215" s="135"/>
    </row>
    <row r="4216" spans="5:17" x14ac:dyDescent="0.25">
      <c r="E4216" s="265"/>
      <c r="M4216" s="159"/>
      <c r="N4216" s="149"/>
      <c r="P4216" s="135"/>
      <c r="Q4216" s="135"/>
    </row>
    <row r="4217" spans="5:17" x14ac:dyDescent="0.25">
      <c r="E4217" s="265"/>
      <c r="M4217" s="159"/>
      <c r="N4217" s="149"/>
      <c r="P4217" s="135"/>
      <c r="Q4217" s="135"/>
    </row>
    <row r="4218" spans="5:17" x14ac:dyDescent="0.25">
      <c r="E4218" s="265"/>
      <c r="M4218" s="159"/>
      <c r="N4218" s="149"/>
      <c r="P4218" s="135"/>
      <c r="Q4218" s="135"/>
    </row>
    <row r="4219" spans="5:17" x14ac:dyDescent="0.25">
      <c r="E4219" s="265"/>
      <c r="M4219" s="159"/>
      <c r="N4219" s="149"/>
      <c r="P4219" s="135"/>
      <c r="Q4219" s="135"/>
    </row>
    <row r="4220" spans="5:17" x14ac:dyDescent="0.25">
      <c r="E4220" s="265"/>
      <c r="M4220" s="159"/>
      <c r="N4220" s="149"/>
      <c r="P4220" s="135"/>
      <c r="Q4220" s="135"/>
    </row>
    <row r="4221" spans="5:17" x14ac:dyDescent="0.25">
      <c r="E4221" s="265"/>
      <c r="M4221" s="159"/>
      <c r="N4221" s="149"/>
      <c r="P4221" s="135"/>
      <c r="Q4221" s="135"/>
    </row>
    <row r="4222" spans="5:17" x14ac:dyDescent="0.25">
      <c r="E4222" s="265"/>
      <c r="M4222" s="159"/>
      <c r="N4222" s="149"/>
      <c r="P4222" s="135"/>
      <c r="Q4222" s="135"/>
    </row>
    <row r="4223" spans="5:17" x14ac:dyDescent="0.25">
      <c r="E4223" s="265"/>
      <c r="M4223" s="159"/>
      <c r="N4223" s="149"/>
      <c r="P4223" s="135"/>
      <c r="Q4223" s="135"/>
    </row>
    <row r="4224" spans="5:17" x14ac:dyDescent="0.25">
      <c r="E4224" s="265"/>
      <c r="M4224" s="159"/>
      <c r="N4224" s="149"/>
      <c r="P4224" s="135"/>
      <c r="Q4224" s="135"/>
    </row>
    <row r="4225" spans="5:17" x14ac:dyDescent="0.25">
      <c r="E4225" s="265"/>
      <c r="M4225" s="159"/>
      <c r="N4225" s="149"/>
      <c r="P4225" s="135"/>
      <c r="Q4225" s="135"/>
    </row>
    <row r="4226" spans="5:17" x14ac:dyDescent="0.25">
      <c r="E4226" s="265"/>
      <c r="M4226" s="159"/>
      <c r="N4226" s="149"/>
      <c r="P4226" s="135"/>
      <c r="Q4226" s="135"/>
    </row>
    <row r="4227" spans="5:17" x14ac:dyDescent="0.25">
      <c r="E4227" s="265"/>
      <c r="M4227" s="159"/>
      <c r="N4227" s="149"/>
      <c r="P4227" s="135"/>
      <c r="Q4227" s="135"/>
    </row>
    <row r="4228" spans="5:17" x14ac:dyDescent="0.25">
      <c r="E4228" s="265"/>
      <c r="M4228" s="159"/>
      <c r="N4228" s="149"/>
      <c r="P4228" s="135"/>
      <c r="Q4228" s="135"/>
    </row>
    <row r="4229" spans="5:17" x14ac:dyDescent="0.25">
      <c r="E4229" s="265"/>
      <c r="M4229" s="159"/>
      <c r="N4229" s="149"/>
      <c r="P4229" s="135"/>
      <c r="Q4229" s="135"/>
    </row>
    <row r="4230" spans="5:17" x14ac:dyDescent="0.25">
      <c r="E4230" s="265"/>
      <c r="M4230" s="159"/>
      <c r="N4230" s="149"/>
      <c r="P4230" s="135"/>
      <c r="Q4230" s="135"/>
    </row>
    <row r="4231" spans="5:17" x14ac:dyDescent="0.25">
      <c r="E4231" s="265"/>
      <c r="M4231" s="159"/>
      <c r="N4231" s="149"/>
      <c r="P4231" s="135"/>
      <c r="Q4231" s="135"/>
    </row>
    <row r="4232" spans="5:17" x14ac:dyDescent="0.25">
      <c r="E4232" s="265"/>
      <c r="M4232" s="159"/>
      <c r="N4232" s="149"/>
      <c r="P4232" s="135"/>
      <c r="Q4232" s="135"/>
    </row>
    <row r="4233" spans="5:17" x14ac:dyDescent="0.25">
      <c r="E4233" s="265"/>
      <c r="M4233" s="159"/>
      <c r="N4233" s="149"/>
      <c r="P4233" s="135"/>
      <c r="Q4233" s="135"/>
    </row>
    <row r="4234" spans="5:17" x14ac:dyDescent="0.25">
      <c r="E4234" s="265"/>
      <c r="M4234" s="159"/>
      <c r="N4234" s="149"/>
      <c r="P4234" s="135"/>
      <c r="Q4234" s="135"/>
    </row>
    <row r="4235" spans="5:17" x14ac:dyDescent="0.25">
      <c r="E4235" s="265"/>
      <c r="M4235" s="159"/>
      <c r="N4235" s="149"/>
      <c r="P4235" s="135"/>
      <c r="Q4235" s="135"/>
    </row>
    <row r="4236" spans="5:17" x14ac:dyDescent="0.25">
      <c r="E4236" s="265"/>
      <c r="M4236" s="159"/>
      <c r="N4236" s="149"/>
      <c r="P4236" s="135"/>
      <c r="Q4236" s="135"/>
    </row>
    <row r="4237" spans="5:17" x14ac:dyDescent="0.25">
      <c r="E4237" s="265"/>
      <c r="M4237" s="159"/>
      <c r="N4237" s="149"/>
      <c r="P4237" s="135"/>
      <c r="Q4237" s="135"/>
    </row>
    <row r="4238" spans="5:17" x14ac:dyDescent="0.25">
      <c r="E4238" s="265"/>
      <c r="M4238" s="159"/>
      <c r="N4238" s="149"/>
      <c r="P4238" s="135"/>
      <c r="Q4238" s="135"/>
    </row>
    <row r="4239" spans="5:17" x14ac:dyDescent="0.25">
      <c r="E4239" s="265"/>
      <c r="M4239" s="159"/>
      <c r="N4239" s="149"/>
      <c r="P4239" s="135"/>
      <c r="Q4239" s="135"/>
    </row>
    <row r="4240" spans="5:17" x14ac:dyDescent="0.25">
      <c r="E4240" s="265"/>
      <c r="M4240" s="159"/>
      <c r="N4240" s="149"/>
      <c r="P4240" s="135"/>
      <c r="Q4240" s="135"/>
    </row>
    <row r="4241" spans="5:17" x14ac:dyDescent="0.25">
      <c r="E4241" s="265"/>
      <c r="M4241" s="159"/>
      <c r="N4241" s="149"/>
      <c r="P4241" s="135"/>
      <c r="Q4241" s="135"/>
    </row>
    <row r="4242" spans="5:17" x14ac:dyDescent="0.25">
      <c r="E4242" s="265"/>
      <c r="M4242" s="159"/>
      <c r="N4242" s="149"/>
      <c r="P4242" s="135"/>
      <c r="Q4242" s="135"/>
    </row>
    <row r="4243" spans="5:17" x14ac:dyDescent="0.25">
      <c r="E4243" s="265"/>
      <c r="M4243" s="159"/>
      <c r="N4243" s="149"/>
      <c r="P4243" s="135"/>
      <c r="Q4243" s="135"/>
    </row>
    <row r="4244" spans="5:17" x14ac:dyDescent="0.25">
      <c r="E4244" s="265"/>
      <c r="M4244" s="159"/>
      <c r="N4244" s="149"/>
      <c r="P4244" s="135"/>
      <c r="Q4244" s="135"/>
    </row>
    <row r="4245" spans="5:17" x14ac:dyDescent="0.25">
      <c r="E4245" s="265"/>
      <c r="M4245" s="159"/>
      <c r="N4245" s="149"/>
      <c r="P4245" s="135"/>
      <c r="Q4245" s="135"/>
    </row>
    <row r="4246" spans="5:17" x14ac:dyDescent="0.25">
      <c r="E4246" s="265"/>
      <c r="M4246" s="159"/>
      <c r="N4246" s="149"/>
      <c r="P4246" s="135"/>
      <c r="Q4246" s="135"/>
    </row>
    <row r="4247" spans="5:17" x14ac:dyDescent="0.25">
      <c r="E4247" s="265"/>
      <c r="M4247" s="159"/>
      <c r="N4247" s="149"/>
      <c r="P4247" s="135"/>
      <c r="Q4247" s="135"/>
    </row>
    <row r="4248" spans="5:17" x14ac:dyDescent="0.25">
      <c r="E4248" s="265"/>
      <c r="M4248" s="159"/>
      <c r="N4248" s="149"/>
      <c r="P4248" s="135"/>
      <c r="Q4248" s="135"/>
    </row>
    <row r="4249" spans="5:17" x14ac:dyDescent="0.25">
      <c r="E4249" s="265"/>
      <c r="M4249" s="159"/>
      <c r="N4249" s="149"/>
      <c r="P4249" s="135"/>
      <c r="Q4249" s="135"/>
    </row>
    <row r="4250" spans="5:17" x14ac:dyDescent="0.25">
      <c r="E4250" s="265"/>
      <c r="M4250" s="159"/>
      <c r="N4250" s="149"/>
      <c r="P4250" s="135"/>
      <c r="Q4250" s="135"/>
    </row>
    <row r="4251" spans="5:17" x14ac:dyDescent="0.25">
      <c r="E4251" s="265"/>
      <c r="M4251" s="159"/>
      <c r="N4251" s="149"/>
      <c r="P4251" s="135"/>
      <c r="Q4251" s="135"/>
    </row>
    <row r="4252" spans="5:17" x14ac:dyDescent="0.25">
      <c r="E4252" s="265"/>
      <c r="M4252" s="159"/>
      <c r="N4252" s="149"/>
      <c r="P4252" s="135"/>
      <c r="Q4252" s="135"/>
    </row>
    <row r="4253" spans="5:17" x14ac:dyDescent="0.25">
      <c r="E4253" s="265"/>
      <c r="M4253" s="159"/>
      <c r="N4253" s="149"/>
      <c r="P4253" s="135"/>
      <c r="Q4253" s="135"/>
    </row>
    <row r="4254" spans="5:17" x14ac:dyDescent="0.25">
      <c r="E4254" s="265"/>
      <c r="M4254" s="159"/>
      <c r="N4254" s="149"/>
      <c r="P4254" s="135"/>
      <c r="Q4254" s="135"/>
    </row>
    <row r="4255" spans="5:17" x14ac:dyDescent="0.25">
      <c r="E4255" s="265"/>
      <c r="M4255" s="159"/>
      <c r="N4255" s="149"/>
      <c r="P4255" s="135"/>
      <c r="Q4255" s="135"/>
    </row>
    <row r="4256" spans="5:17" x14ac:dyDescent="0.25">
      <c r="E4256" s="265"/>
      <c r="M4256" s="159"/>
      <c r="N4256" s="149"/>
      <c r="P4256" s="135"/>
      <c r="Q4256" s="135"/>
    </row>
    <row r="4257" spans="5:17" x14ac:dyDescent="0.25">
      <c r="E4257" s="265"/>
      <c r="M4257" s="159"/>
      <c r="N4257" s="149"/>
      <c r="P4257" s="135"/>
      <c r="Q4257" s="135"/>
    </row>
    <row r="4258" spans="5:17" x14ac:dyDescent="0.25">
      <c r="E4258" s="265"/>
      <c r="M4258" s="159"/>
      <c r="N4258" s="149"/>
      <c r="P4258" s="135"/>
      <c r="Q4258" s="135"/>
    </row>
    <row r="4259" spans="5:17" x14ac:dyDescent="0.25">
      <c r="E4259" s="265"/>
      <c r="M4259" s="159"/>
      <c r="N4259" s="149"/>
      <c r="P4259" s="135"/>
      <c r="Q4259" s="135"/>
    </row>
    <row r="4260" spans="5:17" x14ac:dyDescent="0.25">
      <c r="E4260" s="265"/>
      <c r="M4260" s="159"/>
      <c r="N4260" s="149"/>
      <c r="P4260" s="135"/>
      <c r="Q4260" s="135"/>
    </row>
    <row r="4261" spans="5:17" x14ac:dyDescent="0.25">
      <c r="E4261" s="265"/>
      <c r="M4261" s="159"/>
      <c r="N4261" s="149"/>
      <c r="P4261" s="135"/>
      <c r="Q4261" s="135"/>
    </row>
    <row r="4262" spans="5:17" x14ac:dyDescent="0.25">
      <c r="E4262" s="265"/>
      <c r="M4262" s="159"/>
      <c r="N4262" s="149"/>
      <c r="P4262" s="135"/>
      <c r="Q4262" s="135"/>
    </row>
    <row r="4263" spans="5:17" x14ac:dyDescent="0.25">
      <c r="E4263" s="265"/>
      <c r="M4263" s="159"/>
      <c r="N4263" s="149"/>
      <c r="P4263" s="135"/>
      <c r="Q4263" s="135"/>
    </row>
    <row r="4264" spans="5:17" x14ac:dyDescent="0.25">
      <c r="E4264" s="265"/>
      <c r="M4264" s="159"/>
      <c r="N4264" s="149"/>
      <c r="P4264" s="135"/>
      <c r="Q4264" s="135"/>
    </row>
    <row r="4265" spans="5:17" x14ac:dyDescent="0.25">
      <c r="E4265" s="265"/>
      <c r="M4265" s="159"/>
      <c r="N4265" s="149"/>
      <c r="P4265" s="135"/>
      <c r="Q4265" s="135"/>
    </row>
    <row r="4266" spans="5:17" x14ac:dyDescent="0.25">
      <c r="E4266" s="265"/>
      <c r="M4266" s="159"/>
      <c r="N4266" s="149"/>
      <c r="P4266" s="135"/>
      <c r="Q4266" s="135"/>
    </row>
    <row r="4267" spans="5:17" x14ac:dyDescent="0.25">
      <c r="E4267" s="265"/>
      <c r="M4267" s="159"/>
      <c r="N4267" s="149"/>
      <c r="P4267" s="135"/>
      <c r="Q4267" s="135"/>
    </row>
    <row r="4268" spans="5:17" x14ac:dyDescent="0.25">
      <c r="E4268" s="265"/>
      <c r="M4268" s="159"/>
      <c r="N4268" s="149"/>
      <c r="P4268" s="135"/>
      <c r="Q4268" s="135"/>
    </row>
    <row r="4269" spans="5:17" x14ac:dyDescent="0.25">
      <c r="E4269" s="265"/>
      <c r="M4269" s="159"/>
      <c r="N4269" s="149"/>
      <c r="P4269" s="135"/>
      <c r="Q4269" s="135"/>
    </row>
    <row r="4270" spans="5:17" x14ac:dyDescent="0.25">
      <c r="E4270" s="265"/>
      <c r="M4270" s="159"/>
      <c r="N4270" s="149"/>
      <c r="P4270" s="135"/>
      <c r="Q4270" s="135"/>
    </row>
    <row r="4271" spans="5:17" x14ac:dyDescent="0.25">
      <c r="E4271" s="265"/>
      <c r="M4271" s="159"/>
      <c r="N4271" s="149"/>
      <c r="P4271" s="135"/>
      <c r="Q4271" s="135"/>
    </row>
    <row r="4272" spans="5:17" x14ac:dyDescent="0.25">
      <c r="E4272" s="265"/>
      <c r="M4272" s="159"/>
      <c r="N4272" s="149"/>
      <c r="P4272" s="135"/>
      <c r="Q4272" s="135"/>
    </row>
    <row r="4273" spans="5:17" x14ac:dyDescent="0.25">
      <c r="E4273" s="265"/>
      <c r="M4273" s="159"/>
      <c r="N4273" s="149"/>
      <c r="P4273" s="135"/>
      <c r="Q4273" s="135"/>
    </row>
    <row r="4274" spans="5:17" x14ac:dyDescent="0.25">
      <c r="E4274" s="265"/>
      <c r="M4274" s="159"/>
      <c r="N4274" s="149"/>
      <c r="P4274" s="135"/>
      <c r="Q4274" s="135"/>
    </row>
    <row r="4275" spans="5:17" x14ac:dyDescent="0.25">
      <c r="E4275" s="265"/>
      <c r="M4275" s="159"/>
      <c r="N4275" s="149"/>
      <c r="P4275" s="135"/>
      <c r="Q4275" s="135"/>
    </row>
    <row r="4276" spans="5:17" x14ac:dyDescent="0.25">
      <c r="E4276" s="265"/>
      <c r="M4276" s="159"/>
      <c r="N4276" s="149"/>
      <c r="P4276" s="135"/>
      <c r="Q4276" s="135"/>
    </row>
    <row r="4277" spans="5:17" x14ac:dyDescent="0.25">
      <c r="E4277" s="265"/>
      <c r="M4277" s="159"/>
      <c r="N4277" s="149"/>
      <c r="P4277" s="135"/>
      <c r="Q4277" s="135"/>
    </row>
    <row r="4278" spans="5:17" x14ac:dyDescent="0.25">
      <c r="E4278" s="265"/>
      <c r="M4278" s="159"/>
      <c r="N4278" s="149"/>
      <c r="P4278" s="135"/>
      <c r="Q4278" s="135"/>
    </row>
    <row r="4279" spans="5:17" x14ac:dyDescent="0.25">
      <c r="E4279" s="265"/>
      <c r="M4279" s="159"/>
      <c r="N4279" s="149"/>
      <c r="P4279" s="135"/>
      <c r="Q4279" s="135"/>
    </row>
    <row r="4280" spans="5:17" x14ac:dyDescent="0.25">
      <c r="E4280" s="265"/>
      <c r="M4280" s="159"/>
      <c r="N4280" s="149"/>
      <c r="P4280" s="135"/>
      <c r="Q4280" s="135"/>
    </row>
    <row r="4281" spans="5:17" x14ac:dyDescent="0.25">
      <c r="E4281" s="265"/>
      <c r="M4281" s="159"/>
      <c r="N4281" s="149"/>
      <c r="P4281" s="135"/>
      <c r="Q4281" s="135"/>
    </row>
    <row r="4282" spans="5:17" x14ac:dyDescent="0.25">
      <c r="E4282" s="265"/>
      <c r="M4282" s="159"/>
      <c r="N4282" s="149"/>
      <c r="P4282" s="135"/>
      <c r="Q4282" s="135"/>
    </row>
    <row r="4283" spans="5:17" x14ac:dyDescent="0.25">
      <c r="E4283" s="265"/>
      <c r="M4283" s="159"/>
      <c r="N4283" s="149"/>
      <c r="P4283" s="135"/>
      <c r="Q4283" s="135"/>
    </row>
    <row r="4284" spans="5:17" x14ac:dyDescent="0.25">
      <c r="E4284" s="265"/>
      <c r="M4284" s="159"/>
      <c r="N4284" s="149"/>
      <c r="P4284" s="135"/>
      <c r="Q4284" s="135"/>
    </row>
    <row r="4285" spans="5:17" x14ac:dyDescent="0.25">
      <c r="E4285" s="265"/>
      <c r="M4285" s="159"/>
      <c r="N4285" s="149"/>
      <c r="P4285" s="135"/>
      <c r="Q4285" s="135"/>
    </row>
    <row r="4286" spans="5:17" x14ac:dyDescent="0.25">
      <c r="E4286" s="265"/>
      <c r="M4286" s="159"/>
      <c r="N4286" s="149"/>
      <c r="P4286" s="135"/>
      <c r="Q4286" s="135"/>
    </row>
    <row r="4287" spans="5:17" x14ac:dyDescent="0.25">
      <c r="E4287" s="265"/>
      <c r="M4287" s="159"/>
      <c r="N4287" s="149"/>
      <c r="P4287" s="135"/>
      <c r="Q4287" s="135"/>
    </row>
    <row r="4288" spans="5:17" x14ac:dyDescent="0.25">
      <c r="E4288" s="265"/>
      <c r="M4288" s="159"/>
      <c r="N4288" s="149"/>
      <c r="P4288" s="135"/>
      <c r="Q4288" s="135"/>
    </row>
    <row r="4289" spans="5:17" x14ac:dyDescent="0.25">
      <c r="E4289" s="265"/>
      <c r="M4289" s="159"/>
      <c r="N4289" s="149"/>
      <c r="P4289" s="135"/>
      <c r="Q4289" s="135"/>
    </row>
    <row r="4290" spans="5:17" x14ac:dyDescent="0.25">
      <c r="E4290" s="265"/>
      <c r="M4290" s="159"/>
      <c r="N4290" s="149"/>
      <c r="P4290" s="135"/>
      <c r="Q4290" s="135"/>
    </row>
    <row r="4291" spans="5:17" x14ac:dyDescent="0.25">
      <c r="E4291" s="265"/>
      <c r="M4291" s="159"/>
      <c r="N4291" s="149"/>
      <c r="P4291" s="135"/>
      <c r="Q4291" s="135"/>
    </row>
    <row r="4292" spans="5:17" x14ac:dyDescent="0.25">
      <c r="E4292" s="265"/>
      <c r="M4292" s="159"/>
      <c r="N4292" s="149"/>
      <c r="P4292" s="135"/>
      <c r="Q4292" s="135"/>
    </row>
    <row r="4293" spans="5:17" x14ac:dyDescent="0.25">
      <c r="E4293" s="265"/>
      <c r="M4293" s="159"/>
      <c r="N4293" s="149"/>
      <c r="P4293" s="135"/>
      <c r="Q4293" s="135"/>
    </row>
    <row r="4294" spans="5:17" x14ac:dyDescent="0.25">
      <c r="E4294" s="265"/>
      <c r="M4294" s="159"/>
      <c r="N4294" s="149"/>
      <c r="P4294" s="135"/>
      <c r="Q4294" s="135"/>
    </row>
    <row r="4295" spans="5:17" x14ac:dyDescent="0.25">
      <c r="E4295" s="265"/>
      <c r="M4295" s="159"/>
      <c r="N4295" s="149"/>
      <c r="P4295" s="135"/>
      <c r="Q4295" s="135"/>
    </row>
    <row r="4296" spans="5:17" x14ac:dyDescent="0.25">
      <c r="E4296" s="265"/>
      <c r="M4296" s="159"/>
      <c r="N4296" s="149"/>
      <c r="P4296" s="135"/>
      <c r="Q4296" s="135"/>
    </row>
    <row r="4297" spans="5:17" x14ac:dyDescent="0.25">
      <c r="E4297" s="265"/>
      <c r="M4297" s="159"/>
      <c r="N4297" s="149"/>
      <c r="P4297" s="135"/>
      <c r="Q4297" s="135"/>
    </row>
    <row r="4298" spans="5:17" x14ac:dyDescent="0.25">
      <c r="E4298" s="265"/>
      <c r="M4298" s="159"/>
      <c r="N4298" s="149"/>
      <c r="P4298" s="135"/>
      <c r="Q4298" s="135"/>
    </row>
    <row r="4299" spans="5:17" x14ac:dyDescent="0.25">
      <c r="E4299" s="265"/>
      <c r="M4299" s="159"/>
      <c r="N4299" s="149"/>
      <c r="P4299" s="135"/>
      <c r="Q4299" s="135"/>
    </row>
    <row r="4300" spans="5:17" x14ac:dyDescent="0.25">
      <c r="E4300" s="265"/>
      <c r="M4300" s="159"/>
      <c r="N4300" s="149"/>
      <c r="P4300" s="135"/>
      <c r="Q4300" s="135"/>
    </row>
    <row r="4301" spans="5:17" x14ac:dyDescent="0.25">
      <c r="E4301" s="265"/>
      <c r="M4301" s="159"/>
      <c r="N4301" s="149"/>
      <c r="P4301" s="135"/>
      <c r="Q4301" s="135"/>
    </row>
    <row r="4302" spans="5:17" x14ac:dyDescent="0.25">
      <c r="E4302" s="265"/>
      <c r="M4302" s="159"/>
      <c r="N4302" s="149"/>
      <c r="P4302" s="135"/>
      <c r="Q4302" s="135"/>
    </row>
    <row r="4303" spans="5:17" x14ac:dyDescent="0.25">
      <c r="E4303" s="265"/>
      <c r="M4303" s="159"/>
      <c r="N4303" s="149"/>
      <c r="P4303" s="135"/>
      <c r="Q4303" s="135"/>
    </row>
    <row r="4304" spans="5:17" x14ac:dyDescent="0.25">
      <c r="E4304" s="265"/>
      <c r="M4304" s="159"/>
      <c r="N4304" s="149"/>
      <c r="P4304" s="135"/>
      <c r="Q4304" s="135"/>
    </row>
    <row r="4305" spans="5:17" x14ac:dyDescent="0.25">
      <c r="E4305" s="265"/>
      <c r="M4305" s="159"/>
      <c r="N4305" s="149"/>
      <c r="P4305" s="135"/>
      <c r="Q4305" s="135"/>
    </row>
    <row r="4306" spans="5:17" x14ac:dyDescent="0.25">
      <c r="E4306" s="265"/>
      <c r="M4306" s="159"/>
      <c r="N4306" s="149"/>
      <c r="P4306" s="135"/>
      <c r="Q4306" s="135"/>
    </row>
    <row r="4307" spans="5:17" x14ac:dyDescent="0.25">
      <c r="E4307" s="265"/>
      <c r="M4307" s="159"/>
      <c r="N4307" s="149"/>
      <c r="P4307" s="135"/>
      <c r="Q4307" s="135"/>
    </row>
    <row r="4308" spans="5:17" x14ac:dyDescent="0.25">
      <c r="E4308" s="265"/>
      <c r="M4308" s="159"/>
      <c r="N4308" s="149"/>
      <c r="P4308" s="135"/>
      <c r="Q4308" s="135"/>
    </row>
    <row r="4309" spans="5:17" x14ac:dyDescent="0.25">
      <c r="E4309" s="265"/>
      <c r="M4309" s="159"/>
      <c r="N4309" s="149"/>
      <c r="P4309" s="135"/>
      <c r="Q4309" s="135"/>
    </row>
    <row r="4310" spans="5:17" x14ac:dyDescent="0.25">
      <c r="E4310" s="265"/>
      <c r="M4310" s="159"/>
      <c r="N4310" s="149"/>
      <c r="P4310" s="135"/>
      <c r="Q4310" s="135"/>
    </row>
    <row r="4311" spans="5:17" x14ac:dyDescent="0.25">
      <c r="E4311" s="265"/>
      <c r="M4311" s="159"/>
      <c r="N4311" s="149"/>
      <c r="P4311" s="135"/>
      <c r="Q4311" s="135"/>
    </row>
    <row r="4312" spans="5:17" x14ac:dyDescent="0.25">
      <c r="E4312" s="265"/>
      <c r="M4312" s="159"/>
      <c r="N4312" s="149"/>
      <c r="P4312" s="135"/>
      <c r="Q4312" s="135"/>
    </row>
    <row r="4313" spans="5:17" x14ac:dyDescent="0.25">
      <c r="E4313" s="265"/>
      <c r="M4313" s="159"/>
      <c r="N4313" s="149"/>
      <c r="P4313" s="135"/>
      <c r="Q4313" s="135"/>
    </row>
    <row r="4314" spans="5:17" x14ac:dyDescent="0.25">
      <c r="E4314" s="265"/>
      <c r="M4314" s="159"/>
      <c r="N4314" s="149"/>
      <c r="P4314" s="135"/>
      <c r="Q4314" s="135"/>
    </row>
    <row r="4315" spans="5:17" x14ac:dyDescent="0.25">
      <c r="E4315" s="265"/>
      <c r="M4315" s="159"/>
      <c r="N4315" s="149"/>
      <c r="P4315" s="135"/>
      <c r="Q4315" s="135"/>
    </row>
    <row r="4316" spans="5:17" x14ac:dyDescent="0.25">
      <c r="E4316" s="265"/>
      <c r="M4316" s="159"/>
      <c r="N4316" s="149"/>
      <c r="P4316" s="135"/>
      <c r="Q4316" s="135"/>
    </row>
    <row r="4317" spans="5:17" x14ac:dyDescent="0.25">
      <c r="E4317" s="265"/>
      <c r="M4317" s="159"/>
      <c r="N4317" s="149"/>
      <c r="P4317" s="135"/>
      <c r="Q4317" s="135"/>
    </row>
    <row r="4318" spans="5:17" x14ac:dyDescent="0.25">
      <c r="E4318" s="265"/>
      <c r="M4318" s="159"/>
      <c r="N4318" s="149"/>
      <c r="P4318" s="135"/>
      <c r="Q4318" s="135"/>
    </row>
    <row r="4319" spans="5:17" x14ac:dyDescent="0.25">
      <c r="E4319" s="265"/>
      <c r="M4319" s="159"/>
      <c r="N4319" s="149"/>
      <c r="P4319" s="135"/>
      <c r="Q4319" s="135"/>
    </row>
    <row r="4320" spans="5:17" x14ac:dyDescent="0.25">
      <c r="E4320" s="265"/>
      <c r="M4320" s="159"/>
      <c r="N4320" s="149"/>
      <c r="P4320" s="135"/>
      <c r="Q4320" s="135"/>
    </row>
    <row r="4321" spans="5:17" x14ac:dyDescent="0.25">
      <c r="E4321" s="265"/>
      <c r="M4321" s="159"/>
      <c r="N4321" s="149"/>
      <c r="P4321" s="135"/>
      <c r="Q4321" s="135"/>
    </row>
    <row r="4322" spans="5:17" x14ac:dyDescent="0.25">
      <c r="E4322" s="265"/>
      <c r="M4322" s="159"/>
      <c r="N4322" s="149"/>
      <c r="P4322" s="135"/>
      <c r="Q4322" s="135"/>
    </row>
    <row r="4323" spans="5:17" x14ac:dyDescent="0.25">
      <c r="E4323" s="265"/>
      <c r="M4323" s="159"/>
      <c r="N4323" s="149"/>
      <c r="P4323" s="135"/>
      <c r="Q4323" s="135"/>
    </row>
    <row r="4324" spans="5:17" x14ac:dyDescent="0.25">
      <c r="E4324" s="265"/>
      <c r="M4324" s="159"/>
      <c r="N4324" s="149"/>
      <c r="P4324" s="135"/>
      <c r="Q4324" s="135"/>
    </row>
    <row r="4325" spans="5:17" x14ac:dyDescent="0.25">
      <c r="E4325" s="265"/>
      <c r="M4325" s="159"/>
      <c r="N4325" s="149"/>
      <c r="P4325" s="135"/>
      <c r="Q4325" s="135"/>
    </row>
    <row r="4326" spans="5:17" x14ac:dyDescent="0.25">
      <c r="E4326" s="265"/>
      <c r="M4326" s="159"/>
      <c r="N4326" s="149"/>
      <c r="P4326" s="135"/>
      <c r="Q4326" s="135"/>
    </row>
    <row r="4327" spans="5:17" x14ac:dyDescent="0.25">
      <c r="E4327" s="265"/>
      <c r="M4327" s="159"/>
      <c r="N4327" s="149"/>
      <c r="P4327" s="135"/>
      <c r="Q4327" s="135"/>
    </row>
    <row r="4328" spans="5:17" x14ac:dyDescent="0.25">
      <c r="E4328" s="265"/>
      <c r="M4328" s="159"/>
      <c r="N4328" s="149"/>
      <c r="P4328" s="135"/>
      <c r="Q4328" s="135"/>
    </row>
    <row r="4329" spans="5:17" x14ac:dyDescent="0.25">
      <c r="E4329" s="265"/>
      <c r="M4329" s="159"/>
      <c r="N4329" s="149"/>
      <c r="P4329" s="135"/>
      <c r="Q4329" s="135"/>
    </row>
    <row r="4330" spans="5:17" x14ac:dyDescent="0.25">
      <c r="E4330" s="265"/>
      <c r="M4330" s="159"/>
      <c r="N4330" s="149"/>
      <c r="P4330" s="135"/>
      <c r="Q4330" s="135"/>
    </row>
    <row r="4331" spans="5:17" x14ac:dyDescent="0.25">
      <c r="E4331" s="265"/>
      <c r="M4331" s="159"/>
      <c r="N4331" s="149"/>
      <c r="P4331" s="135"/>
      <c r="Q4331" s="135"/>
    </row>
    <row r="4332" spans="5:17" x14ac:dyDescent="0.25">
      <c r="E4332" s="265"/>
      <c r="M4332" s="159"/>
      <c r="N4332" s="149"/>
      <c r="P4332" s="135"/>
      <c r="Q4332" s="135"/>
    </row>
    <row r="4333" spans="5:17" x14ac:dyDescent="0.25">
      <c r="E4333" s="265"/>
      <c r="M4333" s="159"/>
      <c r="N4333" s="149"/>
      <c r="P4333" s="135"/>
      <c r="Q4333" s="135"/>
    </row>
    <row r="4334" spans="5:17" x14ac:dyDescent="0.25">
      <c r="E4334" s="265"/>
      <c r="M4334" s="159"/>
      <c r="N4334" s="149"/>
      <c r="P4334" s="135"/>
      <c r="Q4334" s="135"/>
    </row>
    <row r="4335" spans="5:17" x14ac:dyDescent="0.25">
      <c r="E4335" s="265"/>
      <c r="M4335" s="159"/>
      <c r="N4335" s="149"/>
      <c r="P4335" s="135"/>
      <c r="Q4335" s="135"/>
    </row>
    <row r="4336" spans="5:17" x14ac:dyDescent="0.25">
      <c r="E4336" s="265"/>
      <c r="M4336" s="159"/>
      <c r="N4336" s="149"/>
      <c r="P4336" s="135"/>
      <c r="Q4336" s="135"/>
    </row>
    <row r="4337" spans="5:17" x14ac:dyDescent="0.25">
      <c r="E4337" s="265"/>
      <c r="M4337" s="159"/>
      <c r="N4337" s="149"/>
      <c r="P4337" s="135"/>
      <c r="Q4337" s="135"/>
    </row>
    <row r="4338" spans="5:17" x14ac:dyDescent="0.25">
      <c r="E4338" s="265"/>
      <c r="M4338" s="159"/>
      <c r="N4338" s="149"/>
      <c r="P4338" s="135"/>
      <c r="Q4338" s="135"/>
    </row>
    <row r="4339" spans="5:17" x14ac:dyDescent="0.25">
      <c r="E4339" s="265"/>
      <c r="M4339" s="159"/>
      <c r="N4339" s="149"/>
      <c r="P4339" s="135"/>
      <c r="Q4339" s="135"/>
    </row>
    <row r="4340" spans="5:17" x14ac:dyDescent="0.25">
      <c r="E4340" s="265"/>
      <c r="M4340" s="159"/>
      <c r="N4340" s="149"/>
      <c r="P4340" s="135"/>
      <c r="Q4340" s="135"/>
    </row>
    <row r="4341" spans="5:17" x14ac:dyDescent="0.25">
      <c r="E4341" s="265"/>
      <c r="M4341" s="159"/>
      <c r="N4341" s="149"/>
      <c r="P4341" s="135"/>
      <c r="Q4341" s="135"/>
    </row>
    <row r="4342" spans="5:17" x14ac:dyDescent="0.25">
      <c r="E4342" s="265"/>
      <c r="M4342" s="159"/>
      <c r="N4342" s="149"/>
      <c r="P4342" s="135"/>
      <c r="Q4342" s="135"/>
    </row>
    <row r="4343" spans="5:17" x14ac:dyDescent="0.25">
      <c r="E4343" s="265"/>
      <c r="M4343" s="159"/>
      <c r="N4343" s="149"/>
      <c r="P4343" s="135"/>
      <c r="Q4343" s="135"/>
    </row>
    <row r="4344" spans="5:17" x14ac:dyDescent="0.25">
      <c r="E4344" s="265"/>
      <c r="M4344" s="159"/>
      <c r="N4344" s="149"/>
      <c r="P4344" s="135"/>
      <c r="Q4344" s="135"/>
    </row>
    <row r="4345" spans="5:17" x14ac:dyDescent="0.25">
      <c r="E4345" s="265"/>
      <c r="M4345" s="159"/>
      <c r="N4345" s="149"/>
      <c r="P4345" s="135"/>
      <c r="Q4345" s="135"/>
    </row>
    <row r="4346" spans="5:17" x14ac:dyDescent="0.25">
      <c r="E4346" s="265"/>
      <c r="M4346" s="159"/>
      <c r="N4346" s="149"/>
      <c r="P4346" s="135"/>
      <c r="Q4346" s="135"/>
    </row>
    <row r="4347" spans="5:17" x14ac:dyDescent="0.25">
      <c r="E4347" s="265"/>
      <c r="M4347" s="159"/>
      <c r="N4347" s="149"/>
      <c r="P4347" s="135"/>
      <c r="Q4347" s="135"/>
    </row>
    <row r="4348" spans="5:17" x14ac:dyDescent="0.25">
      <c r="E4348" s="265"/>
      <c r="M4348" s="159"/>
      <c r="N4348" s="149"/>
      <c r="P4348" s="135"/>
      <c r="Q4348" s="135"/>
    </row>
    <row r="4349" spans="5:17" x14ac:dyDescent="0.25">
      <c r="E4349" s="265"/>
      <c r="M4349" s="159"/>
      <c r="N4349" s="149"/>
      <c r="P4349" s="135"/>
      <c r="Q4349" s="135"/>
    </row>
    <row r="4350" spans="5:17" x14ac:dyDescent="0.25">
      <c r="E4350" s="265"/>
      <c r="M4350" s="159"/>
      <c r="N4350" s="149"/>
      <c r="P4350" s="135"/>
      <c r="Q4350" s="135"/>
    </row>
    <row r="4351" spans="5:17" x14ac:dyDescent="0.25">
      <c r="E4351" s="265"/>
      <c r="M4351" s="159"/>
      <c r="N4351" s="149"/>
      <c r="P4351" s="135"/>
      <c r="Q4351" s="135"/>
    </row>
    <row r="4352" spans="5:17" x14ac:dyDescent="0.25">
      <c r="E4352" s="265"/>
      <c r="M4352" s="159"/>
      <c r="N4352" s="149"/>
      <c r="P4352" s="135"/>
      <c r="Q4352" s="135"/>
    </row>
    <row r="4353" spans="5:17" x14ac:dyDescent="0.25">
      <c r="E4353" s="265"/>
      <c r="M4353" s="159"/>
      <c r="N4353" s="149"/>
      <c r="P4353" s="135"/>
      <c r="Q4353" s="135"/>
    </row>
    <row r="4354" spans="5:17" x14ac:dyDescent="0.25">
      <c r="E4354" s="265"/>
      <c r="M4354" s="159"/>
      <c r="N4354" s="149"/>
      <c r="P4354" s="135"/>
      <c r="Q4354" s="135"/>
    </row>
    <row r="4355" spans="5:17" x14ac:dyDescent="0.25">
      <c r="E4355" s="265"/>
      <c r="M4355" s="159"/>
      <c r="N4355" s="149"/>
      <c r="P4355" s="135"/>
      <c r="Q4355" s="135"/>
    </row>
    <row r="4356" spans="5:17" x14ac:dyDescent="0.25">
      <c r="E4356" s="265"/>
      <c r="M4356" s="159"/>
      <c r="N4356" s="149"/>
      <c r="P4356" s="135"/>
      <c r="Q4356" s="135"/>
    </row>
    <row r="4357" spans="5:17" x14ac:dyDescent="0.25">
      <c r="E4357" s="265"/>
      <c r="M4357" s="159"/>
      <c r="N4357" s="149"/>
      <c r="P4357" s="135"/>
      <c r="Q4357" s="135"/>
    </row>
    <row r="4358" spans="5:17" x14ac:dyDescent="0.25">
      <c r="E4358" s="265"/>
      <c r="M4358" s="159"/>
      <c r="N4358" s="149"/>
      <c r="P4358" s="135"/>
      <c r="Q4358" s="135"/>
    </row>
    <row r="4359" spans="5:17" x14ac:dyDescent="0.25">
      <c r="E4359" s="265"/>
      <c r="M4359" s="159"/>
      <c r="N4359" s="149"/>
      <c r="P4359" s="135"/>
      <c r="Q4359" s="135"/>
    </row>
    <row r="4360" spans="5:17" x14ac:dyDescent="0.25">
      <c r="E4360" s="265"/>
      <c r="M4360" s="159"/>
      <c r="N4360" s="149"/>
      <c r="P4360" s="135"/>
      <c r="Q4360" s="135"/>
    </row>
    <row r="4361" spans="5:17" x14ac:dyDescent="0.25">
      <c r="E4361" s="265"/>
      <c r="M4361" s="159"/>
      <c r="N4361" s="149"/>
      <c r="P4361" s="135"/>
      <c r="Q4361" s="135"/>
    </row>
    <row r="4362" spans="5:17" x14ac:dyDescent="0.25">
      <c r="E4362" s="265"/>
      <c r="M4362" s="159"/>
      <c r="N4362" s="149"/>
      <c r="P4362" s="135"/>
      <c r="Q4362" s="135"/>
    </row>
    <row r="4363" spans="5:17" x14ac:dyDescent="0.25">
      <c r="E4363" s="265"/>
      <c r="M4363" s="159"/>
      <c r="N4363" s="149"/>
      <c r="P4363" s="135"/>
      <c r="Q4363" s="135"/>
    </row>
    <row r="4364" spans="5:17" x14ac:dyDescent="0.25">
      <c r="E4364" s="265"/>
      <c r="M4364" s="159"/>
      <c r="N4364" s="149"/>
      <c r="P4364" s="135"/>
      <c r="Q4364" s="135"/>
    </row>
    <row r="4365" spans="5:17" x14ac:dyDescent="0.25">
      <c r="E4365" s="265"/>
      <c r="M4365" s="159"/>
      <c r="N4365" s="149"/>
      <c r="P4365" s="135"/>
      <c r="Q4365" s="135"/>
    </row>
    <row r="4366" spans="5:17" x14ac:dyDescent="0.25">
      <c r="E4366" s="265"/>
      <c r="M4366" s="159"/>
      <c r="N4366" s="149"/>
      <c r="P4366" s="135"/>
      <c r="Q4366" s="135"/>
    </row>
    <row r="4367" spans="5:17" x14ac:dyDescent="0.25">
      <c r="E4367" s="265"/>
      <c r="M4367" s="159"/>
      <c r="N4367" s="149"/>
      <c r="P4367" s="135"/>
      <c r="Q4367" s="135"/>
    </row>
    <row r="4368" spans="5:17" x14ac:dyDescent="0.25">
      <c r="E4368" s="265"/>
      <c r="M4368" s="159"/>
      <c r="N4368" s="149"/>
      <c r="P4368" s="135"/>
      <c r="Q4368" s="135"/>
    </row>
    <row r="4369" spans="5:17" x14ac:dyDescent="0.25">
      <c r="E4369" s="265"/>
      <c r="M4369" s="159"/>
      <c r="N4369" s="149"/>
      <c r="P4369" s="135"/>
      <c r="Q4369" s="135"/>
    </row>
    <row r="4370" spans="5:17" x14ac:dyDescent="0.25">
      <c r="E4370" s="265"/>
      <c r="M4370" s="159"/>
      <c r="N4370" s="149"/>
      <c r="P4370" s="135"/>
      <c r="Q4370" s="135"/>
    </row>
    <row r="4371" spans="5:17" x14ac:dyDescent="0.25">
      <c r="E4371" s="265"/>
      <c r="M4371" s="159"/>
      <c r="N4371" s="149"/>
      <c r="P4371" s="135"/>
      <c r="Q4371" s="135"/>
    </row>
    <row r="4372" spans="5:17" x14ac:dyDescent="0.25">
      <c r="E4372" s="265"/>
      <c r="M4372" s="159"/>
      <c r="N4372" s="149"/>
      <c r="P4372" s="135"/>
      <c r="Q4372" s="135"/>
    </row>
    <row r="4373" spans="5:17" x14ac:dyDescent="0.25">
      <c r="E4373" s="265"/>
      <c r="M4373" s="159"/>
      <c r="N4373" s="149"/>
      <c r="P4373" s="135"/>
      <c r="Q4373" s="135"/>
    </row>
    <row r="4374" spans="5:17" x14ac:dyDescent="0.25">
      <c r="E4374" s="265"/>
      <c r="M4374" s="159"/>
      <c r="N4374" s="149"/>
      <c r="P4374" s="135"/>
      <c r="Q4374" s="135"/>
    </row>
    <row r="4375" spans="5:17" x14ac:dyDescent="0.25">
      <c r="E4375" s="265"/>
      <c r="M4375" s="159"/>
      <c r="N4375" s="149"/>
      <c r="P4375" s="135"/>
      <c r="Q4375" s="135"/>
    </row>
    <row r="4376" spans="5:17" x14ac:dyDescent="0.25">
      <c r="E4376" s="265"/>
      <c r="M4376" s="159"/>
      <c r="N4376" s="149"/>
      <c r="P4376" s="135"/>
      <c r="Q4376" s="135"/>
    </row>
    <row r="4377" spans="5:17" x14ac:dyDescent="0.25">
      <c r="E4377" s="265"/>
      <c r="M4377" s="159"/>
      <c r="N4377" s="149"/>
      <c r="P4377" s="135"/>
      <c r="Q4377" s="135"/>
    </row>
    <row r="4378" spans="5:17" x14ac:dyDescent="0.25">
      <c r="E4378" s="265"/>
      <c r="M4378" s="159"/>
      <c r="N4378" s="149"/>
      <c r="P4378" s="135"/>
      <c r="Q4378" s="135"/>
    </row>
    <row r="4379" spans="5:17" x14ac:dyDescent="0.25">
      <c r="E4379" s="265"/>
      <c r="M4379" s="159"/>
      <c r="N4379" s="149"/>
      <c r="P4379" s="135"/>
      <c r="Q4379" s="135"/>
    </row>
    <row r="4380" spans="5:17" x14ac:dyDescent="0.25">
      <c r="E4380" s="265"/>
      <c r="M4380" s="159"/>
      <c r="N4380" s="149"/>
      <c r="P4380" s="135"/>
      <c r="Q4380" s="135"/>
    </row>
    <row r="4381" spans="5:17" x14ac:dyDescent="0.25">
      <c r="E4381" s="265"/>
      <c r="M4381" s="159"/>
      <c r="N4381" s="149"/>
      <c r="P4381" s="135"/>
      <c r="Q4381" s="135"/>
    </row>
    <row r="4382" spans="5:17" x14ac:dyDescent="0.25">
      <c r="E4382" s="265"/>
      <c r="M4382" s="159"/>
      <c r="N4382" s="149"/>
      <c r="P4382" s="135"/>
      <c r="Q4382" s="135"/>
    </row>
    <row r="4383" spans="5:17" x14ac:dyDescent="0.25">
      <c r="E4383" s="265"/>
      <c r="M4383" s="159"/>
      <c r="N4383" s="149"/>
      <c r="P4383" s="135"/>
      <c r="Q4383" s="135"/>
    </row>
    <row r="4384" spans="5:17" x14ac:dyDescent="0.25">
      <c r="E4384" s="265"/>
      <c r="M4384" s="159"/>
      <c r="N4384" s="149"/>
      <c r="P4384" s="135"/>
      <c r="Q4384" s="135"/>
    </row>
    <row r="4385" spans="5:17" x14ac:dyDescent="0.25">
      <c r="E4385" s="265"/>
      <c r="M4385" s="159"/>
      <c r="N4385" s="149"/>
      <c r="P4385" s="135"/>
      <c r="Q4385" s="135"/>
    </row>
    <row r="4386" spans="5:17" x14ac:dyDescent="0.25">
      <c r="E4386" s="265"/>
      <c r="M4386" s="159"/>
      <c r="N4386" s="149"/>
      <c r="P4386" s="135"/>
      <c r="Q4386" s="135"/>
    </row>
    <row r="4387" spans="5:17" x14ac:dyDescent="0.25">
      <c r="E4387" s="265"/>
      <c r="M4387" s="159"/>
      <c r="N4387" s="149"/>
      <c r="P4387" s="135"/>
      <c r="Q4387" s="135"/>
    </row>
    <row r="4388" spans="5:17" x14ac:dyDescent="0.25">
      <c r="E4388" s="265"/>
      <c r="M4388" s="159"/>
      <c r="N4388" s="149"/>
      <c r="P4388" s="135"/>
      <c r="Q4388" s="135"/>
    </row>
    <row r="4389" spans="5:17" x14ac:dyDescent="0.25">
      <c r="E4389" s="265"/>
      <c r="M4389" s="159"/>
      <c r="N4389" s="149"/>
      <c r="P4389" s="135"/>
      <c r="Q4389" s="135"/>
    </row>
    <row r="4390" spans="5:17" x14ac:dyDescent="0.25">
      <c r="E4390" s="265"/>
      <c r="M4390" s="159"/>
      <c r="N4390" s="149"/>
      <c r="P4390" s="135"/>
      <c r="Q4390" s="135"/>
    </row>
    <row r="4391" spans="5:17" x14ac:dyDescent="0.25">
      <c r="E4391" s="265"/>
      <c r="M4391" s="159"/>
      <c r="N4391" s="149"/>
      <c r="P4391" s="135"/>
      <c r="Q4391" s="135"/>
    </row>
    <row r="4392" spans="5:17" x14ac:dyDescent="0.25">
      <c r="E4392" s="265"/>
      <c r="M4392" s="159"/>
      <c r="N4392" s="149"/>
      <c r="P4392" s="135"/>
      <c r="Q4392" s="135"/>
    </row>
    <row r="4393" spans="5:17" x14ac:dyDescent="0.25">
      <c r="E4393" s="265"/>
      <c r="M4393" s="159"/>
      <c r="N4393" s="149"/>
      <c r="P4393" s="135"/>
      <c r="Q4393" s="135"/>
    </row>
    <row r="4394" spans="5:17" x14ac:dyDescent="0.25">
      <c r="E4394" s="265"/>
      <c r="M4394" s="159"/>
      <c r="N4394" s="149"/>
      <c r="P4394" s="135"/>
      <c r="Q4394" s="135"/>
    </row>
    <row r="4395" spans="5:17" x14ac:dyDescent="0.25">
      <c r="E4395" s="265"/>
      <c r="M4395" s="159"/>
      <c r="N4395" s="149"/>
      <c r="P4395" s="135"/>
      <c r="Q4395" s="135"/>
    </row>
    <row r="4396" spans="5:17" x14ac:dyDescent="0.25">
      <c r="E4396" s="265"/>
      <c r="M4396" s="159"/>
      <c r="N4396" s="149"/>
      <c r="P4396" s="135"/>
      <c r="Q4396" s="135"/>
    </row>
    <row r="4397" spans="5:17" x14ac:dyDescent="0.25">
      <c r="E4397" s="265"/>
      <c r="M4397" s="159"/>
      <c r="N4397" s="149"/>
      <c r="P4397" s="135"/>
      <c r="Q4397" s="135"/>
    </row>
    <row r="4398" spans="5:17" x14ac:dyDescent="0.25">
      <c r="E4398" s="265"/>
      <c r="M4398" s="159"/>
      <c r="N4398" s="149"/>
      <c r="P4398" s="135"/>
      <c r="Q4398" s="135"/>
    </row>
    <row r="4399" spans="5:17" x14ac:dyDescent="0.25">
      <c r="E4399" s="265"/>
      <c r="M4399" s="159"/>
      <c r="N4399" s="149"/>
      <c r="P4399" s="135"/>
      <c r="Q4399" s="135"/>
    </row>
    <row r="4400" spans="5:17" x14ac:dyDescent="0.25">
      <c r="E4400" s="265"/>
      <c r="M4400" s="159"/>
      <c r="N4400" s="149"/>
      <c r="P4400" s="135"/>
      <c r="Q4400" s="135"/>
    </row>
    <row r="4401" spans="5:17" x14ac:dyDescent="0.25">
      <c r="E4401" s="265"/>
      <c r="M4401" s="159"/>
      <c r="N4401" s="149"/>
      <c r="P4401" s="135"/>
      <c r="Q4401" s="135"/>
    </row>
    <row r="4402" spans="5:17" x14ac:dyDescent="0.25">
      <c r="E4402" s="265"/>
      <c r="M4402" s="159"/>
      <c r="N4402" s="149"/>
      <c r="P4402" s="135"/>
      <c r="Q4402" s="135"/>
    </row>
    <row r="4403" spans="5:17" x14ac:dyDescent="0.25">
      <c r="E4403" s="265"/>
      <c r="M4403" s="159"/>
      <c r="N4403" s="149"/>
      <c r="P4403" s="135"/>
      <c r="Q4403" s="135"/>
    </row>
    <row r="4404" spans="5:17" x14ac:dyDescent="0.25">
      <c r="E4404" s="265"/>
      <c r="M4404" s="159"/>
      <c r="N4404" s="149"/>
      <c r="P4404" s="135"/>
      <c r="Q4404" s="135"/>
    </row>
    <row r="4405" spans="5:17" x14ac:dyDescent="0.25">
      <c r="E4405" s="265"/>
      <c r="M4405" s="159"/>
      <c r="N4405" s="149"/>
      <c r="P4405" s="135"/>
      <c r="Q4405" s="135"/>
    </row>
    <row r="4406" spans="5:17" x14ac:dyDescent="0.25">
      <c r="E4406" s="265"/>
      <c r="M4406" s="159"/>
      <c r="N4406" s="149"/>
      <c r="P4406" s="135"/>
      <c r="Q4406" s="135"/>
    </row>
    <row r="4407" spans="5:17" x14ac:dyDescent="0.25">
      <c r="E4407" s="265"/>
      <c r="M4407" s="159"/>
      <c r="N4407" s="149"/>
      <c r="P4407" s="135"/>
      <c r="Q4407" s="135"/>
    </row>
    <row r="4408" spans="5:17" x14ac:dyDescent="0.25">
      <c r="E4408" s="265"/>
      <c r="M4408" s="159"/>
      <c r="N4408" s="149"/>
      <c r="P4408" s="135"/>
      <c r="Q4408" s="135"/>
    </row>
    <row r="4409" spans="5:17" x14ac:dyDescent="0.25">
      <c r="E4409" s="265"/>
      <c r="M4409" s="159"/>
      <c r="N4409" s="149"/>
      <c r="P4409" s="135"/>
      <c r="Q4409" s="135"/>
    </row>
    <row r="4410" spans="5:17" x14ac:dyDescent="0.25">
      <c r="E4410" s="265"/>
      <c r="M4410" s="159"/>
      <c r="N4410" s="149"/>
      <c r="P4410" s="135"/>
      <c r="Q4410" s="135"/>
    </row>
    <row r="4411" spans="5:17" x14ac:dyDescent="0.25">
      <c r="E4411" s="265"/>
      <c r="M4411" s="159"/>
      <c r="N4411" s="149"/>
      <c r="P4411" s="135"/>
      <c r="Q4411" s="135"/>
    </row>
    <row r="4412" spans="5:17" x14ac:dyDescent="0.25">
      <c r="E4412" s="265"/>
      <c r="M4412" s="159"/>
      <c r="N4412" s="149"/>
      <c r="P4412" s="135"/>
      <c r="Q4412" s="135"/>
    </row>
    <row r="4413" spans="5:17" x14ac:dyDescent="0.25">
      <c r="E4413" s="265"/>
      <c r="M4413" s="159"/>
      <c r="N4413" s="149"/>
      <c r="P4413" s="135"/>
      <c r="Q4413" s="135"/>
    </row>
    <row r="4414" spans="5:17" x14ac:dyDescent="0.25">
      <c r="E4414" s="265"/>
      <c r="M4414" s="159"/>
      <c r="N4414" s="149"/>
      <c r="P4414" s="135"/>
      <c r="Q4414" s="135"/>
    </row>
    <row r="4415" spans="5:17" x14ac:dyDescent="0.25">
      <c r="E4415" s="265"/>
      <c r="M4415" s="159"/>
      <c r="N4415" s="149"/>
      <c r="P4415" s="135"/>
      <c r="Q4415" s="135"/>
    </row>
    <row r="4416" spans="5:17" x14ac:dyDescent="0.25">
      <c r="E4416" s="265"/>
      <c r="M4416" s="159"/>
      <c r="N4416" s="149"/>
      <c r="P4416" s="135"/>
      <c r="Q4416" s="135"/>
    </row>
    <row r="4417" spans="5:17" x14ac:dyDescent="0.25">
      <c r="E4417" s="265"/>
      <c r="M4417" s="159"/>
      <c r="N4417" s="149"/>
      <c r="P4417" s="135"/>
      <c r="Q4417" s="135"/>
    </row>
    <row r="4418" spans="5:17" x14ac:dyDescent="0.25">
      <c r="E4418" s="265"/>
      <c r="M4418" s="159"/>
      <c r="N4418" s="149"/>
      <c r="P4418" s="135"/>
      <c r="Q4418" s="135"/>
    </row>
    <row r="4419" spans="5:17" x14ac:dyDescent="0.25">
      <c r="E4419" s="265"/>
      <c r="M4419" s="159"/>
      <c r="N4419" s="149"/>
      <c r="P4419" s="135"/>
      <c r="Q4419" s="135"/>
    </row>
    <row r="4420" spans="5:17" x14ac:dyDescent="0.25">
      <c r="E4420" s="265"/>
      <c r="M4420" s="159"/>
      <c r="N4420" s="149"/>
      <c r="P4420" s="135"/>
      <c r="Q4420" s="135"/>
    </row>
    <row r="4421" spans="5:17" x14ac:dyDescent="0.25">
      <c r="E4421" s="265"/>
      <c r="M4421" s="159"/>
      <c r="N4421" s="149"/>
      <c r="P4421" s="135"/>
      <c r="Q4421" s="135"/>
    </row>
    <row r="4422" spans="5:17" x14ac:dyDescent="0.25">
      <c r="E4422" s="265"/>
      <c r="M4422" s="159"/>
      <c r="N4422" s="149"/>
      <c r="P4422" s="135"/>
      <c r="Q4422" s="135"/>
    </row>
    <row r="4423" spans="5:17" x14ac:dyDescent="0.25">
      <c r="E4423" s="265"/>
      <c r="M4423" s="159"/>
      <c r="N4423" s="149"/>
      <c r="P4423" s="135"/>
      <c r="Q4423" s="135"/>
    </row>
    <row r="4424" spans="5:17" x14ac:dyDescent="0.25">
      <c r="E4424" s="265"/>
      <c r="M4424" s="159"/>
      <c r="N4424" s="149"/>
      <c r="P4424" s="135"/>
      <c r="Q4424" s="135"/>
    </row>
    <row r="4425" spans="5:17" x14ac:dyDescent="0.25">
      <c r="E4425" s="265"/>
      <c r="M4425" s="159"/>
      <c r="N4425" s="149"/>
      <c r="P4425" s="135"/>
      <c r="Q4425" s="135"/>
    </row>
    <row r="4426" spans="5:17" x14ac:dyDescent="0.25">
      <c r="E4426" s="265"/>
      <c r="M4426" s="159"/>
      <c r="N4426" s="149"/>
      <c r="P4426" s="135"/>
      <c r="Q4426" s="135"/>
    </row>
    <row r="4427" spans="5:17" x14ac:dyDescent="0.25">
      <c r="E4427" s="265"/>
      <c r="M4427" s="159"/>
      <c r="N4427" s="149"/>
      <c r="P4427" s="135"/>
      <c r="Q4427" s="135"/>
    </row>
    <row r="4428" spans="5:17" x14ac:dyDescent="0.25">
      <c r="E4428" s="265"/>
      <c r="M4428" s="159"/>
      <c r="N4428" s="149"/>
      <c r="P4428" s="135"/>
      <c r="Q4428" s="135"/>
    </row>
    <row r="4429" spans="5:17" x14ac:dyDescent="0.25">
      <c r="E4429" s="265"/>
      <c r="M4429" s="159"/>
      <c r="N4429" s="149"/>
      <c r="P4429" s="135"/>
      <c r="Q4429" s="135"/>
    </row>
    <row r="4430" spans="5:17" x14ac:dyDescent="0.25">
      <c r="E4430" s="265"/>
      <c r="M4430" s="159"/>
      <c r="N4430" s="149"/>
      <c r="P4430" s="135"/>
      <c r="Q4430" s="135"/>
    </row>
    <row r="4431" spans="5:17" x14ac:dyDescent="0.25">
      <c r="E4431" s="265"/>
      <c r="M4431" s="159"/>
      <c r="N4431" s="149"/>
      <c r="P4431" s="135"/>
      <c r="Q4431" s="135"/>
    </row>
    <row r="4432" spans="5:17" x14ac:dyDescent="0.25">
      <c r="E4432" s="265"/>
      <c r="M4432" s="159"/>
      <c r="N4432" s="149"/>
      <c r="P4432" s="135"/>
      <c r="Q4432" s="135"/>
    </row>
    <row r="4433" spans="5:17" x14ac:dyDescent="0.25">
      <c r="E4433" s="265"/>
      <c r="M4433" s="159"/>
      <c r="N4433" s="149"/>
      <c r="P4433" s="135"/>
      <c r="Q4433" s="135"/>
    </row>
    <row r="4434" spans="5:17" x14ac:dyDescent="0.25">
      <c r="E4434" s="265"/>
      <c r="M4434" s="159"/>
      <c r="N4434" s="149"/>
      <c r="P4434" s="135"/>
      <c r="Q4434" s="135"/>
    </row>
    <row r="4435" spans="5:17" x14ac:dyDescent="0.25">
      <c r="E4435" s="265"/>
      <c r="M4435" s="159"/>
      <c r="N4435" s="149"/>
      <c r="P4435" s="135"/>
      <c r="Q4435" s="135"/>
    </row>
    <row r="4436" spans="5:17" x14ac:dyDescent="0.25">
      <c r="E4436" s="265"/>
      <c r="M4436" s="159"/>
      <c r="N4436" s="149"/>
      <c r="P4436" s="135"/>
      <c r="Q4436" s="135"/>
    </row>
    <row r="4437" spans="5:17" x14ac:dyDescent="0.25">
      <c r="E4437" s="265"/>
      <c r="M4437" s="159"/>
      <c r="N4437" s="149"/>
      <c r="P4437" s="135"/>
      <c r="Q4437" s="135"/>
    </row>
    <row r="4438" spans="5:17" x14ac:dyDescent="0.25">
      <c r="E4438" s="265"/>
      <c r="M4438" s="159"/>
      <c r="N4438" s="149"/>
      <c r="P4438" s="135"/>
      <c r="Q4438" s="135"/>
    </row>
    <row r="4439" spans="5:17" x14ac:dyDescent="0.25">
      <c r="E4439" s="265"/>
      <c r="M4439" s="159"/>
      <c r="N4439" s="149"/>
      <c r="P4439" s="135"/>
      <c r="Q4439" s="135"/>
    </row>
    <row r="4440" spans="5:17" x14ac:dyDescent="0.25">
      <c r="E4440" s="265"/>
      <c r="M4440" s="159"/>
      <c r="N4440" s="149"/>
      <c r="P4440" s="135"/>
      <c r="Q4440" s="135"/>
    </row>
    <row r="4441" spans="5:17" x14ac:dyDescent="0.25">
      <c r="E4441" s="265"/>
      <c r="M4441" s="159"/>
      <c r="N4441" s="149"/>
      <c r="P4441" s="135"/>
      <c r="Q4441" s="135"/>
    </row>
    <row r="4442" spans="5:17" x14ac:dyDescent="0.25">
      <c r="E4442" s="265"/>
      <c r="M4442" s="159"/>
      <c r="N4442" s="149"/>
      <c r="P4442" s="135"/>
      <c r="Q4442" s="135"/>
    </row>
    <row r="4443" spans="5:17" x14ac:dyDescent="0.25">
      <c r="E4443" s="265"/>
      <c r="M4443" s="159"/>
      <c r="N4443" s="149"/>
      <c r="P4443" s="135"/>
      <c r="Q4443" s="135"/>
    </row>
    <row r="4444" spans="5:17" x14ac:dyDescent="0.25">
      <c r="E4444" s="265"/>
      <c r="M4444" s="159"/>
      <c r="N4444" s="149"/>
      <c r="P4444" s="135"/>
      <c r="Q4444" s="135"/>
    </row>
    <row r="4445" spans="5:17" x14ac:dyDescent="0.25">
      <c r="E4445" s="265"/>
      <c r="M4445" s="159"/>
      <c r="N4445" s="149"/>
      <c r="P4445" s="135"/>
      <c r="Q4445" s="135"/>
    </row>
    <row r="4446" spans="5:17" x14ac:dyDescent="0.25">
      <c r="E4446" s="265"/>
      <c r="M4446" s="159"/>
      <c r="N4446" s="149"/>
      <c r="P4446" s="135"/>
      <c r="Q4446" s="135"/>
    </row>
    <row r="4447" spans="5:17" x14ac:dyDescent="0.25">
      <c r="E4447" s="265"/>
      <c r="M4447" s="159"/>
      <c r="N4447" s="149"/>
      <c r="P4447" s="135"/>
      <c r="Q4447" s="135"/>
    </row>
    <row r="4448" spans="5:17" x14ac:dyDescent="0.25">
      <c r="E4448" s="265"/>
      <c r="M4448" s="159"/>
      <c r="N4448" s="149"/>
      <c r="P4448" s="135"/>
      <c r="Q4448" s="135"/>
    </row>
    <row r="4449" spans="5:17" x14ac:dyDescent="0.25">
      <c r="E4449" s="265"/>
      <c r="M4449" s="159"/>
      <c r="N4449" s="149"/>
      <c r="P4449" s="135"/>
      <c r="Q4449" s="135"/>
    </row>
    <row r="4450" spans="5:17" x14ac:dyDescent="0.25">
      <c r="E4450" s="265"/>
      <c r="M4450" s="159"/>
      <c r="N4450" s="149"/>
      <c r="P4450" s="135"/>
      <c r="Q4450" s="135"/>
    </row>
    <row r="4451" spans="5:17" x14ac:dyDescent="0.25">
      <c r="E4451" s="265"/>
      <c r="M4451" s="159"/>
      <c r="N4451" s="149"/>
      <c r="P4451" s="135"/>
      <c r="Q4451" s="135"/>
    </row>
    <row r="4452" spans="5:17" x14ac:dyDescent="0.25">
      <c r="E4452" s="265"/>
      <c r="M4452" s="159"/>
      <c r="N4452" s="149"/>
      <c r="P4452" s="135"/>
      <c r="Q4452" s="135"/>
    </row>
    <row r="4453" spans="5:17" x14ac:dyDescent="0.25">
      <c r="E4453" s="265"/>
      <c r="M4453" s="159"/>
      <c r="N4453" s="149"/>
      <c r="P4453" s="135"/>
      <c r="Q4453" s="135"/>
    </row>
    <row r="4454" spans="5:17" x14ac:dyDescent="0.25">
      <c r="E4454" s="265"/>
      <c r="M4454" s="159"/>
      <c r="N4454" s="149"/>
      <c r="P4454" s="135"/>
      <c r="Q4454" s="135"/>
    </row>
    <row r="4455" spans="5:17" x14ac:dyDescent="0.25">
      <c r="E4455" s="265"/>
      <c r="M4455" s="159"/>
      <c r="N4455" s="149"/>
      <c r="P4455" s="135"/>
      <c r="Q4455" s="135"/>
    </row>
    <row r="4456" spans="5:17" x14ac:dyDescent="0.25">
      <c r="E4456" s="265"/>
      <c r="M4456" s="159"/>
      <c r="N4456" s="149"/>
      <c r="P4456" s="135"/>
      <c r="Q4456" s="135"/>
    </row>
    <row r="4457" spans="5:17" x14ac:dyDescent="0.25">
      <c r="E4457" s="265"/>
      <c r="M4457" s="159"/>
      <c r="N4457" s="149"/>
      <c r="P4457" s="135"/>
      <c r="Q4457" s="135"/>
    </row>
    <row r="4458" spans="5:17" x14ac:dyDescent="0.25">
      <c r="E4458" s="265"/>
      <c r="M4458" s="159"/>
      <c r="N4458" s="149"/>
      <c r="P4458" s="135"/>
      <c r="Q4458" s="135"/>
    </row>
    <row r="4459" spans="5:17" x14ac:dyDescent="0.25">
      <c r="E4459" s="265"/>
      <c r="M4459" s="159"/>
      <c r="N4459" s="149"/>
      <c r="P4459" s="135"/>
      <c r="Q4459" s="135"/>
    </row>
    <row r="4460" spans="5:17" x14ac:dyDescent="0.25">
      <c r="E4460" s="265"/>
      <c r="M4460" s="159"/>
      <c r="N4460" s="149"/>
      <c r="P4460" s="135"/>
      <c r="Q4460" s="135"/>
    </row>
    <row r="4461" spans="5:17" x14ac:dyDescent="0.25">
      <c r="E4461" s="265"/>
      <c r="M4461" s="159"/>
      <c r="N4461" s="149"/>
      <c r="P4461" s="135"/>
      <c r="Q4461" s="135"/>
    </row>
    <row r="4462" spans="5:17" x14ac:dyDescent="0.25">
      <c r="E4462" s="265"/>
      <c r="M4462" s="159"/>
      <c r="N4462" s="149"/>
      <c r="P4462" s="135"/>
      <c r="Q4462" s="135"/>
    </row>
    <row r="4463" spans="5:17" x14ac:dyDescent="0.25">
      <c r="E4463" s="265"/>
      <c r="M4463" s="159"/>
      <c r="N4463" s="149"/>
      <c r="P4463" s="135"/>
      <c r="Q4463" s="135"/>
    </row>
    <row r="4464" spans="5:17" x14ac:dyDescent="0.25">
      <c r="E4464" s="265"/>
      <c r="M4464" s="159"/>
      <c r="N4464" s="149"/>
      <c r="P4464" s="135"/>
      <c r="Q4464" s="135"/>
    </row>
    <row r="4465" spans="5:17" x14ac:dyDescent="0.25">
      <c r="E4465" s="265"/>
      <c r="M4465" s="159"/>
      <c r="N4465" s="149"/>
      <c r="P4465" s="135"/>
      <c r="Q4465" s="135"/>
    </row>
    <row r="4466" spans="5:17" x14ac:dyDescent="0.25">
      <c r="E4466" s="265"/>
      <c r="M4466" s="159"/>
      <c r="N4466" s="149"/>
      <c r="P4466" s="135"/>
      <c r="Q4466" s="135"/>
    </row>
    <row r="4467" spans="5:17" x14ac:dyDescent="0.25">
      <c r="E4467" s="265"/>
      <c r="M4467" s="159"/>
      <c r="N4467" s="149"/>
      <c r="P4467" s="135"/>
      <c r="Q4467" s="135"/>
    </row>
    <row r="4468" spans="5:17" x14ac:dyDescent="0.25">
      <c r="E4468" s="265"/>
      <c r="M4468" s="159"/>
      <c r="N4468" s="149"/>
      <c r="P4468" s="135"/>
      <c r="Q4468" s="135"/>
    </row>
    <row r="4469" spans="5:17" x14ac:dyDescent="0.25">
      <c r="E4469" s="265"/>
      <c r="M4469" s="159"/>
      <c r="N4469" s="149"/>
      <c r="P4469" s="135"/>
      <c r="Q4469" s="135"/>
    </row>
    <row r="4470" spans="5:17" x14ac:dyDescent="0.25">
      <c r="E4470" s="265"/>
      <c r="M4470" s="159"/>
      <c r="N4470" s="149"/>
      <c r="P4470" s="135"/>
      <c r="Q4470" s="135"/>
    </row>
    <row r="4471" spans="5:17" x14ac:dyDescent="0.25">
      <c r="E4471" s="265"/>
      <c r="M4471" s="159"/>
      <c r="N4471" s="149"/>
      <c r="P4471" s="135"/>
      <c r="Q4471" s="135"/>
    </row>
    <row r="4472" spans="5:17" x14ac:dyDescent="0.25">
      <c r="E4472" s="265"/>
      <c r="M4472" s="159"/>
      <c r="N4472" s="149"/>
      <c r="P4472" s="135"/>
      <c r="Q4472" s="135"/>
    </row>
    <row r="4473" spans="5:17" x14ac:dyDescent="0.25">
      <c r="E4473" s="265"/>
      <c r="M4473" s="159"/>
      <c r="N4473" s="149"/>
      <c r="P4473" s="135"/>
      <c r="Q4473" s="135"/>
    </row>
    <row r="4474" spans="5:17" x14ac:dyDescent="0.25">
      <c r="E4474" s="265"/>
      <c r="M4474" s="159"/>
      <c r="N4474" s="149"/>
      <c r="P4474" s="135"/>
      <c r="Q4474" s="135"/>
    </row>
    <row r="4475" spans="5:17" x14ac:dyDescent="0.25">
      <c r="E4475" s="265"/>
      <c r="M4475" s="159"/>
      <c r="N4475" s="149"/>
      <c r="P4475" s="135"/>
      <c r="Q4475" s="135"/>
    </row>
    <row r="4476" spans="5:17" x14ac:dyDescent="0.25">
      <c r="E4476" s="265"/>
      <c r="M4476" s="159"/>
      <c r="N4476" s="149"/>
      <c r="P4476" s="135"/>
      <c r="Q4476" s="135"/>
    </row>
    <row r="4477" spans="5:17" x14ac:dyDescent="0.25">
      <c r="E4477" s="265"/>
      <c r="M4477" s="159"/>
      <c r="N4477" s="149"/>
      <c r="P4477" s="135"/>
      <c r="Q4477" s="135"/>
    </row>
    <row r="4478" spans="5:17" x14ac:dyDescent="0.25">
      <c r="E4478" s="265"/>
      <c r="M4478" s="159"/>
      <c r="N4478" s="149"/>
      <c r="P4478" s="135"/>
      <c r="Q4478" s="135"/>
    </row>
    <row r="4479" spans="5:17" x14ac:dyDescent="0.25">
      <c r="E4479" s="265"/>
      <c r="M4479" s="159"/>
      <c r="N4479" s="149"/>
      <c r="P4479" s="135"/>
      <c r="Q4479" s="135"/>
    </row>
    <row r="4480" spans="5:17" x14ac:dyDescent="0.25">
      <c r="E4480" s="265"/>
      <c r="M4480" s="159"/>
      <c r="N4480" s="149"/>
      <c r="P4480" s="135"/>
      <c r="Q4480" s="135"/>
    </row>
    <row r="4481" spans="5:17" x14ac:dyDescent="0.25">
      <c r="E4481" s="265"/>
      <c r="M4481" s="159"/>
      <c r="N4481" s="149"/>
      <c r="P4481" s="135"/>
      <c r="Q4481" s="135"/>
    </row>
    <row r="4482" spans="5:17" x14ac:dyDescent="0.25">
      <c r="E4482" s="265"/>
      <c r="M4482" s="159"/>
      <c r="N4482" s="149"/>
      <c r="P4482" s="135"/>
      <c r="Q4482" s="135"/>
    </row>
    <row r="4483" spans="5:17" x14ac:dyDescent="0.25">
      <c r="E4483" s="265"/>
      <c r="M4483" s="159"/>
      <c r="N4483" s="149"/>
      <c r="P4483" s="135"/>
      <c r="Q4483" s="135"/>
    </row>
    <row r="4484" spans="5:17" x14ac:dyDescent="0.25">
      <c r="E4484" s="265"/>
      <c r="M4484" s="159"/>
      <c r="N4484" s="149"/>
      <c r="P4484" s="135"/>
      <c r="Q4484" s="135"/>
    </row>
    <row r="4485" spans="5:17" x14ac:dyDescent="0.25">
      <c r="E4485" s="265"/>
      <c r="M4485" s="159"/>
      <c r="N4485" s="149"/>
      <c r="P4485" s="135"/>
      <c r="Q4485" s="135"/>
    </row>
    <row r="4486" spans="5:17" x14ac:dyDescent="0.25">
      <c r="E4486" s="265"/>
      <c r="M4486" s="159"/>
      <c r="N4486" s="149"/>
      <c r="P4486" s="135"/>
      <c r="Q4486" s="135"/>
    </row>
    <row r="4487" spans="5:17" x14ac:dyDescent="0.25">
      <c r="E4487" s="265"/>
      <c r="M4487" s="159"/>
      <c r="N4487" s="149"/>
      <c r="P4487" s="135"/>
      <c r="Q4487" s="135"/>
    </row>
    <row r="4488" spans="5:17" x14ac:dyDescent="0.25">
      <c r="E4488" s="265"/>
      <c r="M4488" s="159"/>
      <c r="N4488" s="149"/>
      <c r="P4488" s="135"/>
      <c r="Q4488" s="135"/>
    </row>
    <row r="4489" spans="5:17" x14ac:dyDescent="0.25">
      <c r="E4489" s="265"/>
      <c r="M4489" s="159"/>
      <c r="N4489" s="149"/>
      <c r="P4489" s="135"/>
      <c r="Q4489" s="135"/>
    </row>
    <row r="4490" spans="5:17" x14ac:dyDescent="0.25">
      <c r="E4490" s="265"/>
      <c r="M4490" s="159"/>
      <c r="N4490" s="149"/>
      <c r="P4490" s="135"/>
      <c r="Q4490" s="135"/>
    </row>
    <row r="4491" spans="5:17" x14ac:dyDescent="0.25">
      <c r="E4491" s="265"/>
      <c r="M4491" s="159"/>
      <c r="N4491" s="149"/>
      <c r="P4491" s="135"/>
      <c r="Q4491" s="135"/>
    </row>
    <row r="4492" spans="5:17" x14ac:dyDescent="0.25">
      <c r="E4492" s="265"/>
      <c r="M4492" s="159"/>
      <c r="N4492" s="149"/>
      <c r="P4492" s="135"/>
      <c r="Q4492" s="135"/>
    </row>
    <row r="4493" spans="5:17" x14ac:dyDescent="0.25">
      <c r="E4493" s="265"/>
      <c r="M4493" s="159"/>
      <c r="N4493" s="149"/>
      <c r="P4493" s="135"/>
      <c r="Q4493" s="135"/>
    </row>
    <row r="4494" spans="5:17" x14ac:dyDescent="0.25">
      <c r="E4494" s="265"/>
      <c r="M4494" s="159"/>
      <c r="N4494" s="149"/>
      <c r="P4494" s="135"/>
      <c r="Q4494" s="135"/>
    </row>
    <row r="4495" spans="5:17" x14ac:dyDescent="0.25">
      <c r="E4495" s="265"/>
      <c r="M4495" s="159"/>
      <c r="N4495" s="149"/>
      <c r="P4495" s="135"/>
      <c r="Q4495" s="135"/>
    </row>
    <row r="4496" spans="5:17" x14ac:dyDescent="0.25">
      <c r="E4496" s="265"/>
      <c r="M4496" s="159"/>
      <c r="N4496" s="149"/>
      <c r="P4496" s="135"/>
      <c r="Q4496" s="135"/>
    </row>
    <row r="4497" spans="5:17" x14ac:dyDescent="0.25">
      <c r="E4497" s="265"/>
      <c r="M4497" s="159"/>
      <c r="N4497" s="149"/>
      <c r="P4497" s="135"/>
      <c r="Q4497" s="135"/>
    </row>
    <row r="4498" spans="5:17" x14ac:dyDescent="0.25">
      <c r="E4498" s="265"/>
      <c r="M4498" s="159"/>
      <c r="N4498" s="149"/>
      <c r="P4498" s="135"/>
      <c r="Q4498" s="135"/>
    </row>
    <row r="4499" spans="5:17" x14ac:dyDescent="0.25">
      <c r="E4499" s="265"/>
      <c r="M4499" s="159"/>
      <c r="N4499" s="149"/>
      <c r="P4499" s="135"/>
      <c r="Q4499" s="135"/>
    </row>
    <row r="4500" spans="5:17" x14ac:dyDescent="0.25">
      <c r="E4500" s="265"/>
      <c r="M4500" s="159"/>
      <c r="N4500" s="149"/>
      <c r="P4500" s="135"/>
      <c r="Q4500" s="135"/>
    </row>
    <row r="4501" spans="5:17" x14ac:dyDescent="0.25">
      <c r="E4501" s="265"/>
      <c r="M4501" s="159"/>
      <c r="N4501" s="149"/>
      <c r="P4501" s="135"/>
      <c r="Q4501" s="135"/>
    </row>
    <row r="4502" spans="5:17" x14ac:dyDescent="0.25">
      <c r="E4502" s="265"/>
      <c r="M4502" s="159"/>
      <c r="N4502" s="149"/>
      <c r="P4502" s="135"/>
      <c r="Q4502" s="135"/>
    </row>
    <row r="4503" spans="5:17" x14ac:dyDescent="0.25">
      <c r="E4503" s="265"/>
      <c r="M4503" s="159"/>
      <c r="N4503" s="149"/>
      <c r="P4503" s="135"/>
      <c r="Q4503" s="135"/>
    </row>
    <row r="4504" spans="5:17" x14ac:dyDescent="0.25">
      <c r="E4504" s="265"/>
      <c r="M4504" s="159"/>
      <c r="N4504" s="149"/>
      <c r="P4504" s="135"/>
      <c r="Q4504" s="135"/>
    </row>
    <row r="4505" spans="5:17" x14ac:dyDescent="0.25">
      <c r="E4505" s="265"/>
      <c r="M4505" s="159"/>
      <c r="N4505" s="149"/>
      <c r="P4505" s="135"/>
      <c r="Q4505" s="135"/>
    </row>
    <row r="4506" spans="5:17" x14ac:dyDescent="0.25">
      <c r="E4506" s="265"/>
      <c r="M4506" s="159"/>
      <c r="N4506" s="149"/>
      <c r="P4506" s="135"/>
      <c r="Q4506" s="135"/>
    </row>
    <row r="4507" spans="5:17" x14ac:dyDescent="0.25">
      <c r="E4507" s="265"/>
      <c r="M4507" s="159"/>
      <c r="N4507" s="149"/>
      <c r="P4507" s="135"/>
      <c r="Q4507" s="135"/>
    </row>
    <row r="4508" spans="5:17" x14ac:dyDescent="0.25">
      <c r="E4508" s="265"/>
      <c r="M4508" s="159"/>
      <c r="N4508" s="149"/>
      <c r="P4508" s="135"/>
      <c r="Q4508" s="135"/>
    </row>
    <row r="4509" spans="5:17" x14ac:dyDescent="0.25">
      <c r="E4509" s="265"/>
      <c r="M4509" s="159"/>
      <c r="N4509" s="149"/>
      <c r="P4509" s="135"/>
      <c r="Q4509" s="135"/>
    </row>
    <row r="4510" spans="5:17" x14ac:dyDescent="0.25">
      <c r="E4510" s="265"/>
      <c r="M4510" s="159"/>
      <c r="N4510" s="149"/>
      <c r="P4510" s="135"/>
      <c r="Q4510" s="135"/>
    </row>
    <row r="4511" spans="5:17" x14ac:dyDescent="0.25">
      <c r="E4511" s="265"/>
      <c r="M4511" s="159"/>
      <c r="N4511" s="149"/>
      <c r="P4511" s="135"/>
      <c r="Q4511" s="135"/>
    </row>
    <row r="4512" spans="5:17" x14ac:dyDescent="0.25">
      <c r="E4512" s="265"/>
      <c r="M4512" s="159"/>
      <c r="N4512" s="149"/>
      <c r="P4512" s="135"/>
      <c r="Q4512" s="135"/>
    </row>
    <row r="4513" spans="5:17" x14ac:dyDescent="0.25">
      <c r="E4513" s="265"/>
      <c r="M4513" s="159"/>
      <c r="N4513" s="149"/>
      <c r="P4513" s="135"/>
      <c r="Q4513" s="135"/>
    </row>
    <row r="4514" spans="5:17" x14ac:dyDescent="0.25">
      <c r="E4514" s="265"/>
      <c r="M4514" s="159"/>
      <c r="N4514" s="149"/>
      <c r="P4514" s="135"/>
      <c r="Q4514" s="135"/>
    </row>
    <row r="4515" spans="5:17" x14ac:dyDescent="0.25">
      <c r="E4515" s="265"/>
      <c r="M4515" s="159"/>
      <c r="N4515" s="149"/>
      <c r="P4515" s="135"/>
      <c r="Q4515" s="135"/>
    </row>
    <row r="4516" spans="5:17" x14ac:dyDescent="0.25">
      <c r="E4516" s="265"/>
      <c r="M4516" s="159"/>
      <c r="N4516" s="149"/>
      <c r="P4516" s="135"/>
      <c r="Q4516" s="135"/>
    </row>
    <row r="4517" spans="5:17" x14ac:dyDescent="0.25">
      <c r="E4517" s="265"/>
      <c r="M4517" s="159"/>
      <c r="N4517" s="149"/>
      <c r="P4517" s="135"/>
      <c r="Q4517" s="135"/>
    </row>
    <row r="4518" spans="5:17" x14ac:dyDescent="0.25">
      <c r="E4518" s="265"/>
      <c r="M4518" s="159"/>
      <c r="N4518" s="149"/>
      <c r="P4518" s="135"/>
      <c r="Q4518" s="135"/>
    </row>
    <row r="4519" spans="5:17" x14ac:dyDescent="0.25">
      <c r="E4519" s="265"/>
      <c r="M4519" s="159"/>
      <c r="N4519" s="149"/>
      <c r="P4519" s="135"/>
      <c r="Q4519" s="135"/>
    </row>
    <row r="4520" spans="5:17" x14ac:dyDescent="0.25">
      <c r="E4520" s="265"/>
      <c r="M4520" s="159"/>
      <c r="N4520" s="149"/>
      <c r="P4520" s="135"/>
      <c r="Q4520" s="135"/>
    </row>
    <row r="4521" spans="5:17" x14ac:dyDescent="0.25">
      <c r="E4521" s="265"/>
      <c r="M4521" s="159"/>
      <c r="N4521" s="149"/>
      <c r="P4521" s="135"/>
      <c r="Q4521" s="135"/>
    </row>
    <row r="4522" spans="5:17" x14ac:dyDescent="0.25">
      <c r="E4522" s="265"/>
      <c r="M4522" s="159"/>
      <c r="N4522" s="149"/>
      <c r="P4522" s="135"/>
      <c r="Q4522" s="135"/>
    </row>
    <row r="4523" spans="5:17" x14ac:dyDescent="0.25">
      <c r="E4523" s="265"/>
      <c r="M4523" s="159"/>
      <c r="N4523" s="149"/>
      <c r="P4523" s="135"/>
      <c r="Q4523" s="135"/>
    </row>
    <row r="4524" spans="5:17" x14ac:dyDescent="0.25">
      <c r="E4524" s="265"/>
      <c r="M4524" s="159"/>
      <c r="N4524" s="149"/>
      <c r="P4524" s="135"/>
      <c r="Q4524" s="135"/>
    </row>
    <row r="4525" spans="5:17" x14ac:dyDescent="0.25">
      <c r="E4525" s="265"/>
      <c r="M4525" s="159"/>
      <c r="N4525" s="149"/>
      <c r="P4525" s="135"/>
      <c r="Q4525" s="135"/>
    </row>
    <row r="4526" spans="5:17" x14ac:dyDescent="0.25">
      <c r="E4526" s="265"/>
      <c r="M4526" s="159"/>
      <c r="N4526" s="149"/>
      <c r="P4526" s="135"/>
      <c r="Q4526" s="135"/>
    </row>
    <row r="4527" spans="5:17" x14ac:dyDescent="0.25">
      <c r="E4527" s="265"/>
      <c r="M4527" s="159"/>
      <c r="N4527" s="149"/>
      <c r="P4527" s="135"/>
      <c r="Q4527" s="135"/>
    </row>
    <row r="4528" spans="5:17" x14ac:dyDescent="0.25">
      <c r="E4528" s="265"/>
      <c r="M4528" s="159"/>
      <c r="N4528" s="149"/>
      <c r="P4528" s="135"/>
      <c r="Q4528" s="135"/>
    </row>
    <row r="4529" spans="5:17" x14ac:dyDescent="0.25">
      <c r="E4529" s="265"/>
      <c r="M4529" s="159"/>
      <c r="N4529" s="149"/>
      <c r="P4529" s="135"/>
      <c r="Q4529" s="135"/>
    </row>
    <row r="4530" spans="5:17" x14ac:dyDescent="0.25">
      <c r="E4530" s="265"/>
      <c r="M4530" s="159"/>
      <c r="N4530" s="149"/>
      <c r="P4530" s="135"/>
      <c r="Q4530" s="135"/>
    </row>
    <row r="4531" spans="5:17" x14ac:dyDescent="0.25">
      <c r="E4531" s="265"/>
      <c r="M4531" s="159"/>
      <c r="N4531" s="149"/>
      <c r="P4531" s="135"/>
      <c r="Q4531" s="135"/>
    </row>
    <row r="4532" spans="5:17" x14ac:dyDescent="0.25">
      <c r="E4532" s="265"/>
      <c r="M4532" s="159"/>
      <c r="N4532" s="149"/>
      <c r="P4532" s="135"/>
      <c r="Q4532" s="135"/>
    </row>
    <row r="4533" spans="5:17" x14ac:dyDescent="0.25">
      <c r="E4533" s="265"/>
      <c r="M4533" s="159"/>
      <c r="N4533" s="149"/>
      <c r="P4533" s="135"/>
      <c r="Q4533" s="135"/>
    </row>
    <row r="4534" spans="5:17" x14ac:dyDescent="0.25">
      <c r="E4534" s="265"/>
      <c r="M4534" s="159"/>
      <c r="N4534" s="149"/>
      <c r="P4534" s="135"/>
      <c r="Q4534" s="135"/>
    </row>
    <row r="4535" spans="5:17" x14ac:dyDescent="0.25">
      <c r="E4535" s="265"/>
      <c r="M4535" s="159"/>
      <c r="N4535" s="149"/>
      <c r="P4535" s="135"/>
      <c r="Q4535" s="135"/>
    </row>
    <row r="4536" spans="5:17" x14ac:dyDescent="0.25">
      <c r="E4536" s="265"/>
      <c r="M4536" s="159"/>
      <c r="N4536" s="149"/>
      <c r="P4536" s="135"/>
      <c r="Q4536" s="135"/>
    </row>
    <row r="4537" spans="5:17" x14ac:dyDescent="0.25">
      <c r="E4537" s="265"/>
      <c r="M4537" s="159"/>
      <c r="N4537" s="149"/>
      <c r="P4537" s="135"/>
      <c r="Q4537" s="135"/>
    </row>
    <row r="4538" spans="5:17" x14ac:dyDescent="0.25">
      <c r="E4538" s="265"/>
      <c r="M4538" s="159"/>
      <c r="N4538" s="149"/>
      <c r="P4538" s="135"/>
      <c r="Q4538" s="135"/>
    </row>
    <row r="4539" spans="5:17" x14ac:dyDescent="0.25">
      <c r="E4539" s="265"/>
      <c r="M4539" s="159"/>
      <c r="N4539" s="149"/>
      <c r="P4539" s="135"/>
      <c r="Q4539" s="135"/>
    </row>
    <row r="4540" spans="5:17" x14ac:dyDescent="0.25">
      <c r="E4540" s="265"/>
      <c r="M4540" s="159"/>
      <c r="N4540" s="149"/>
      <c r="P4540" s="135"/>
      <c r="Q4540" s="135"/>
    </row>
    <row r="4541" spans="5:17" x14ac:dyDescent="0.25">
      <c r="E4541" s="265"/>
      <c r="M4541" s="159"/>
      <c r="N4541" s="149"/>
      <c r="P4541" s="135"/>
      <c r="Q4541" s="135"/>
    </row>
    <row r="4542" spans="5:17" x14ac:dyDescent="0.25">
      <c r="E4542" s="265"/>
      <c r="M4542" s="159"/>
      <c r="N4542" s="149"/>
      <c r="P4542" s="135"/>
      <c r="Q4542" s="135"/>
    </row>
    <row r="4543" spans="5:17" x14ac:dyDescent="0.25">
      <c r="E4543" s="265"/>
      <c r="M4543" s="159"/>
      <c r="N4543" s="149"/>
      <c r="P4543" s="135"/>
      <c r="Q4543" s="135"/>
    </row>
    <row r="4544" spans="5:17" x14ac:dyDescent="0.25">
      <c r="E4544" s="265"/>
      <c r="M4544" s="159"/>
      <c r="N4544" s="149"/>
      <c r="P4544" s="135"/>
      <c r="Q4544" s="135"/>
    </row>
    <row r="4545" spans="5:17" x14ac:dyDescent="0.25">
      <c r="E4545" s="265"/>
      <c r="M4545" s="159"/>
      <c r="N4545" s="149"/>
      <c r="P4545" s="135"/>
      <c r="Q4545" s="135"/>
    </row>
    <row r="4546" spans="5:17" x14ac:dyDescent="0.25">
      <c r="E4546" s="265"/>
      <c r="M4546" s="159"/>
      <c r="N4546" s="149"/>
      <c r="P4546" s="135"/>
      <c r="Q4546" s="135"/>
    </row>
    <row r="4547" spans="5:17" x14ac:dyDescent="0.25">
      <c r="E4547" s="265"/>
      <c r="M4547" s="159"/>
      <c r="N4547" s="149"/>
      <c r="P4547" s="135"/>
      <c r="Q4547" s="135"/>
    </row>
    <row r="4548" spans="5:17" x14ac:dyDescent="0.25">
      <c r="E4548" s="265"/>
      <c r="M4548" s="159"/>
      <c r="N4548" s="149"/>
      <c r="P4548" s="135"/>
      <c r="Q4548" s="135"/>
    </row>
    <row r="4549" spans="5:17" x14ac:dyDescent="0.25">
      <c r="E4549" s="265"/>
      <c r="M4549" s="159"/>
      <c r="N4549" s="149"/>
      <c r="P4549" s="135"/>
      <c r="Q4549" s="135"/>
    </row>
    <row r="4550" spans="5:17" x14ac:dyDescent="0.25">
      <c r="E4550" s="265"/>
      <c r="M4550" s="159"/>
      <c r="N4550" s="149"/>
      <c r="P4550" s="135"/>
      <c r="Q4550" s="135"/>
    </row>
    <row r="4551" spans="5:17" x14ac:dyDescent="0.25">
      <c r="E4551" s="265"/>
      <c r="M4551" s="159"/>
      <c r="N4551" s="149"/>
      <c r="P4551" s="135"/>
      <c r="Q4551" s="135"/>
    </row>
    <row r="4552" spans="5:17" x14ac:dyDescent="0.25">
      <c r="E4552" s="265"/>
      <c r="M4552" s="159"/>
      <c r="N4552" s="149"/>
      <c r="P4552" s="135"/>
      <c r="Q4552" s="135"/>
    </row>
    <row r="4553" spans="5:17" x14ac:dyDescent="0.25">
      <c r="E4553" s="265"/>
      <c r="M4553" s="159"/>
      <c r="N4553" s="149"/>
      <c r="P4553" s="135"/>
      <c r="Q4553" s="135"/>
    </row>
    <row r="4554" spans="5:17" x14ac:dyDescent="0.25">
      <c r="E4554" s="265"/>
      <c r="M4554" s="159"/>
      <c r="N4554" s="149"/>
      <c r="P4554" s="135"/>
      <c r="Q4554" s="135"/>
    </row>
    <row r="4555" spans="5:17" x14ac:dyDescent="0.25">
      <c r="E4555" s="265"/>
      <c r="M4555" s="159"/>
      <c r="N4555" s="149"/>
      <c r="P4555" s="135"/>
      <c r="Q4555" s="135"/>
    </row>
    <row r="4556" spans="5:17" x14ac:dyDescent="0.25">
      <c r="E4556" s="265"/>
      <c r="M4556" s="159"/>
      <c r="N4556" s="149"/>
      <c r="P4556" s="135"/>
      <c r="Q4556" s="135"/>
    </row>
    <row r="4557" spans="5:17" x14ac:dyDescent="0.25">
      <c r="E4557" s="265"/>
      <c r="M4557" s="159"/>
      <c r="N4557" s="149"/>
      <c r="P4557" s="135"/>
      <c r="Q4557" s="135"/>
    </row>
    <row r="4558" spans="5:17" x14ac:dyDescent="0.25">
      <c r="E4558" s="265"/>
      <c r="M4558" s="159"/>
      <c r="N4558" s="149"/>
      <c r="P4558" s="135"/>
      <c r="Q4558" s="135"/>
    </row>
    <row r="4559" spans="5:17" x14ac:dyDescent="0.25">
      <c r="E4559" s="265"/>
      <c r="M4559" s="159"/>
      <c r="N4559" s="149"/>
      <c r="P4559" s="135"/>
      <c r="Q4559" s="135"/>
    </row>
    <row r="4560" spans="5:17" x14ac:dyDescent="0.25">
      <c r="E4560" s="265"/>
      <c r="M4560" s="159"/>
      <c r="N4560" s="149"/>
      <c r="P4560" s="135"/>
      <c r="Q4560" s="135"/>
    </row>
    <row r="4561" spans="5:17" x14ac:dyDescent="0.25">
      <c r="E4561" s="265"/>
      <c r="M4561" s="159"/>
      <c r="N4561" s="149"/>
      <c r="P4561" s="135"/>
      <c r="Q4561" s="135"/>
    </row>
    <row r="4562" spans="5:17" x14ac:dyDescent="0.25">
      <c r="E4562" s="265"/>
      <c r="M4562" s="159"/>
      <c r="N4562" s="149"/>
      <c r="P4562" s="135"/>
      <c r="Q4562" s="135"/>
    </row>
    <row r="4563" spans="5:17" x14ac:dyDescent="0.25">
      <c r="E4563" s="265"/>
      <c r="M4563" s="159"/>
      <c r="N4563" s="149"/>
      <c r="P4563" s="135"/>
      <c r="Q4563" s="135"/>
    </row>
    <row r="4564" spans="5:17" x14ac:dyDescent="0.25">
      <c r="E4564" s="265"/>
      <c r="M4564" s="159"/>
      <c r="N4564" s="149"/>
      <c r="P4564" s="135"/>
      <c r="Q4564" s="135"/>
    </row>
    <row r="4565" spans="5:17" x14ac:dyDescent="0.25">
      <c r="E4565" s="265"/>
      <c r="M4565" s="159"/>
      <c r="N4565" s="149"/>
      <c r="P4565" s="135"/>
      <c r="Q4565" s="135"/>
    </row>
    <row r="4566" spans="5:17" x14ac:dyDescent="0.25">
      <c r="E4566" s="265"/>
      <c r="M4566" s="159"/>
      <c r="N4566" s="149"/>
      <c r="P4566" s="135"/>
      <c r="Q4566" s="135"/>
    </row>
    <row r="4567" spans="5:17" x14ac:dyDescent="0.25">
      <c r="E4567" s="265"/>
      <c r="M4567" s="159"/>
      <c r="N4567" s="149"/>
      <c r="P4567" s="135"/>
      <c r="Q4567" s="135"/>
    </row>
    <row r="4568" spans="5:17" x14ac:dyDescent="0.25">
      <c r="E4568" s="265"/>
      <c r="M4568" s="159"/>
      <c r="N4568" s="149"/>
      <c r="P4568" s="135"/>
      <c r="Q4568" s="135"/>
    </row>
    <row r="4569" spans="5:17" x14ac:dyDescent="0.25">
      <c r="E4569" s="265"/>
      <c r="M4569" s="159"/>
      <c r="N4569" s="149"/>
      <c r="P4569" s="135"/>
      <c r="Q4569" s="135"/>
    </row>
    <row r="4570" spans="5:17" x14ac:dyDescent="0.25">
      <c r="E4570" s="265"/>
      <c r="M4570" s="159"/>
      <c r="N4570" s="149"/>
      <c r="P4570" s="135"/>
      <c r="Q4570" s="135"/>
    </row>
    <row r="4571" spans="5:17" x14ac:dyDescent="0.25">
      <c r="E4571" s="265"/>
      <c r="M4571" s="159"/>
      <c r="N4571" s="149"/>
      <c r="P4571" s="135"/>
      <c r="Q4571" s="135"/>
    </row>
    <row r="4572" spans="5:17" x14ac:dyDescent="0.25">
      <c r="E4572" s="265"/>
      <c r="M4572" s="159"/>
      <c r="N4572" s="149"/>
      <c r="P4572" s="135"/>
      <c r="Q4572" s="135"/>
    </row>
    <row r="4573" spans="5:17" x14ac:dyDescent="0.25">
      <c r="E4573" s="265"/>
      <c r="M4573" s="159"/>
      <c r="N4573" s="149"/>
      <c r="P4573" s="135"/>
      <c r="Q4573" s="135"/>
    </row>
    <row r="4574" spans="5:17" x14ac:dyDescent="0.25">
      <c r="E4574" s="265"/>
      <c r="M4574" s="159"/>
      <c r="N4574" s="149"/>
      <c r="P4574" s="135"/>
      <c r="Q4574" s="135"/>
    </row>
    <row r="4575" spans="5:17" x14ac:dyDescent="0.25">
      <c r="E4575" s="265"/>
      <c r="M4575" s="159"/>
      <c r="N4575" s="149"/>
      <c r="P4575" s="135"/>
      <c r="Q4575" s="135"/>
    </row>
    <row r="4576" spans="5:17" x14ac:dyDescent="0.25">
      <c r="E4576" s="265"/>
      <c r="M4576" s="159"/>
      <c r="N4576" s="149"/>
      <c r="P4576" s="135"/>
      <c r="Q4576" s="135"/>
    </row>
    <row r="4577" spans="5:17" x14ac:dyDescent="0.25">
      <c r="E4577" s="265"/>
      <c r="M4577" s="159"/>
      <c r="N4577" s="149"/>
      <c r="P4577" s="135"/>
      <c r="Q4577" s="135"/>
    </row>
    <row r="4578" spans="5:17" x14ac:dyDescent="0.25">
      <c r="E4578" s="265"/>
      <c r="M4578" s="159"/>
      <c r="N4578" s="149"/>
      <c r="P4578" s="135"/>
      <c r="Q4578" s="135"/>
    </row>
    <row r="4579" spans="5:17" x14ac:dyDescent="0.25">
      <c r="E4579" s="265"/>
      <c r="M4579" s="159"/>
      <c r="N4579" s="149"/>
      <c r="P4579" s="135"/>
      <c r="Q4579" s="135"/>
    </row>
    <row r="4580" spans="5:17" x14ac:dyDescent="0.25">
      <c r="E4580" s="265"/>
      <c r="M4580" s="159"/>
      <c r="N4580" s="149"/>
      <c r="P4580" s="135"/>
      <c r="Q4580" s="135"/>
    </row>
    <row r="4581" spans="5:17" x14ac:dyDescent="0.25">
      <c r="E4581" s="265"/>
      <c r="M4581" s="159"/>
      <c r="N4581" s="149"/>
      <c r="P4581" s="135"/>
      <c r="Q4581" s="135"/>
    </row>
    <row r="4582" spans="5:17" x14ac:dyDescent="0.25">
      <c r="E4582" s="265"/>
      <c r="M4582" s="159"/>
      <c r="N4582" s="149"/>
      <c r="P4582" s="135"/>
      <c r="Q4582" s="135"/>
    </row>
    <row r="4583" spans="5:17" x14ac:dyDescent="0.25">
      <c r="E4583" s="265"/>
      <c r="M4583" s="159"/>
      <c r="N4583" s="149"/>
      <c r="P4583" s="135"/>
      <c r="Q4583" s="135"/>
    </row>
    <row r="4584" spans="5:17" x14ac:dyDescent="0.25">
      <c r="E4584" s="265"/>
      <c r="M4584" s="159"/>
      <c r="N4584" s="149"/>
      <c r="P4584" s="135"/>
      <c r="Q4584" s="135"/>
    </row>
    <row r="4585" spans="5:17" x14ac:dyDescent="0.25">
      <c r="E4585" s="265"/>
      <c r="M4585" s="159"/>
      <c r="N4585" s="149"/>
      <c r="P4585" s="135"/>
      <c r="Q4585" s="135"/>
    </row>
    <row r="4586" spans="5:17" x14ac:dyDescent="0.25">
      <c r="E4586" s="265"/>
      <c r="M4586" s="159"/>
      <c r="N4586" s="149"/>
      <c r="P4586" s="135"/>
      <c r="Q4586" s="135"/>
    </row>
    <row r="4587" spans="5:17" x14ac:dyDescent="0.25">
      <c r="E4587" s="265"/>
      <c r="M4587" s="159"/>
      <c r="N4587" s="149"/>
      <c r="P4587" s="135"/>
      <c r="Q4587" s="135"/>
    </row>
    <row r="4588" spans="5:17" x14ac:dyDescent="0.25">
      <c r="E4588" s="265"/>
      <c r="M4588" s="159"/>
      <c r="N4588" s="149"/>
      <c r="P4588" s="135"/>
      <c r="Q4588" s="135"/>
    </row>
    <row r="4589" spans="5:17" x14ac:dyDescent="0.25">
      <c r="E4589" s="265"/>
      <c r="M4589" s="159"/>
      <c r="N4589" s="149"/>
      <c r="P4589" s="135"/>
      <c r="Q4589" s="135"/>
    </row>
    <row r="4590" spans="5:17" x14ac:dyDescent="0.25">
      <c r="E4590" s="265"/>
      <c r="M4590" s="159"/>
      <c r="N4590" s="149"/>
      <c r="P4590" s="135"/>
      <c r="Q4590" s="135"/>
    </row>
    <row r="4591" spans="5:17" x14ac:dyDescent="0.25">
      <c r="E4591" s="265"/>
      <c r="M4591" s="159"/>
      <c r="N4591" s="149"/>
      <c r="P4591" s="135"/>
      <c r="Q4591" s="135"/>
    </row>
    <row r="4592" spans="5:17" x14ac:dyDescent="0.25">
      <c r="E4592" s="265"/>
      <c r="M4592" s="159"/>
      <c r="N4592" s="149"/>
      <c r="P4592" s="135"/>
      <c r="Q4592" s="135"/>
    </row>
    <row r="4593" spans="5:17" x14ac:dyDescent="0.25">
      <c r="E4593" s="265"/>
      <c r="M4593" s="159"/>
      <c r="N4593" s="149"/>
      <c r="P4593" s="135"/>
      <c r="Q4593" s="135"/>
    </row>
    <row r="4594" spans="5:17" x14ac:dyDescent="0.25">
      <c r="E4594" s="265"/>
      <c r="M4594" s="159"/>
      <c r="N4594" s="149"/>
      <c r="P4594" s="135"/>
      <c r="Q4594" s="135"/>
    </row>
    <row r="4595" spans="5:17" x14ac:dyDescent="0.25">
      <c r="E4595" s="265"/>
      <c r="M4595" s="159"/>
      <c r="N4595" s="149"/>
      <c r="P4595" s="135"/>
      <c r="Q4595" s="135"/>
    </row>
    <row r="4596" spans="5:17" x14ac:dyDescent="0.25">
      <c r="E4596" s="265"/>
      <c r="M4596" s="159"/>
      <c r="N4596" s="149"/>
      <c r="P4596" s="135"/>
      <c r="Q4596" s="135"/>
    </row>
    <row r="4597" spans="5:17" x14ac:dyDescent="0.25">
      <c r="E4597" s="265"/>
      <c r="M4597" s="159"/>
      <c r="N4597" s="149"/>
      <c r="P4597" s="135"/>
      <c r="Q4597" s="135"/>
    </row>
    <row r="4598" spans="5:17" x14ac:dyDescent="0.25">
      <c r="E4598" s="265"/>
      <c r="M4598" s="159"/>
      <c r="N4598" s="149"/>
      <c r="P4598" s="135"/>
      <c r="Q4598" s="135"/>
    </row>
    <row r="4599" spans="5:17" x14ac:dyDescent="0.25">
      <c r="E4599" s="265"/>
      <c r="M4599" s="159"/>
      <c r="N4599" s="149"/>
      <c r="P4599" s="135"/>
      <c r="Q4599" s="135"/>
    </row>
    <row r="4600" spans="5:17" x14ac:dyDescent="0.25">
      <c r="E4600" s="265"/>
      <c r="M4600" s="159"/>
      <c r="N4600" s="149"/>
      <c r="P4600" s="135"/>
      <c r="Q4600" s="135"/>
    </row>
    <row r="4601" spans="5:17" x14ac:dyDescent="0.25">
      <c r="E4601" s="265"/>
      <c r="M4601" s="159"/>
      <c r="N4601" s="149"/>
      <c r="P4601" s="135"/>
      <c r="Q4601" s="135"/>
    </row>
    <row r="4602" spans="5:17" x14ac:dyDescent="0.25">
      <c r="E4602" s="265"/>
      <c r="M4602" s="159"/>
      <c r="N4602" s="149"/>
      <c r="P4602" s="135"/>
      <c r="Q4602" s="135"/>
    </row>
    <row r="4603" spans="5:17" x14ac:dyDescent="0.25">
      <c r="E4603" s="265"/>
      <c r="M4603" s="159"/>
      <c r="N4603" s="149"/>
      <c r="P4603" s="135"/>
      <c r="Q4603" s="135"/>
    </row>
    <row r="4604" spans="5:17" x14ac:dyDescent="0.25">
      <c r="E4604" s="265"/>
      <c r="M4604" s="159"/>
      <c r="N4604" s="149"/>
      <c r="P4604" s="135"/>
      <c r="Q4604" s="135"/>
    </row>
    <row r="4605" spans="5:17" x14ac:dyDescent="0.25">
      <c r="E4605" s="265"/>
      <c r="M4605" s="159"/>
      <c r="N4605" s="149"/>
      <c r="P4605" s="135"/>
      <c r="Q4605" s="135"/>
    </row>
    <row r="4606" spans="5:17" x14ac:dyDescent="0.25">
      <c r="E4606" s="265"/>
      <c r="M4606" s="159"/>
      <c r="N4606" s="149"/>
      <c r="P4606" s="135"/>
      <c r="Q4606" s="135"/>
    </row>
    <row r="4607" spans="5:17" x14ac:dyDescent="0.25">
      <c r="E4607" s="265"/>
      <c r="M4607" s="159"/>
      <c r="N4607" s="149"/>
      <c r="P4607" s="135"/>
      <c r="Q4607" s="135"/>
    </row>
    <row r="4608" spans="5:17" x14ac:dyDescent="0.25">
      <c r="E4608" s="265"/>
      <c r="M4608" s="159"/>
      <c r="N4608" s="149"/>
      <c r="P4608" s="135"/>
      <c r="Q4608" s="135"/>
    </row>
    <row r="4609" spans="5:17" x14ac:dyDescent="0.25">
      <c r="E4609" s="265"/>
      <c r="M4609" s="159"/>
      <c r="N4609" s="149"/>
      <c r="P4609" s="135"/>
      <c r="Q4609" s="135"/>
    </row>
    <row r="4610" spans="5:17" x14ac:dyDescent="0.25">
      <c r="E4610" s="265"/>
      <c r="M4610" s="159"/>
      <c r="N4610" s="149"/>
      <c r="P4610" s="135"/>
      <c r="Q4610" s="135"/>
    </row>
    <row r="4611" spans="5:17" x14ac:dyDescent="0.25">
      <c r="E4611" s="265"/>
      <c r="M4611" s="159"/>
      <c r="N4611" s="149"/>
      <c r="P4611" s="135"/>
      <c r="Q4611" s="135"/>
    </row>
    <row r="4612" spans="5:17" x14ac:dyDescent="0.25">
      <c r="E4612" s="265"/>
      <c r="M4612" s="159"/>
      <c r="N4612" s="149"/>
      <c r="P4612" s="135"/>
      <c r="Q4612" s="135"/>
    </row>
    <row r="4613" spans="5:17" x14ac:dyDescent="0.25">
      <c r="E4613" s="265"/>
      <c r="M4613" s="159"/>
      <c r="N4613" s="149"/>
      <c r="P4613" s="135"/>
      <c r="Q4613" s="135"/>
    </row>
    <row r="4614" spans="5:17" x14ac:dyDescent="0.25">
      <c r="E4614" s="265"/>
      <c r="M4614" s="159"/>
      <c r="N4614" s="149"/>
      <c r="P4614" s="135"/>
      <c r="Q4614" s="135"/>
    </row>
    <row r="4615" spans="5:17" x14ac:dyDescent="0.25">
      <c r="E4615" s="265"/>
      <c r="M4615" s="159"/>
      <c r="N4615" s="149"/>
      <c r="P4615" s="135"/>
      <c r="Q4615" s="135"/>
    </row>
    <row r="4616" spans="5:17" x14ac:dyDescent="0.25">
      <c r="E4616" s="265"/>
      <c r="M4616" s="159"/>
      <c r="N4616" s="149"/>
      <c r="P4616" s="135"/>
      <c r="Q4616" s="135"/>
    </row>
    <row r="4617" spans="5:17" x14ac:dyDescent="0.25">
      <c r="E4617" s="265"/>
      <c r="M4617" s="159"/>
      <c r="N4617" s="149"/>
      <c r="P4617" s="135"/>
      <c r="Q4617" s="135"/>
    </row>
    <row r="4618" spans="5:17" x14ac:dyDescent="0.25">
      <c r="E4618" s="265"/>
      <c r="M4618" s="159"/>
      <c r="N4618" s="149"/>
      <c r="P4618" s="135"/>
      <c r="Q4618" s="135"/>
    </row>
    <row r="4619" spans="5:17" x14ac:dyDescent="0.25">
      <c r="E4619" s="265"/>
      <c r="M4619" s="159"/>
      <c r="N4619" s="149"/>
      <c r="P4619" s="135"/>
      <c r="Q4619" s="135"/>
    </row>
    <row r="4620" spans="5:17" x14ac:dyDescent="0.25">
      <c r="E4620" s="265"/>
      <c r="M4620" s="159"/>
      <c r="N4620" s="149"/>
      <c r="P4620" s="135"/>
      <c r="Q4620" s="135"/>
    </row>
    <row r="4621" spans="5:17" x14ac:dyDescent="0.25">
      <c r="E4621" s="265"/>
      <c r="M4621" s="159"/>
      <c r="N4621" s="149"/>
      <c r="P4621" s="135"/>
      <c r="Q4621" s="135"/>
    </row>
    <row r="4622" spans="5:17" x14ac:dyDescent="0.25">
      <c r="E4622" s="265"/>
      <c r="M4622" s="159"/>
      <c r="N4622" s="149"/>
      <c r="P4622" s="135"/>
      <c r="Q4622" s="135"/>
    </row>
    <row r="4623" spans="5:17" x14ac:dyDescent="0.25">
      <c r="E4623" s="265"/>
      <c r="M4623" s="159"/>
      <c r="N4623" s="149"/>
      <c r="P4623" s="135"/>
      <c r="Q4623" s="135"/>
    </row>
    <row r="4624" spans="5:17" x14ac:dyDescent="0.25">
      <c r="E4624" s="265"/>
      <c r="M4624" s="159"/>
      <c r="N4624" s="149"/>
      <c r="P4624" s="135"/>
      <c r="Q4624" s="135"/>
    </row>
    <row r="4625" spans="5:17" x14ac:dyDescent="0.25">
      <c r="E4625" s="265"/>
      <c r="M4625" s="159"/>
      <c r="N4625" s="149"/>
      <c r="P4625" s="135"/>
      <c r="Q4625" s="135"/>
    </row>
    <row r="4626" spans="5:17" x14ac:dyDescent="0.25">
      <c r="E4626" s="265"/>
      <c r="M4626" s="159"/>
      <c r="N4626" s="149"/>
      <c r="P4626" s="135"/>
      <c r="Q4626" s="135"/>
    </row>
    <row r="4627" spans="5:17" x14ac:dyDescent="0.25">
      <c r="E4627" s="265"/>
      <c r="M4627" s="159"/>
      <c r="N4627" s="149"/>
      <c r="P4627" s="135"/>
      <c r="Q4627" s="135"/>
    </row>
    <row r="4628" spans="5:17" x14ac:dyDescent="0.25">
      <c r="E4628" s="265"/>
      <c r="M4628" s="159"/>
      <c r="N4628" s="149"/>
      <c r="P4628" s="135"/>
      <c r="Q4628" s="135"/>
    </row>
    <row r="4629" spans="5:17" x14ac:dyDescent="0.25">
      <c r="E4629" s="265"/>
      <c r="M4629" s="159"/>
      <c r="N4629" s="149"/>
      <c r="P4629" s="135"/>
      <c r="Q4629" s="135"/>
    </row>
    <row r="4630" spans="5:17" x14ac:dyDescent="0.25">
      <c r="E4630" s="265"/>
      <c r="M4630" s="159"/>
      <c r="N4630" s="149"/>
      <c r="P4630" s="135"/>
      <c r="Q4630" s="135"/>
    </row>
    <row r="4631" spans="5:17" x14ac:dyDescent="0.25">
      <c r="E4631" s="265"/>
      <c r="M4631" s="159"/>
      <c r="N4631" s="149"/>
      <c r="P4631" s="135"/>
      <c r="Q4631" s="135"/>
    </row>
    <row r="4632" spans="5:17" x14ac:dyDescent="0.25">
      <c r="E4632" s="265"/>
      <c r="M4632" s="159"/>
      <c r="N4632" s="149"/>
      <c r="P4632" s="135"/>
      <c r="Q4632" s="135"/>
    </row>
    <row r="4633" spans="5:17" x14ac:dyDescent="0.25">
      <c r="E4633" s="265"/>
      <c r="M4633" s="159"/>
      <c r="N4633" s="149"/>
      <c r="P4633" s="135"/>
      <c r="Q4633" s="135"/>
    </row>
    <row r="4634" spans="5:17" x14ac:dyDescent="0.25">
      <c r="E4634" s="265"/>
      <c r="M4634" s="159"/>
      <c r="N4634" s="149"/>
      <c r="P4634" s="135"/>
      <c r="Q4634" s="135"/>
    </row>
    <row r="4635" spans="5:17" x14ac:dyDescent="0.25">
      <c r="E4635" s="265"/>
      <c r="M4635" s="159"/>
      <c r="N4635" s="149"/>
      <c r="P4635" s="135"/>
      <c r="Q4635" s="135"/>
    </row>
    <row r="4636" spans="5:17" x14ac:dyDescent="0.25">
      <c r="E4636" s="265"/>
      <c r="M4636" s="159"/>
      <c r="N4636" s="149"/>
      <c r="P4636" s="135"/>
      <c r="Q4636" s="135"/>
    </row>
    <row r="4637" spans="5:17" x14ac:dyDescent="0.25">
      <c r="E4637" s="265"/>
      <c r="M4637" s="159"/>
      <c r="N4637" s="149"/>
      <c r="P4637" s="135"/>
      <c r="Q4637" s="135"/>
    </row>
    <row r="4638" spans="5:17" x14ac:dyDescent="0.25">
      <c r="E4638" s="265"/>
      <c r="M4638" s="159"/>
      <c r="N4638" s="149"/>
      <c r="P4638" s="135"/>
      <c r="Q4638" s="135"/>
    </row>
    <row r="4639" spans="5:17" x14ac:dyDescent="0.25">
      <c r="E4639" s="265"/>
      <c r="M4639" s="159"/>
      <c r="N4639" s="149"/>
      <c r="P4639" s="135"/>
      <c r="Q4639" s="135"/>
    </row>
    <row r="4640" spans="5:17" x14ac:dyDescent="0.25">
      <c r="E4640" s="265"/>
      <c r="M4640" s="159"/>
      <c r="N4640" s="149"/>
      <c r="P4640" s="135"/>
      <c r="Q4640" s="135"/>
    </row>
    <row r="4641" spans="5:17" x14ac:dyDescent="0.25">
      <c r="E4641" s="265"/>
      <c r="M4641" s="159"/>
      <c r="N4641" s="149"/>
      <c r="P4641" s="135"/>
      <c r="Q4641" s="135"/>
    </row>
    <row r="4642" spans="5:17" x14ac:dyDescent="0.25">
      <c r="E4642" s="265"/>
      <c r="M4642" s="159"/>
      <c r="N4642" s="149"/>
      <c r="P4642" s="135"/>
      <c r="Q4642" s="135"/>
    </row>
    <row r="4643" spans="5:17" x14ac:dyDescent="0.25">
      <c r="E4643" s="265"/>
      <c r="M4643" s="159"/>
      <c r="N4643" s="149"/>
      <c r="P4643" s="135"/>
      <c r="Q4643" s="135"/>
    </row>
    <row r="4644" spans="5:17" x14ac:dyDescent="0.25">
      <c r="E4644" s="265"/>
      <c r="M4644" s="159"/>
      <c r="N4644" s="149"/>
      <c r="P4644" s="135"/>
      <c r="Q4644" s="135"/>
    </row>
    <row r="4645" spans="5:17" x14ac:dyDescent="0.25">
      <c r="E4645" s="265"/>
      <c r="M4645" s="159"/>
      <c r="N4645" s="149"/>
      <c r="P4645" s="135"/>
      <c r="Q4645" s="135"/>
    </row>
    <row r="4646" spans="5:17" x14ac:dyDescent="0.25">
      <c r="E4646" s="265"/>
      <c r="M4646" s="159"/>
      <c r="N4646" s="149"/>
      <c r="P4646" s="135"/>
      <c r="Q4646" s="135"/>
    </row>
    <row r="4647" spans="5:17" x14ac:dyDescent="0.25">
      <c r="E4647" s="265"/>
      <c r="M4647" s="159"/>
      <c r="N4647" s="149"/>
      <c r="P4647" s="135"/>
      <c r="Q4647" s="135"/>
    </row>
    <row r="4648" spans="5:17" x14ac:dyDescent="0.25">
      <c r="E4648" s="265"/>
      <c r="M4648" s="159"/>
      <c r="N4648" s="149"/>
      <c r="P4648" s="135"/>
      <c r="Q4648" s="135"/>
    </row>
    <row r="4649" spans="5:17" x14ac:dyDescent="0.25">
      <c r="E4649" s="265"/>
      <c r="M4649" s="159"/>
      <c r="N4649" s="149"/>
      <c r="P4649" s="135"/>
      <c r="Q4649" s="135"/>
    </row>
    <row r="4650" spans="5:17" x14ac:dyDescent="0.25">
      <c r="E4650" s="265"/>
      <c r="M4650" s="159"/>
      <c r="N4650" s="149"/>
      <c r="P4650" s="135"/>
      <c r="Q4650" s="135"/>
    </row>
    <row r="4651" spans="5:17" x14ac:dyDescent="0.25">
      <c r="E4651" s="265"/>
      <c r="M4651" s="159"/>
      <c r="N4651" s="149"/>
      <c r="P4651" s="135"/>
      <c r="Q4651" s="135"/>
    </row>
    <row r="4652" spans="5:17" x14ac:dyDescent="0.25">
      <c r="E4652" s="265"/>
      <c r="M4652" s="159"/>
      <c r="N4652" s="149"/>
      <c r="P4652" s="135"/>
      <c r="Q4652" s="135"/>
    </row>
    <row r="4653" spans="5:17" x14ac:dyDescent="0.25">
      <c r="E4653" s="265"/>
      <c r="M4653" s="159"/>
      <c r="N4653" s="149"/>
      <c r="P4653" s="135"/>
      <c r="Q4653" s="135"/>
    </row>
    <row r="4654" spans="5:17" x14ac:dyDescent="0.25">
      <c r="E4654" s="265"/>
      <c r="M4654" s="159"/>
      <c r="N4654" s="149"/>
      <c r="P4654" s="135"/>
      <c r="Q4654" s="135"/>
    </row>
    <row r="4655" spans="5:17" x14ac:dyDescent="0.25">
      <c r="E4655" s="265"/>
      <c r="M4655" s="159"/>
      <c r="N4655" s="149"/>
      <c r="P4655" s="135"/>
      <c r="Q4655" s="135"/>
    </row>
    <row r="4656" spans="5:17" x14ac:dyDescent="0.25">
      <c r="E4656" s="265"/>
      <c r="M4656" s="159"/>
      <c r="N4656" s="149"/>
      <c r="P4656" s="135"/>
      <c r="Q4656" s="135"/>
    </row>
    <row r="4657" spans="5:17" x14ac:dyDescent="0.25">
      <c r="E4657" s="265"/>
      <c r="M4657" s="159"/>
      <c r="N4657" s="149"/>
      <c r="P4657" s="135"/>
      <c r="Q4657" s="135"/>
    </row>
    <row r="4658" spans="5:17" x14ac:dyDescent="0.25">
      <c r="E4658" s="265"/>
      <c r="M4658" s="159"/>
      <c r="N4658" s="149"/>
      <c r="P4658" s="135"/>
      <c r="Q4658" s="135"/>
    </row>
    <row r="4659" spans="5:17" x14ac:dyDescent="0.25">
      <c r="E4659" s="265"/>
      <c r="M4659" s="159"/>
      <c r="N4659" s="149"/>
      <c r="P4659" s="135"/>
      <c r="Q4659" s="135"/>
    </row>
    <row r="4660" spans="5:17" x14ac:dyDescent="0.25">
      <c r="E4660" s="265"/>
      <c r="M4660" s="159"/>
      <c r="N4660" s="149"/>
      <c r="P4660" s="135"/>
      <c r="Q4660" s="135"/>
    </row>
    <row r="4661" spans="5:17" x14ac:dyDescent="0.25">
      <c r="E4661" s="265"/>
      <c r="M4661" s="159"/>
      <c r="N4661" s="149"/>
      <c r="P4661" s="135"/>
      <c r="Q4661" s="135"/>
    </row>
    <row r="4662" spans="5:17" x14ac:dyDescent="0.25">
      <c r="E4662" s="265"/>
      <c r="M4662" s="159"/>
      <c r="N4662" s="149"/>
      <c r="P4662" s="135"/>
      <c r="Q4662" s="135"/>
    </row>
    <row r="4663" spans="5:17" x14ac:dyDescent="0.25">
      <c r="E4663" s="265"/>
      <c r="M4663" s="159"/>
      <c r="N4663" s="149"/>
      <c r="P4663" s="135"/>
      <c r="Q4663" s="135"/>
    </row>
    <row r="4664" spans="5:17" x14ac:dyDescent="0.25">
      <c r="E4664" s="265"/>
      <c r="M4664" s="159"/>
      <c r="N4664" s="149"/>
      <c r="P4664" s="135"/>
      <c r="Q4664" s="135"/>
    </row>
    <row r="4665" spans="5:17" x14ac:dyDescent="0.25">
      <c r="E4665" s="265"/>
      <c r="M4665" s="159"/>
      <c r="N4665" s="149"/>
      <c r="P4665" s="135"/>
      <c r="Q4665" s="135"/>
    </row>
    <row r="4666" spans="5:17" x14ac:dyDescent="0.25">
      <c r="E4666" s="265"/>
      <c r="M4666" s="159"/>
      <c r="N4666" s="149"/>
      <c r="P4666" s="135"/>
      <c r="Q4666" s="135"/>
    </row>
    <row r="4667" spans="5:17" x14ac:dyDescent="0.25">
      <c r="E4667" s="265"/>
      <c r="M4667" s="159"/>
      <c r="N4667" s="149"/>
      <c r="P4667" s="135"/>
      <c r="Q4667" s="135"/>
    </row>
    <row r="4668" spans="5:17" x14ac:dyDescent="0.25">
      <c r="E4668" s="265"/>
      <c r="M4668" s="159"/>
      <c r="N4668" s="149"/>
      <c r="P4668" s="135"/>
      <c r="Q4668" s="135"/>
    </row>
    <row r="4669" spans="5:17" x14ac:dyDescent="0.25">
      <c r="E4669" s="265"/>
      <c r="M4669" s="159"/>
      <c r="N4669" s="149"/>
      <c r="P4669" s="135"/>
      <c r="Q4669" s="135"/>
    </row>
    <row r="4670" spans="5:17" x14ac:dyDescent="0.25">
      <c r="E4670" s="265"/>
      <c r="M4670" s="159"/>
      <c r="N4670" s="149"/>
      <c r="P4670" s="135"/>
      <c r="Q4670" s="135"/>
    </row>
    <row r="4671" spans="5:17" x14ac:dyDescent="0.25">
      <c r="E4671" s="265"/>
      <c r="M4671" s="159"/>
      <c r="N4671" s="149"/>
      <c r="P4671" s="135"/>
      <c r="Q4671" s="135"/>
    </row>
    <row r="4672" spans="5:17" x14ac:dyDescent="0.25">
      <c r="E4672" s="265"/>
      <c r="M4672" s="159"/>
      <c r="N4672" s="149"/>
      <c r="P4672" s="135"/>
      <c r="Q4672" s="135"/>
    </row>
    <row r="4673" spans="5:17" x14ac:dyDescent="0.25">
      <c r="E4673" s="265"/>
      <c r="M4673" s="159"/>
      <c r="N4673" s="149"/>
      <c r="P4673" s="135"/>
      <c r="Q4673" s="135"/>
    </row>
    <row r="4674" spans="5:17" x14ac:dyDescent="0.25">
      <c r="E4674" s="265"/>
      <c r="M4674" s="159"/>
      <c r="N4674" s="149"/>
      <c r="P4674" s="135"/>
      <c r="Q4674" s="135"/>
    </row>
    <row r="4675" spans="5:17" x14ac:dyDescent="0.25">
      <c r="E4675" s="265"/>
      <c r="M4675" s="159"/>
      <c r="N4675" s="149"/>
      <c r="P4675" s="135"/>
      <c r="Q4675" s="135"/>
    </row>
    <row r="4676" spans="5:17" x14ac:dyDescent="0.25">
      <c r="E4676" s="265"/>
      <c r="M4676" s="159"/>
      <c r="N4676" s="149"/>
      <c r="P4676" s="135"/>
      <c r="Q4676" s="135"/>
    </row>
    <row r="4677" spans="5:17" x14ac:dyDescent="0.25">
      <c r="E4677" s="265"/>
      <c r="M4677" s="159"/>
      <c r="N4677" s="149"/>
      <c r="P4677" s="135"/>
      <c r="Q4677" s="135"/>
    </row>
    <row r="4678" spans="5:17" x14ac:dyDescent="0.25">
      <c r="E4678" s="265"/>
      <c r="M4678" s="159"/>
      <c r="N4678" s="149"/>
      <c r="P4678" s="135"/>
      <c r="Q4678" s="135"/>
    </row>
    <row r="4679" spans="5:17" x14ac:dyDescent="0.25">
      <c r="E4679" s="265"/>
      <c r="M4679" s="159"/>
      <c r="N4679" s="149"/>
      <c r="P4679" s="135"/>
      <c r="Q4679" s="135"/>
    </row>
    <row r="4680" spans="5:17" x14ac:dyDescent="0.25">
      <c r="E4680" s="265"/>
      <c r="M4680" s="159"/>
      <c r="N4680" s="149"/>
      <c r="P4680" s="135"/>
      <c r="Q4680" s="135"/>
    </row>
    <row r="4681" spans="5:17" x14ac:dyDescent="0.25">
      <c r="E4681" s="265"/>
      <c r="M4681" s="159"/>
      <c r="N4681" s="149"/>
      <c r="P4681" s="135"/>
      <c r="Q4681" s="135"/>
    </row>
    <row r="4682" spans="5:17" x14ac:dyDescent="0.25">
      <c r="E4682" s="265"/>
      <c r="M4682" s="159"/>
      <c r="N4682" s="149"/>
      <c r="P4682" s="135"/>
      <c r="Q4682" s="135"/>
    </row>
    <row r="4683" spans="5:17" x14ac:dyDescent="0.25">
      <c r="E4683" s="265"/>
      <c r="M4683" s="159"/>
      <c r="N4683" s="149"/>
      <c r="P4683" s="135"/>
      <c r="Q4683" s="135"/>
    </row>
    <row r="4684" spans="5:17" x14ac:dyDescent="0.25">
      <c r="E4684" s="265"/>
      <c r="M4684" s="159"/>
      <c r="N4684" s="149"/>
      <c r="P4684" s="135"/>
      <c r="Q4684" s="135"/>
    </row>
    <row r="4685" spans="5:17" x14ac:dyDescent="0.25">
      <c r="E4685" s="265"/>
      <c r="M4685" s="159"/>
      <c r="N4685" s="149"/>
      <c r="P4685" s="135"/>
      <c r="Q4685" s="135"/>
    </row>
    <row r="4686" spans="5:17" x14ac:dyDescent="0.25">
      <c r="E4686" s="265"/>
      <c r="M4686" s="159"/>
      <c r="N4686" s="149"/>
      <c r="P4686" s="135"/>
      <c r="Q4686" s="135"/>
    </row>
    <row r="4687" spans="5:17" x14ac:dyDescent="0.25">
      <c r="E4687" s="265"/>
      <c r="M4687" s="159"/>
      <c r="N4687" s="149"/>
      <c r="P4687" s="135"/>
      <c r="Q4687" s="135"/>
    </row>
    <row r="4688" spans="5:17" x14ac:dyDescent="0.25">
      <c r="E4688" s="265"/>
      <c r="M4688" s="159"/>
      <c r="N4688" s="149"/>
      <c r="P4688" s="135"/>
      <c r="Q4688" s="135"/>
    </row>
    <row r="4689" spans="5:17" x14ac:dyDescent="0.25">
      <c r="E4689" s="265"/>
      <c r="M4689" s="159"/>
      <c r="N4689" s="149"/>
      <c r="P4689" s="135"/>
      <c r="Q4689" s="135"/>
    </row>
    <row r="4690" spans="5:17" x14ac:dyDescent="0.25">
      <c r="E4690" s="265"/>
      <c r="M4690" s="159"/>
      <c r="N4690" s="149"/>
      <c r="P4690" s="135"/>
      <c r="Q4690" s="135"/>
    </row>
    <row r="4691" spans="5:17" x14ac:dyDescent="0.25">
      <c r="E4691" s="265"/>
      <c r="M4691" s="159"/>
      <c r="N4691" s="149"/>
      <c r="P4691" s="135"/>
      <c r="Q4691" s="135"/>
    </row>
    <row r="4692" spans="5:17" x14ac:dyDescent="0.25">
      <c r="E4692" s="265"/>
      <c r="M4692" s="159"/>
      <c r="N4692" s="149"/>
      <c r="P4692" s="135"/>
      <c r="Q4692" s="135"/>
    </row>
    <row r="4693" spans="5:17" x14ac:dyDescent="0.25">
      <c r="E4693" s="265"/>
      <c r="M4693" s="159"/>
      <c r="N4693" s="149"/>
      <c r="P4693" s="135"/>
      <c r="Q4693" s="135"/>
    </row>
    <row r="4694" spans="5:17" x14ac:dyDescent="0.25">
      <c r="E4694" s="265"/>
      <c r="M4694" s="159"/>
      <c r="N4694" s="149"/>
      <c r="P4694" s="135"/>
      <c r="Q4694" s="135"/>
    </row>
    <row r="4695" spans="5:17" x14ac:dyDescent="0.25">
      <c r="E4695" s="265"/>
      <c r="M4695" s="159"/>
      <c r="N4695" s="149"/>
      <c r="P4695" s="135"/>
      <c r="Q4695" s="135"/>
    </row>
    <row r="4696" spans="5:17" x14ac:dyDescent="0.25">
      <c r="E4696" s="265"/>
      <c r="M4696" s="159"/>
      <c r="N4696" s="149"/>
      <c r="P4696" s="135"/>
      <c r="Q4696" s="135"/>
    </row>
    <row r="4697" spans="5:17" x14ac:dyDescent="0.25">
      <c r="E4697" s="265"/>
      <c r="M4697" s="159"/>
      <c r="N4697" s="149"/>
      <c r="P4697" s="135"/>
      <c r="Q4697" s="135"/>
    </row>
    <row r="4698" spans="5:17" x14ac:dyDescent="0.25">
      <c r="E4698" s="265"/>
      <c r="M4698" s="159"/>
      <c r="N4698" s="149"/>
      <c r="P4698" s="135"/>
      <c r="Q4698" s="135"/>
    </row>
    <row r="4699" spans="5:17" x14ac:dyDescent="0.25">
      <c r="E4699" s="265"/>
      <c r="M4699" s="159"/>
      <c r="N4699" s="149"/>
      <c r="P4699" s="135"/>
      <c r="Q4699" s="135"/>
    </row>
    <row r="4700" spans="5:17" x14ac:dyDescent="0.25">
      <c r="E4700" s="265"/>
      <c r="M4700" s="159"/>
      <c r="N4700" s="149"/>
      <c r="P4700" s="135"/>
      <c r="Q4700" s="135"/>
    </row>
    <row r="4701" spans="5:17" x14ac:dyDescent="0.25">
      <c r="E4701" s="265"/>
      <c r="M4701" s="159"/>
      <c r="N4701" s="149"/>
      <c r="P4701" s="135"/>
      <c r="Q4701" s="135"/>
    </row>
    <row r="4702" spans="5:17" x14ac:dyDescent="0.25">
      <c r="E4702" s="265"/>
      <c r="M4702" s="159"/>
      <c r="N4702" s="149"/>
      <c r="P4702" s="135"/>
      <c r="Q4702" s="135"/>
    </row>
    <row r="4703" spans="5:17" x14ac:dyDescent="0.25">
      <c r="E4703" s="265"/>
      <c r="M4703" s="159"/>
      <c r="N4703" s="149"/>
      <c r="P4703" s="135"/>
      <c r="Q4703" s="135"/>
    </row>
    <row r="4704" spans="5:17" x14ac:dyDescent="0.25">
      <c r="E4704" s="265"/>
      <c r="M4704" s="159"/>
      <c r="N4704" s="149"/>
      <c r="P4704" s="135"/>
      <c r="Q4704" s="135"/>
    </row>
    <row r="4705" spans="5:17" x14ac:dyDescent="0.25">
      <c r="E4705" s="265"/>
      <c r="M4705" s="159"/>
      <c r="N4705" s="149"/>
      <c r="P4705" s="135"/>
      <c r="Q4705" s="135"/>
    </row>
    <row r="4706" spans="5:17" x14ac:dyDescent="0.25">
      <c r="E4706" s="265"/>
      <c r="M4706" s="159"/>
      <c r="N4706" s="149"/>
      <c r="P4706" s="135"/>
      <c r="Q4706" s="135"/>
    </row>
    <row r="4707" spans="5:17" x14ac:dyDescent="0.25">
      <c r="E4707" s="265"/>
      <c r="M4707" s="159"/>
      <c r="N4707" s="149"/>
      <c r="P4707" s="135"/>
      <c r="Q4707" s="135"/>
    </row>
    <row r="4708" spans="5:17" x14ac:dyDescent="0.25">
      <c r="E4708" s="265"/>
      <c r="M4708" s="159"/>
      <c r="N4708" s="149"/>
      <c r="P4708" s="135"/>
      <c r="Q4708" s="135"/>
    </row>
    <row r="4709" spans="5:17" x14ac:dyDescent="0.25">
      <c r="E4709" s="265"/>
      <c r="M4709" s="159"/>
      <c r="N4709" s="149"/>
      <c r="P4709" s="135"/>
      <c r="Q4709" s="135"/>
    </row>
    <row r="4710" spans="5:17" x14ac:dyDescent="0.25">
      <c r="E4710" s="265"/>
      <c r="M4710" s="159"/>
      <c r="N4710" s="149"/>
      <c r="P4710" s="135"/>
      <c r="Q4710" s="135"/>
    </row>
    <row r="4711" spans="5:17" x14ac:dyDescent="0.25">
      <c r="E4711" s="265"/>
      <c r="M4711" s="159"/>
      <c r="N4711" s="149"/>
      <c r="P4711" s="135"/>
      <c r="Q4711" s="135"/>
    </row>
    <row r="4712" spans="5:17" x14ac:dyDescent="0.25">
      <c r="E4712" s="265"/>
      <c r="M4712" s="159"/>
      <c r="N4712" s="149"/>
      <c r="P4712" s="135"/>
      <c r="Q4712" s="135"/>
    </row>
    <row r="4713" spans="5:17" x14ac:dyDescent="0.25">
      <c r="E4713" s="265"/>
      <c r="M4713" s="159"/>
      <c r="N4713" s="149"/>
      <c r="P4713" s="135"/>
      <c r="Q4713" s="135"/>
    </row>
    <row r="4714" spans="5:17" x14ac:dyDescent="0.25">
      <c r="E4714" s="265"/>
      <c r="M4714" s="159"/>
      <c r="N4714" s="149"/>
      <c r="P4714" s="135"/>
      <c r="Q4714" s="135"/>
    </row>
    <row r="4715" spans="5:17" x14ac:dyDescent="0.25">
      <c r="E4715" s="265"/>
      <c r="M4715" s="159"/>
      <c r="N4715" s="149"/>
      <c r="P4715" s="135"/>
      <c r="Q4715" s="135"/>
    </row>
    <row r="4716" spans="5:17" x14ac:dyDescent="0.25">
      <c r="E4716" s="265"/>
      <c r="M4716" s="159"/>
      <c r="N4716" s="149"/>
      <c r="P4716" s="135"/>
      <c r="Q4716" s="135"/>
    </row>
    <row r="4717" spans="5:17" x14ac:dyDescent="0.25">
      <c r="E4717" s="265"/>
      <c r="M4717" s="159"/>
      <c r="N4717" s="149"/>
      <c r="P4717" s="135"/>
      <c r="Q4717" s="135"/>
    </row>
    <row r="4718" spans="5:17" x14ac:dyDescent="0.25">
      <c r="E4718" s="265"/>
      <c r="M4718" s="159"/>
      <c r="N4718" s="149"/>
      <c r="P4718" s="135"/>
      <c r="Q4718" s="135"/>
    </row>
    <row r="4719" spans="5:17" x14ac:dyDescent="0.25">
      <c r="E4719" s="265"/>
      <c r="M4719" s="159"/>
      <c r="N4719" s="149"/>
      <c r="P4719" s="135"/>
      <c r="Q4719" s="135"/>
    </row>
    <row r="4720" spans="5:17" x14ac:dyDescent="0.25">
      <c r="E4720" s="265"/>
      <c r="M4720" s="159"/>
      <c r="N4720" s="149"/>
      <c r="P4720" s="135"/>
      <c r="Q4720" s="135"/>
    </row>
    <row r="4721" spans="5:17" x14ac:dyDescent="0.25">
      <c r="E4721" s="265"/>
      <c r="M4721" s="159"/>
      <c r="N4721" s="149"/>
      <c r="P4721" s="135"/>
      <c r="Q4721" s="135"/>
    </row>
    <row r="4722" spans="5:17" x14ac:dyDescent="0.25">
      <c r="E4722" s="265"/>
      <c r="M4722" s="159"/>
      <c r="N4722" s="149"/>
      <c r="P4722" s="135"/>
      <c r="Q4722" s="135"/>
    </row>
    <row r="4723" spans="5:17" x14ac:dyDescent="0.25">
      <c r="E4723" s="265"/>
      <c r="M4723" s="159"/>
      <c r="N4723" s="149"/>
      <c r="P4723" s="135"/>
      <c r="Q4723" s="135"/>
    </row>
    <row r="4724" spans="5:17" x14ac:dyDescent="0.25">
      <c r="E4724" s="265"/>
      <c r="M4724" s="159"/>
      <c r="N4724" s="149"/>
      <c r="P4724" s="135"/>
      <c r="Q4724" s="135"/>
    </row>
    <row r="4725" spans="5:17" x14ac:dyDescent="0.25">
      <c r="E4725" s="265"/>
      <c r="M4725" s="159"/>
      <c r="N4725" s="149"/>
      <c r="P4725" s="135"/>
      <c r="Q4725" s="135"/>
    </row>
    <row r="4726" spans="5:17" x14ac:dyDescent="0.25">
      <c r="E4726" s="265"/>
      <c r="M4726" s="159"/>
      <c r="N4726" s="149"/>
      <c r="P4726" s="135"/>
      <c r="Q4726" s="135"/>
    </row>
    <row r="4727" spans="5:17" x14ac:dyDescent="0.25">
      <c r="E4727" s="265"/>
      <c r="M4727" s="159"/>
      <c r="N4727" s="149"/>
      <c r="P4727" s="135"/>
      <c r="Q4727" s="135"/>
    </row>
    <row r="4728" spans="5:17" x14ac:dyDescent="0.25">
      <c r="E4728" s="265"/>
      <c r="M4728" s="159"/>
      <c r="N4728" s="149"/>
      <c r="P4728" s="135"/>
      <c r="Q4728" s="135"/>
    </row>
    <row r="4729" spans="5:17" x14ac:dyDescent="0.25">
      <c r="E4729" s="265"/>
      <c r="M4729" s="159"/>
      <c r="N4729" s="149"/>
      <c r="P4729" s="135"/>
      <c r="Q4729" s="135"/>
    </row>
    <row r="4730" spans="5:17" x14ac:dyDescent="0.25">
      <c r="E4730" s="265"/>
      <c r="M4730" s="159"/>
      <c r="N4730" s="149"/>
      <c r="P4730" s="135"/>
      <c r="Q4730" s="135"/>
    </row>
    <row r="4731" spans="5:17" x14ac:dyDescent="0.25">
      <c r="E4731" s="265"/>
      <c r="M4731" s="159"/>
      <c r="N4731" s="149"/>
      <c r="P4731" s="135"/>
      <c r="Q4731" s="135"/>
    </row>
    <row r="4732" spans="5:17" x14ac:dyDescent="0.25">
      <c r="E4732" s="265"/>
      <c r="M4732" s="159"/>
      <c r="N4732" s="149"/>
      <c r="P4732" s="135"/>
      <c r="Q4732" s="135"/>
    </row>
    <row r="4733" spans="5:17" x14ac:dyDescent="0.25">
      <c r="E4733" s="265"/>
      <c r="M4733" s="159"/>
      <c r="N4733" s="149"/>
      <c r="P4733" s="135"/>
      <c r="Q4733" s="135"/>
    </row>
    <row r="4734" spans="5:17" x14ac:dyDescent="0.25">
      <c r="E4734" s="265"/>
      <c r="M4734" s="159"/>
      <c r="N4734" s="149"/>
      <c r="P4734" s="135"/>
      <c r="Q4734" s="135"/>
    </row>
    <row r="4735" spans="5:17" x14ac:dyDescent="0.25">
      <c r="E4735" s="265"/>
      <c r="M4735" s="159"/>
      <c r="N4735" s="149"/>
      <c r="P4735" s="135"/>
      <c r="Q4735" s="135"/>
    </row>
    <row r="4736" spans="5:17" x14ac:dyDescent="0.25">
      <c r="E4736" s="265"/>
      <c r="M4736" s="159"/>
      <c r="N4736" s="149"/>
      <c r="P4736" s="135"/>
      <c r="Q4736" s="135"/>
    </row>
    <row r="4737" spans="5:17" x14ac:dyDescent="0.25">
      <c r="E4737" s="265"/>
      <c r="M4737" s="159"/>
      <c r="N4737" s="149"/>
      <c r="P4737" s="135"/>
      <c r="Q4737" s="135"/>
    </row>
    <row r="4738" spans="5:17" x14ac:dyDescent="0.25">
      <c r="E4738" s="265"/>
      <c r="M4738" s="159"/>
      <c r="N4738" s="149"/>
      <c r="P4738" s="135"/>
      <c r="Q4738" s="135"/>
    </row>
    <row r="4739" spans="5:17" x14ac:dyDescent="0.25">
      <c r="E4739" s="265"/>
      <c r="M4739" s="159"/>
      <c r="N4739" s="149"/>
      <c r="P4739" s="135"/>
      <c r="Q4739" s="135"/>
    </row>
    <row r="4740" spans="5:17" x14ac:dyDescent="0.25">
      <c r="E4740" s="265"/>
      <c r="M4740" s="159"/>
      <c r="N4740" s="149"/>
      <c r="P4740" s="135"/>
      <c r="Q4740" s="135"/>
    </row>
    <row r="4741" spans="5:17" x14ac:dyDescent="0.25">
      <c r="E4741" s="265"/>
      <c r="M4741" s="159"/>
      <c r="N4741" s="149"/>
      <c r="P4741" s="135"/>
      <c r="Q4741" s="135"/>
    </row>
    <row r="4742" spans="5:17" x14ac:dyDescent="0.25">
      <c r="E4742" s="265"/>
      <c r="M4742" s="159"/>
      <c r="N4742" s="149"/>
      <c r="P4742" s="135"/>
      <c r="Q4742" s="135"/>
    </row>
    <row r="4743" spans="5:17" x14ac:dyDescent="0.25">
      <c r="E4743" s="265"/>
      <c r="M4743" s="159"/>
      <c r="N4743" s="149"/>
      <c r="P4743" s="135"/>
      <c r="Q4743" s="135"/>
    </row>
    <row r="4744" spans="5:17" x14ac:dyDescent="0.25">
      <c r="E4744" s="265"/>
      <c r="M4744" s="159"/>
      <c r="N4744" s="149"/>
      <c r="P4744" s="135"/>
      <c r="Q4744" s="135"/>
    </row>
    <row r="4745" spans="5:17" x14ac:dyDescent="0.25">
      <c r="E4745" s="265"/>
      <c r="M4745" s="159"/>
      <c r="N4745" s="149"/>
      <c r="P4745" s="135"/>
      <c r="Q4745" s="135"/>
    </row>
    <row r="4746" spans="5:17" x14ac:dyDescent="0.25">
      <c r="E4746" s="265"/>
      <c r="M4746" s="159"/>
      <c r="N4746" s="149"/>
      <c r="P4746" s="135"/>
      <c r="Q4746" s="135"/>
    </row>
    <row r="4747" spans="5:17" x14ac:dyDescent="0.25">
      <c r="E4747" s="265"/>
      <c r="M4747" s="159"/>
      <c r="N4747" s="149"/>
      <c r="P4747" s="135"/>
      <c r="Q4747" s="135"/>
    </row>
    <row r="4748" spans="5:17" x14ac:dyDescent="0.25">
      <c r="E4748" s="265"/>
      <c r="M4748" s="159"/>
      <c r="N4748" s="149"/>
      <c r="P4748" s="135"/>
      <c r="Q4748" s="135"/>
    </row>
    <row r="4749" spans="5:17" x14ac:dyDescent="0.25">
      <c r="E4749" s="265"/>
      <c r="M4749" s="159"/>
      <c r="N4749" s="149"/>
      <c r="P4749" s="135"/>
      <c r="Q4749" s="135"/>
    </row>
    <row r="4750" spans="5:17" x14ac:dyDescent="0.25">
      <c r="E4750" s="265"/>
      <c r="M4750" s="159"/>
      <c r="N4750" s="149"/>
      <c r="P4750" s="135"/>
      <c r="Q4750" s="135"/>
    </row>
    <row r="4751" spans="5:17" x14ac:dyDescent="0.25">
      <c r="E4751" s="265"/>
      <c r="M4751" s="159"/>
      <c r="N4751" s="149"/>
      <c r="P4751" s="135"/>
      <c r="Q4751" s="135"/>
    </row>
    <row r="4752" spans="5:17" x14ac:dyDescent="0.25">
      <c r="E4752" s="265"/>
      <c r="M4752" s="159"/>
      <c r="N4752" s="149"/>
      <c r="P4752" s="135"/>
      <c r="Q4752" s="135"/>
    </row>
    <row r="4753" spans="5:17" x14ac:dyDescent="0.25">
      <c r="E4753" s="265"/>
      <c r="M4753" s="159"/>
      <c r="N4753" s="149"/>
      <c r="P4753" s="135"/>
      <c r="Q4753" s="135"/>
    </row>
    <row r="4754" spans="5:17" x14ac:dyDescent="0.25">
      <c r="E4754" s="265"/>
      <c r="M4754" s="159"/>
      <c r="N4754" s="149"/>
      <c r="P4754" s="135"/>
      <c r="Q4754" s="135"/>
    </row>
    <row r="4755" spans="5:17" x14ac:dyDescent="0.25">
      <c r="E4755" s="265"/>
      <c r="M4755" s="159"/>
      <c r="N4755" s="149"/>
      <c r="P4755" s="135"/>
      <c r="Q4755" s="135"/>
    </row>
    <row r="4756" spans="5:17" x14ac:dyDescent="0.25">
      <c r="E4756" s="265"/>
      <c r="M4756" s="159"/>
      <c r="N4756" s="149"/>
      <c r="P4756" s="135"/>
      <c r="Q4756" s="135"/>
    </row>
    <row r="4757" spans="5:17" x14ac:dyDescent="0.25">
      <c r="E4757" s="265"/>
      <c r="M4757" s="159"/>
      <c r="N4757" s="149"/>
      <c r="P4757" s="135"/>
      <c r="Q4757" s="135"/>
    </row>
    <row r="4758" spans="5:17" x14ac:dyDescent="0.25">
      <c r="E4758" s="265"/>
      <c r="M4758" s="159"/>
      <c r="N4758" s="149"/>
      <c r="P4758" s="135"/>
      <c r="Q4758" s="135"/>
    </row>
    <row r="4759" spans="5:17" x14ac:dyDescent="0.25">
      <c r="E4759" s="265"/>
      <c r="M4759" s="159"/>
      <c r="N4759" s="149"/>
      <c r="P4759" s="135"/>
      <c r="Q4759" s="135"/>
    </row>
    <row r="4760" spans="5:17" x14ac:dyDescent="0.25">
      <c r="E4760" s="265"/>
      <c r="M4760" s="159"/>
      <c r="N4760" s="149"/>
      <c r="P4760" s="135"/>
      <c r="Q4760" s="135"/>
    </row>
    <row r="4761" spans="5:17" x14ac:dyDescent="0.25">
      <c r="E4761" s="265"/>
      <c r="M4761" s="159"/>
      <c r="N4761" s="149"/>
      <c r="P4761" s="135"/>
      <c r="Q4761" s="135"/>
    </row>
    <row r="4762" spans="5:17" x14ac:dyDescent="0.25">
      <c r="E4762" s="265"/>
      <c r="M4762" s="159"/>
      <c r="N4762" s="149"/>
      <c r="P4762" s="135"/>
      <c r="Q4762" s="135"/>
    </row>
    <row r="4763" spans="5:17" x14ac:dyDescent="0.25">
      <c r="E4763" s="265"/>
      <c r="M4763" s="159"/>
      <c r="N4763" s="149"/>
      <c r="P4763" s="135"/>
      <c r="Q4763" s="135"/>
    </row>
    <row r="4764" spans="5:17" x14ac:dyDescent="0.25">
      <c r="E4764" s="265"/>
      <c r="M4764" s="159"/>
      <c r="N4764" s="149"/>
      <c r="P4764" s="135"/>
      <c r="Q4764" s="135"/>
    </row>
    <row r="4765" spans="5:17" x14ac:dyDescent="0.25">
      <c r="E4765" s="265"/>
      <c r="M4765" s="159"/>
      <c r="N4765" s="149"/>
      <c r="P4765" s="135"/>
      <c r="Q4765" s="135"/>
    </row>
    <row r="4766" spans="5:17" x14ac:dyDescent="0.25">
      <c r="E4766" s="265"/>
      <c r="M4766" s="159"/>
      <c r="N4766" s="149"/>
      <c r="P4766" s="135"/>
      <c r="Q4766" s="135"/>
    </row>
    <row r="4767" spans="5:17" x14ac:dyDescent="0.25">
      <c r="E4767" s="265"/>
      <c r="M4767" s="159"/>
      <c r="N4767" s="149"/>
      <c r="P4767" s="135"/>
      <c r="Q4767" s="135"/>
    </row>
    <row r="4768" spans="5:17" x14ac:dyDescent="0.25">
      <c r="E4768" s="265"/>
      <c r="M4768" s="159"/>
      <c r="N4768" s="149"/>
      <c r="P4768" s="135"/>
      <c r="Q4768" s="135"/>
    </row>
    <row r="4769" spans="5:17" x14ac:dyDescent="0.25">
      <c r="E4769" s="265"/>
      <c r="M4769" s="159"/>
      <c r="N4769" s="149"/>
      <c r="P4769" s="135"/>
      <c r="Q4769" s="135"/>
    </row>
    <row r="4770" spans="5:17" x14ac:dyDescent="0.25">
      <c r="E4770" s="265"/>
      <c r="M4770" s="159"/>
      <c r="N4770" s="149"/>
      <c r="P4770" s="135"/>
      <c r="Q4770" s="135"/>
    </row>
    <row r="4771" spans="5:17" x14ac:dyDescent="0.25">
      <c r="E4771" s="265"/>
      <c r="M4771" s="159"/>
      <c r="N4771" s="149"/>
      <c r="P4771" s="135"/>
      <c r="Q4771" s="135"/>
    </row>
    <row r="4772" spans="5:17" x14ac:dyDescent="0.25">
      <c r="E4772" s="265"/>
      <c r="M4772" s="159"/>
      <c r="N4772" s="149"/>
      <c r="P4772" s="135"/>
      <c r="Q4772" s="135"/>
    </row>
    <row r="4773" spans="5:17" x14ac:dyDescent="0.25">
      <c r="E4773" s="265"/>
      <c r="M4773" s="159"/>
      <c r="N4773" s="149"/>
      <c r="P4773" s="135"/>
      <c r="Q4773" s="135"/>
    </row>
    <row r="4774" spans="5:17" x14ac:dyDescent="0.25">
      <c r="E4774" s="265"/>
      <c r="M4774" s="159"/>
      <c r="N4774" s="149"/>
      <c r="P4774" s="135"/>
      <c r="Q4774" s="135"/>
    </row>
    <row r="4775" spans="5:17" x14ac:dyDescent="0.25">
      <c r="E4775" s="265"/>
      <c r="M4775" s="159"/>
      <c r="N4775" s="149"/>
      <c r="P4775" s="135"/>
      <c r="Q4775" s="135"/>
    </row>
    <row r="4776" spans="5:17" x14ac:dyDescent="0.25">
      <c r="E4776" s="265"/>
      <c r="M4776" s="159"/>
      <c r="N4776" s="149"/>
      <c r="P4776" s="135"/>
      <c r="Q4776" s="135"/>
    </row>
    <row r="4777" spans="5:17" x14ac:dyDescent="0.25">
      <c r="E4777" s="265"/>
      <c r="M4777" s="159"/>
      <c r="N4777" s="149"/>
      <c r="P4777" s="135"/>
      <c r="Q4777" s="135"/>
    </row>
    <row r="4778" spans="5:17" x14ac:dyDescent="0.25">
      <c r="E4778" s="265"/>
      <c r="M4778" s="159"/>
      <c r="N4778" s="149"/>
      <c r="P4778" s="135"/>
      <c r="Q4778" s="135"/>
    </row>
    <row r="4779" spans="5:17" x14ac:dyDescent="0.25">
      <c r="E4779" s="265"/>
      <c r="M4779" s="159"/>
      <c r="N4779" s="149"/>
      <c r="P4779" s="135"/>
      <c r="Q4779" s="135"/>
    </row>
    <row r="4780" spans="5:17" x14ac:dyDescent="0.25">
      <c r="E4780" s="265"/>
      <c r="M4780" s="159"/>
      <c r="N4780" s="149"/>
      <c r="P4780" s="135"/>
      <c r="Q4780" s="135"/>
    </row>
    <row r="4781" spans="5:17" x14ac:dyDescent="0.25">
      <c r="E4781" s="265"/>
      <c r="M4781" s="159"/>
      <c r="N4781" s="149"/>
      <c r="P4781" s="135"/>
      <c r="Q4781" s="135"/>
    </row>
    <row r="4782" spans="5:17" x14ac:dyDescent="0.25">
      <c r="E4782" s="265"/>
      <c r="M4782" s="159"/>
      <c r="N4782" s="149"/>
      <c r="P4782" s="135"/>
      <c r="Q4782" s="135"/>
    </row>
    <row r="4783" spans="5:17" x14ac:dyDescent="0.25">
      <c r="E4783" s="265"/>
      <c r="M4783" s="159"/>
      <c r="N4783" s="149"/>
      <c r="P4783" s="135"/>
      <c r="Q4783" s="135"/>
    </row>
    <row r="4784" spans="5:17" x14ac:dyDescent="0.25">
      <c r="E4784" s="265"/>
      <c r="M4784" s="159"/>
      <c r="N4784" s="149"/>
      <c r="P4784" s="135"/>
      <c r="Q4784" s="135"/>
    </row>
    <row r="4785" spans="5:17" x14ac:dyDescent="0.25">
      <c r="E4785" s="265"/>
      <c r="M4785" s="159"/>
      <c r="N4785" s="149"/>
      <c r="P4785" s="135"/>
      <c r="Q4785" s="135"/>
    </row>
    <row r="4786" spans="5:17" x14ac:dyDescent="0.25">
      <c r="E4786" s="265"/>
      <c r="M4786" s="159"/>
      <c r="N4786" s="149"/>
      <c r="P4786" s="135"/>
      <c r="Q4786" s="135"/>
    </row>
    <row r="4787" spans="5:17" x14ac:dyDescent="0.25">
      <c r="E4787" s="265"/>
      <c r="M4787" s="159"/>
      <c r="N4787" s="149"/>
      <c r="P4787" s="135"/>
      <c r="Q4787" s="135"/>
    </row>
    <row r="4788" spans="5:17" x14ac:dyDescent="0.25">
      <c r="E4788" s="265"/>
      <c r="M4788" s="159"/>
      <c r="N4788" s="149"/>
      <c r="P4788" s="135"/>
      <c r="Q4788" s="135"/>
    </row>
    <row r="4789" spans="5:17" x14ac:dyDescent="0.25">
      <c r="E4789" s="265"/>
      <c r="M4789" s="159"/>
      <c r="N4789" s="149"/>
      <c r="P4789" s="135"/>
      <c r="Q4789" s="135"/>
    </row>
    <row r="4790" spans="5:17" x14ac:dyDescent="0.25">
      <c r="E4790" s="265"/>
      <c r="M4790" s="159"/>
      <c r="N4790" s="149"/>
      <c r="P4790" s="135"/>
      <c r="Q4790" s="135"/>
    </row>
    <row r="4791" spans="5:17" x14ac:dyDescent="0.25">
      <c r="E4791" s="265"/>
      <c r="M4791" s="159"/>
      <c r="N4791" s="149"/>
      <c r="P4791" s="135"/>
      <c r="Q4791" s="135"/>
    </row>
    <row r="4792" spans="5:17" x14ac:dyDescent="0.25">
      <c r="E4792" s="265"/>
      <c r="M4792" s="159"/>
      <c r="N4792" s="149"/>
      <c r="P4792" s="135"/>
      <c r="Q4792" s="135"/>
    </row>
    <row r="4793" spans="5:17" x14ac:dyDescent="0.25">
      <c r="E4793" s="265"/>
      <c r="M4793" s="159"/>
      <c r="N4793" s="149"/>
      <c r="P4793" s="135"/>
      <c r="Q4793" s="135"/>
    </row>
    <row r="4794" spans="5:17" x14ac:dyDescent="0.25">
      <c r="E4794" s="265"/>
      <c r="M4794" s="159"/>
      <c r="N4794" s="149"/>
      <c r="P4794" s="135"/>
      <c r="Q4794" s="135"/>
    </row>
    <row r="4795" spans="5:17" x14ac:dyDescent="0.25">
      <c r="E4795" s="265"/>
      <c r="M4795" s="159"/>
      <c r="N4795" s="149"/>
      <c r="P4795" s="135"/>
      <c r="Q4795" s="135"/>
    </row>
    <row r="4796" spans="5:17" x14ac:dyDescent="0.25">
      <c r="E4796" s="265"/>
      <c r="M4796" s="159"/>
      <c r="N4796" s="149"/>
      <c r="P4796" s="135"/>
      <c r="Q4796" s="135"/>
    </row>
    <row r="4797" spans="5:17" x14ac:dyDescent="0.25">
      <c r="E4797" s="265"/>
      <c r="M4797" s="159"/>
      <c r="N4797" s="149"/>
      <c r="P4797" s="135"/>
      <c r="Q4797" s="135"/>
    </row>
    <row r="4798" spans="5:17" x14ac:dyDescent="0.25">
      <c r="E4798" s="265"/>
      <c r="M4798" s="159"/>
      <c r="N4798" s="149"/>
      <c r="P4798" s="135"/>
      <c r="Q4798" s="135"/>
    </row>
    <row r="4799" spans="5:17" x14ac:dyDescent="0.25">
      <c r="E4799" s="265"/>
      <c r="M4799" s="159"/>
      <c r="N4799" s="149"/>
      <c r="P4799" s="135"/>
      <c r="Q4799" s="135"/>
    </row>
    <row r="4800" spans="5:17" x14ac:dyDescent="0.25">
      <c r="E4800" s="265"/>
      <c r="M4800" s="159"/>
      <c r="N4800" s="149"/>
      <c r="P4800" s="135"/>
      <c r="Q4800" s="135"/>
    </row>
    <row r="4801" spans="5:17" x14ac:dyDescent="0.25">
      <c r="E4801" s="265"/>
      <c r="M4801" s="159"/>
      <c r="N4801" s="149"/>
      <c r="P4801" s="135"/>
      <c r="Q4801" s="135"/>
    </row>
    <row r="4802" spans="5:17" x14ac:dyDescent="0.25">
      <c r="E4802" s="265"/>
      <c r="M4802" s="159"/>
      <c r="N4802" s="149"/>
      <c r="P4802" s="135"/>
      <c r="Q4802" s="135"/>
    </row>
    <row r="4803" spans="5:17" x14ac:dyDescent="0.25">
      <c r="E4803" s="265"/>
      <c r="M4803" s="159"/>
      <c r="N4803" s="149"/>
      <c r="P4803" s="135"/>
      <c r="Q4803" s="135"/>
    </row>
    <row r="4804" spans="5:17" x14ac:dyDescent="0.25">
      <c r="E4804" s="265"/>
      <c r="M4804" s="159"/>
      <c r="N4804" s="149"/>
      <c r="P4804" s="135"/>
      <c r="Q4804" s="135"/>
    </row>
    <row r="4805" spans="5:17" x14ac:dyDescent="0.25">
      <c r="E4805" s="265"/>
      <c r="M4805" s="159"/>
      <c r="N4805" s="149"/>
      <c r="P4805" s="135"/>
      <c r="Q4805" s="135"/>
    </row>
    <row r="4806" spans="5:17" x14ac:dyDescent="0.25">
      <c r="E4806" s="265"/>
      <c r="M4806" s="159"/>
      <c r="N4806" s="149"/>
      <c r="P4806" s="135"/>
      <c r="Q4806" s="135"/>
    </row>
    <row r="4807" spans="5:17" x14ac:dyDescent="0.25">
      <c r="E4807" s="265"/>
      <c r="M4807" s="159"/>
      <c r="N4807" s="149"/>
      <c r="P4807" s="135"/>
      <c r="Q4807" s="135"/>
    </row>
    <row r="4808" spans="5:17" x14ac:dyDescent="0.25">
      <c r="E4808" s="265"/>
      <c r="M4808" s="159"/>
      <c r="N4808" s="149"/>
      <c r="P4808" s="135"/>
      <c r="Q4808" s="135"/>
    </row>
    <row r="4809" spans="5:17" x14ac:dyDescent="0.25">
      <c r="E4809" s="265"/>
      <c r="M4809" s="159"/>
      <c r="N4809" s="149"/>
      <c r="P4809" s="135"/>
      <c r="Q4809" s="135"/>
    </row>
    <row r="4810" spans="5:17" x14ac:dyDescent="0.25">
      <c r="E4810" s="265"/>
      <c r="M4810" s="159"/>
      <c r="N4810" s="149"/>
      <c r="P4810" s="135"/>
      <c r="Q4810" s="135"/>
    </row>
    <row r="4811" spans="5:17" x14ac:dyDescent="0.25">
      <c r="E4811" s="265"/>
      <c r="M4811" s="159"/>
      <c r="N4811" s="149"/>
      <c r="P4811" s="135"/>
      <c r="Q4811" s="135"/>
    </row>
    <row r="4812" spans="5:17" x14ac:dyDescent="0.25">
      <c r="E4812" s="265"/>
      <c r="M4812" s="159"/>
      <c r="N4812" s="149"/>
      <c r="P4812" s="135"/>
      <c r="Q4812" s="135"/>
    </row>
    <row r="4813" spans="5:17" x14ac:dyDescent="0.25">
      <c r="E4813" s="265"/>
      <c r="M4813" s="159"/>
      <c r="N4813" s="149"/>
      <c r="P4813" s="135"/>
      <c r="Q4813" s="135"/>
    </row>
    <row r="4814" spans="5:17" x14ac:dyDescent="0.25">
      <c r="E4814" s="265"/>
      <c r="M4814" s="159"/>
      <c r="N4814" s="149"/>
      <c r="P4814" s="135"/>
      <c r="Q4814" s="135"/>
    </row>
    <row r="4815" spans="5:17" x14ac:dyDescent="0.25">
      <c r="E4815" s="265"/>
      <c r="M4815" s="159"/>
      <c r="N4815" s="149"/>
      <c r="P4815" s="135"/>
      <c r="Q4815" s="135"/>
    </row>
    <row r="4816" spans="5:17" x14ac:dyDescent="0.25">
      <c r="E4816" s="265"/>
      <c r="M4816" s="159"/>
      <c r="N4816" s="149"/>
      <c r="P4816" s="135"/>
      <c r="Q4816" s="135"/>
    </row>
    <row r="4817" spans="5:17" x14ac:dyDescent="0.25">
      <c r="E4817" s="265"/>
      <c r="M4817" s="159"/>
      <c r="N4817" s="149"/>
      <c r="P4817" s="135"/>
      <c r="Q4817" s="135"/>
    </row>
    <row r="4818" spans="5:17" x14ac:dyDescent="0.25">
      <c r="E4818" s="265"/>
      <c r="M4818" s="159"/>
      <c r="N4818" s="149"/>
      <c r="P4818" s="135"/>
      <c r="Q4818" s="135"/>
    </row>
    <row r="4819" spans="5:17" x14ac:dyDescent="0.25">
      <c r="E4819" s="265"/>
      <c r="M4819" s="159"/>
      <c r="N4819" s="149"/>
      <c r="P4819" s="135"/>
      <c r="Q4819" s="135"/>
    </row>
    <row r="4820" spans="5:17" x14ac:dyDescent="0.25">
      <c r="E4820" s="265"/>
      <c r="M4820" s="159"/>
      <c r="N4820" s="149"/>
      <c r="P4820" s="135"/>
      <c r="Q4820" s="135"/>
    </row>
    <row r="4821" spans="5:17" x14ac:dyDescent="0.25">
      <c r="E4821" s="265"/>
      <c r="M4821" s="159"/>
      <c r="N4821" s="149"/>
      <c r="P4821" s="135"/>
      <c r="Q4821" s="135"/>
    </row>
    <row r="4822" spans="5:17" x14ac:dyDescent="0.25">
      <c r="E4822" s="265"/>
      <c r="M4822" s="159"/>
      <c r="N4822" s="149"/>
      <c r="P4822" s="135"/>
      <c r="Q4822" s="135"/>
    </row>
    <row r="4823" spans="5:17" x14ac:dyDescent="0.25">
      <c r="E4823" s="265"/>
      <c r="M4823" s="159"/>
      <c r="N4823" s="149"/>
      <c r="P4823" s="135"/>
      <c r="Q4823" s="135"/>
    </row>
    <row r="4824" spans="5:17" x14ac:dyDescent="0.25">
      <c r="E4824" s="265"/>
      <c r="M4824" s="159"/>
      <c r="N4824" s="149"/>
      <c r="P4824" s="135"/>
      <c r="Q4824" s="135"/>
    </row>
    <row r="4825" spans="5:17" x14ac:dyDescent="0.25">
      <c r="E4825" s="265"/>
      <c r="M4825" s="159"/>
      <c r="N4825" s="149"/>
      <c r="P4825" s="135"/>
      <c r="Q4825" s="135"/>
    </row>
    <row r="4826" spans="5:17" x14ac:dyDescent="0.25">
      <c r="E4826" s="265"/>
      <c r="M4826" s="159"/>
      <c r="N4826" s="149"/>
      <c r="P4826" s="135"/>
      <c r="Q4826" s="135"/>
    </row>
    <row r="4827" spans="5:17" x14ac:dyDescent="0.25">
      <c r="E4827" s="265"/>
      <c r="M4827" s="159"/>
      <c r="N4827" s="149"/>
      <c r="P4827" s="135"/>
      <c r="Q4827" s="135"/>
    </row>
    <row r="4828" spans="5:17" x14ac:dyDescent="0.25">
      <c r="E4828" s="265"/>
      <c r="M4828" s="159"/>
      <c r="N4828" s="149"/>
      <c r="P4828" s="135"/>
      <c r="Q4828" s="135"/>
    </row>
    <row r="4829" spans="5:17" x14ac:dyDescent="0.25">
      <c r="E4829" s="265"/>
      <c r="M4829" s="159"/>
      <c r="N4829" s="149"/>
      <c r="P4829" s="135"/>
      <c r="Q4829" s="135"/>
    </row>
    <row r="4830" spans="5:17" x14ac:dyDescent="0.25">
      <c r="E4830" s="265"/>
      <c r="M4830" s="159"/>
      <c r="N4830" s="149"/>
      <c r="P4830" s="135"/>
      <c r="Q4830" s="135"/>
    </row>
    <row r="4831" spans="5:17" x14ac:dyDescent="0.25">
      <c r="E4831" s="265"/>
      <c r="M4831" s="159"/>
      <c r="N4831" s="149"/>
      <c r="P4831" s="135"/>
      <c r="Q4831" s="135"/>
    </row>
    <row r="4832" spans="5:17" x14ac:dyDescent="0.25">
      <c r="E4832" s="265"/>
      <c r="M4832" s="159"/>
      <c r="N4832" s="149"/>
      <c r="P4832" s="135"/>
      <c r="Q4832" s="135"/>
    </row>
    <row r="4833" spans="5:17" x14ac:dyDescent="0.25">
      <c r="E4833" s="265"/>
      <c r="M4833" s="159"/>
      <c r="N4833" s="149"/>
      <c r="P4833" s="135"/>
      <c r="Q4833" s="135"/>
    </row>
    <row r="4834" spans="5:17" x14ac:dyDescent="0.25">
      <c r="E4834" s="265"/>
      <c r="M4834" s="159"/>
      <c r="N4834" s="149"/>
      <c r="P4834" s="135"/>
      <c r="Q4834" s="135"/>
    </row>
    <row r="4835" spans="5:17" x14ac:dyDescent="0.25">
      <c r="E4835" s="265"/>
      <c r="M4835" s="159"/>
      <c r="N4835" s="149"/>
      <c r="P4835" s="135"/>
      <c r="Q4835" s="135"/>
    </row>
    <row r="4836" spans="5:17" x14ac:dyDescent="0.25">
      <c r="E4836" s="265"/>
      <c r="M4836" s="159"/>
      <c r="N4836" s="149"/>
      <c r="P4836" s="135"/>
      <c r="Q4836" s="135"/>
    </row>
    <row r="4837" spans="5:17" x14ac:dyDescent="0.25">
      <c r="E4837" s="265"/>
      <c r="M4837" s="159"/>
      <c r="N4837" s="149"/>
      <c r="P4837" s="135"/>
      <c r="Q4837" s="135"/>
    </row>
    <row r="4838" spans="5:17" x14ac:dyDescent="0.25">
      <c r="E4838" s="265"/>
      <c r="M4838" s="159"/>
      <c r="N4838" s="149"/>
      <c r="P4838" s="135"/>
      <c r="Q4838" s="135"/>
    </row>
    <row r="4839" spans="5:17" x14ac:dyDescent="0.25">
      <c r="E4839" s="265"/>
      <c r="M4839" s="159"/>
      <c r="N4839" s="149"/>
      <c r="P4839" s="135"/>
      <c r="Q4839" s="135"/>
    </row>
    <row r="4840" spans="5:17" x14ac:dyDescent="0.25">
      <c r="E4840" s="265"/>
      <c r="M4840" s="159"/>
      <c r="N4840" s="149"/>
      <c r="P4840" s="135"/>
      <c r="Q4840" s="135"/>
    </row>
    <row r="4841" spans="5:17" x14ac:dyDescent="0.25">
      <c r="E4841" s="265"/>
      <c r="M4841" s="159"/>
      <c r="N4841" s="149"/>
      <c r="P4841" s="135"/>
      <c r="Q4841" s="135"/>
    </row>
    <row r="4842" spans="5:17" x14ac:dyDescent="0.25">
      <c r="E4842" s="265"/>
      <c r="M4842" s="159"/>
      <c r="N4842" s="149"/>
      <c r="P4842" s="135"/>
      <c r="Q4842" s="135"/>
    </row>
    <row r="4843" spans="5:17" x14ac:dyDescent="0.25">
      <c r="E4843" s="265"/>
      <c r="M4843" s="159"/>
      <c r="N4843" s="149"/>
      <c r="P4843" s="135"/>
      <c r="Q4843" s="135"/>
    </row>
    <row r="4844" spans="5:17" x14ac:dyDescent="0.25">
      <c r="E4844" s="265"/>
      <c r="M4844" s="159"/>
      <c r="N4844" s="149"/>
      <c r="P4844" s="135"/>
      <c r="Q4844" s="135"/>
    </row>
    <row r="4845" spans="5:17" x14ac:dyDescent="0.25">
      <c r="E4845" s="265"/>
      <c r="M4845" s="159"/>
      <c r="N4845" s="149"/>
      <c r="P4845" s="135"/>
      <c r="Q4845" s="135"/>
    </row>
    <row r="4846" spans="5:17" x14ac:dyDescent="0.25">
      <c r="E4846" s="265"/>
      <c r="M4846" s="159"/>
      <c r="N4846" s="149"/>
      <c r="P4846" s="135"/>
      <c r="Q4846" s="135"/>
    </row>
    <row r="4847" spans="5:17" x14ac:dyDescent="0.25">
      <c r="E4847" s="265"/>
      <c r="M4847" s="159"/>
      <c r="N4847" s="149"/>
      <c r="P4847" s="135"/>
      <c r="Q4847" s="135"/>
    </row>
    <row r="4848" spans="5:17" x14ac:dyDescent="0.25">
      <c r="E4848" s="265"/>
      <c r="M4848" s="159"/>
      <c r="N4848" s="149"/>
      <c r="P4848" s="135"/>
      <c r="Q4848" s="135"/>
    </row>
    <row r="4849" spans="5:17" x14ac:dyDescent="0.25">
      <c r="E4849" s="265"/>
      <c r="M4849" s="159"/>
      <c r="N4849" s="149"/>
      <c r="P4849" s="135"/>
      <c r="Q4849" s="135"/>
    </row>
    <row r="4850" spans="5:17" x14ac:dyDescent="0.25">
      <c r="E4850" s="265"/>
      <c r="M4850" s="159"/>
      <c r="N4850" s="149"/>
      <c r="P4850" s="135"/>
      <c r="Q4850" s="135"/>
    </row>
    <row r="4851" spans="5:17" x14ac:dyDescent="0.25">
      <c r="E4851" s="265"/>
      <c r="M4851" s="159"/>
      <c r="N4851" s="149"/>
      <c r="P4851" s="135"/>
      <c r="Q4851" s="135"/>
    </row>
    <row r="4852" spans="5:17" x14ac:dyDescent="0.25">
      <c r="E4852" s="265"/>
      <c r="M4852" s="159"/>
      <c r="N4852" s="149"/>
      <c r="P4852" s="135"/>
      <c r="Q4852" s="135"/>
    </row>
    <row r="4853" spans="5:17" x14ac:dyDescent="0.25">
      <c r="E4853" s="265"/>
      <c r="M4853" s="159"/>
      <c r="N4853" s="149"/>
      <c r="P4853" s="135"/>
      <c r="Q4853" s="135"/>
    </row>
    <row r="4854" spans="5:17" x14ac:dyDescent="0.25">
      <c r="E4854" s="265"/>
      <c r="M4854" s="159"/>
      <c r="N4854" s="149"/>
      <c r="P4854" s="135"/>
      <c r="Q4854" s="135"/>
    </row>
    <row r="4855" spans="5:17" x14ac:dyDescent="0.25">
      <c r="E4855" s="265"/>
      <c r="M4855" s="159"/>
      <c r="N4855" s="149"/>
      <c r="P4855" s="135"/>
      <c r="Q4855" s="135"/>
    </row>
    <row r="4856" spans="5:17" x14ac:dyDescent="0.25">
      <c r="E4856" s="265"/>
      <c r="M4856" s="159"/>
      <c r="N4856" s="149"/>
      <c r="P4856" s="135"/>
      <c r="Q4856" s="135"/>
    </row>
    <row r="4857" spans="5:17" x14ac:dyDescent="0.25">
      <c r="E4857" s="265"/>
      <c r="M4857" s="159"/>
      <c r="N4857" s="149"/>
      <c r="P4857" s="135"/>
      <c r="Q4857" s="135"/>
    </row>
    <row r="4858" spans="5:17" x14ac:dyDescent="0.25">
      <c r="E4858" s="265"/>
      <c r="M4858" s="159"/>
      <c r="N4858" s="149"/>
      <c r="P4858" s="135"/>
      <c r="Q4858" s="135"/>
    </row>
    <row r="4859" spans="5:17" x14ac:dyDescent="0.25">
      <c r="E4859" s="265"/>
      <c r="M4859" s="159"/>
      <c r="N4859" s="149"/>
      <c r="P4859" s="135"/>
      <c r="Q4859" s="135"/>
    </row>
    <row r="4860" spans="5:17" x14ac:dyDescent="0.25">
      <c r="E4860" s="265"/>
      <c r="M4860" s="159"/>
      <c r="N4860" s="149"/>
      <c r="P4860" s="135"/>
      <c r="Q4860" s="135"/>
    </row>
    <row r="4861" spans="5:17" x14ac:dyDescent="0.25">
      <c r="E4861" s="265"/>
      <c r="M4861" s="159"/>
      <c r="N4861" s="149"/>
      <c r="P4861" s="135"/>
      <c r="Q4861" s="135"/>
    </row>
    <row r="4862" spans="5:17" x14ac:dyDescent="0.25">
      <c r="E4862" s="265"/>
      <c r="M4862" s="159"/>
      <c r="N4862" s="149"/>
      <c r="P4862" s="135"/>
      <c r="Q4862" s="135"/>
    </row>
    <row r="4863" spans="5:17" x14ac:dyDescent="0.25">
      <c r="E4863" s="265"/>
      <c r="M4863" s="159"/>
      <c r="N4863" s="149"/>
      <c r="P4863" s="135"/>
      <c r="Q4863" s="135"/>
    </row>
    <row r="4864" spans="5:17" x14ac:dyDescent="0.25">
      <c r="E4864" s="265"/>
      <c r="M4864" s="159"/>
      <c r="N4864" s="149"/>
      <c r="P4864" s="135"/>
      <c r="Q4864" s="135"/>
    </row>
    <row r="4865" spans="5:17" x14ac:dyDescent="0.25">
      <c r="E4865" s="265"/>
      <c r="M4865" s="159"/>
      <c r="N4865" s="149"/>
      <c r="P4865" s="135"/>
      <c r="Q4865" s="135"/>
    </row>
    <row r="4866" spans="5:17" x14ac:dyDescent="0.25">
      <c r="E4866" s="265"/>
      <c r="M4866" s="159"/>
      <c r="N4866" s="149"/>
      <c r="P4866" s="135"/>
      <c r="Q4866" s="135"/>
    </row>
    <row r="4867" spans="5:17" x14ac:dyDescent="0.25">
      <c r="E4867" s="265"/>
      <c r="M4867" s="159"/>
      <c r="N4867" s="149"/>
      <c r="P4867" s="135"/>
      <c r="Q4867" s="135"/>
    </row>
    <row r="4868" spans="5:17" x14ac:dyDescent="0.25">
      <c r="E4868" s="265"/>
      <c r="M4868" s="159"/>
      <c r="N4868" s="149"/>
      <c r="P4868" s="135"/>
      <c r="Q4868" s="135"/>
    </row>
    <row r="4869" spans="5:17" x14ac:dyDescent="0.25">
      <c r="E4869" s="265"/>
      <c r="M4869" s="159"/>
      <c r="N4869" s="149"/>
      <c r="P4869" s="135"/>
      <c r="Q4869" s="135"/>
    </row>
    <row r="4870" spans="5:17" x14ac:dyDescent="0.25">
      <c r="E4870" s="265"/>
      <c r="M4870" s="159"/>
      <c r="N4870" s="149"/>
      <c r="P4870" s="135"/>
      <c r="Q4870" s="135"/>
    </row>
    <row r="4871" spans="5:17" x14ac:dyDescent="0.25">
      <c r="E4871" s="265"/>
      <c r="M4871" s="159"/>
      <c r="N4871" s="149"/>
      <c r="P4871" s="135"/>
      <c r="Q4871" s="135"/>
    </row>
    <row r="4872" spans="5:17" x14ac:dyDescent="0.25">
      <c r="E4872" s="265"/>
      <c r="M4872" s="159"/>
      <c r="N4872" s="149"/>
      <c r="P4872" s="135"/>
      <c r="Q4872" s="135"/>
    </row>
    <row r="4873" spans="5:17" x14ac:dyDescent="0.25">
      <c r="E4873" s="265"/>
      <c r="M4873" s="159"/>
      <c r="N4873" s="149"/>
      <c r="P4873" s="135"/>
      <c r="Q4873" s="135"/>
    </row>
    <row r="4874" spans="5:17" x14ac:dyDescent="0.25">
      <c r="E4874" s="265"/>
      <c r="M4874" s="159"/>
      <c r="N4874" s="149"/>
      <c r="P4874" s="135"/>
      <c r="Q4874" s="135"/>
    </row>
    <row r="4875" spans="5:17" x14ac:dyDescent="0.25">
      <c r="E4875" s="265"/>
      <c r="M4875" s="159"/>
      <c r="N4875" s="149"/>
      <c r="P4875" s="135"/>
      <c r="Q4875" s="135"/>
    </row>
    <row r="4876" spans="5:17" x14ac:dyDescent="0.25">
      <c r="E4876" s="265"/>
      <c r="M4876" s="159"/>
      <c r="N4876" s="149"/>
      <c r="P4876" s="135"/>
      <c r="Q4876" s="135"/>
    </row>
    <row r="4877" spans="5:17" x14ac:dyDescent="0.25">
      <c r="E4877" s="265"/>
      <c r="M4877" s="159"/>
      <c r="N4877" s="149"/>
      <c r="P4877" s="135"/>
      <c r="Q4877" s="135"/>
    </row>
    <row r="4878" spans="5:17" x14ac:dyDescent="0.25">
      <c r="E4878" s="265"/>
      <c r="M4878" s="159"/>
      <c r="N4878" s="149"/>
      <c r="P4878" s="135"/>
      <c r="Q4878" s="135"/>
    </row>
    <row r="4879" spans="5:17" x14ac:dyDescent="0.25">
      <c r="E4879" s="265"/>
      <c r="M4879" s="159"/>
      <c r="N4879" s="149"/>
      <c r="P4879" s="135"/>
      <c r="Q4879" s="135"/>
    </row>
    <row r="4880" spans="5:17" x14ac:dyDescent="0.25">
      <c r="E4880" s="265"/>
      <c r="M4880" s="159"/>
      <c r="N4880" s="149"/>
      <c r="P4880" s="135"/>
      <c r="Q4880" s="135"/>
    </row>
    <row r="4881" spans="5:17" x14ac:dyDescent="0.25">
      <c r="E4881" s="265"/>
      <c r="M4881" s="159"/>
      <c r="N4881" s="149"/>
      <c r="P4881" s="135"/>
      <c r="Q4881" s="135"/>
    </row>
    <row r="4882" spans="5:17" x14ac:dyDescent="0.25">
      <c r="E4882" s="265"/>
      <c r="M4882" s="159"/>
      <c r="N4882" s="149"/>
      <c r="P4882" s="135"/>
      <c r="Q4882" s="135"/>
    </row>
    <row r="4883" spans="5:17" x14ac:dyDescent="0.25">
      <c r="E4883" s="265"/>
      <c r="M4883" s="159"/>
      <c r="N4883" s="149"/>
      <c r="P4883" s="135"/>
      <c r="Q4883" s="135"/>
    </row>
    <row r="4884" spans="5:17" x14ac:dyDescent="0.25">
      <c r="E4884" s="265"/>
      <c r="M4884" s="159"/>
      <c r="N4884" s="149"/>
      <c r="P4884" s="135"/>
      <c r="Q4884" s="135"/>
    </row>
    <row r="4885" spans="5:17" x14ac:dyDescent="0.25">
      <c r="E4885" s="265"/>
      <c r="M4885" s="159"/>
      <c r="N4885" s="149"/>
      <c r="P4885" s="135"/>
      <c r="Q4885" s="135"/>
    </row>
    <row r="4886" spans="5:17" x14ac:dyDescent="0.25">
      <c r="E4886" s="265"/>
      <c r="M4886" s="159"/>
      <c r="N4886" s="149"/>
      <c r="P4886" s="135"/>
      <c r="Q4886" s="135"/>
    </row>
    <row r="4887" spans="5:17" x14ac:dyDescent="0.25">
      <c r="E4887" s="265"/>
      <c r="M4887" s="159"/>
      <c r="N4887" s="149"/>
      <c r="P4887" s="135"/>
      <c r="Q4887" s="135"/>
    </row>
    <row r="4888" spans="5:17" x14ac:dyDescent="0.25">
      <c r="E4888" s="265"/>
      <c r="M4888" s="159"/>
      <c r="N4888" s="149"/>
      <c r="P4888" s="135"/>
      <c r="Q4888" s="135"/>
    </row>
    <row r="4889" spans="5:17" x14ac:dyDescent="0.25">
      <c r="E4889" s="265"/>
      <c r="M4889" s="159"/>
      <c r="N4889" s="149"/>
      <c r="P4889" s="135"/>
      <c r="Q4889" s="135"/>
    </row>
    <row r="4890" spans="5:17" x14ac:dyDescent="0.25">
      <c r="E4890" s="265"/>
      <c r="M4890" s="159"/>
      <c r="N4890" s="149"/>
      <c r="P4890" s="135"/>
      <c r="Q4890" s="135"/>
    </row>
    <row r="4891" spans="5:17" x14ac:dyDescent="0.25">
      <c r="E4891" s="265"/>
      <c r="M4891" s="159"/>
      <c r="N4891" s="149"/>
      <c r="P4891" s="135"/>
      <c r="Q4891" s="135"/>
    </row>
    <row r="4892" spans="5:17" x14ac:dyDescent="0.25">
      <c r="E4892" s="265"/>
      <c r="M4892" s="159"/>
      <c r="N4892" s="149"/>
      <c r="P4892" s="135"/>
      <c r="Q4892" s="135"/>
    </row>
    <row r="4893" spans="5:17" x14ac:dyDescent="0.25">
      <c r="E4893" s="265"/>
      <c r="M4893" s="159"/>
      <c r="N4893" s="149"/>
      <c r="P4893" s="135"/>
      <c r="Q4893" s="135"/>
    </row>
    <row r="4894" spans="5:17" x14ac:dyDescent="0.25">
      <c r="E4894" s="265"/>
      <c r="M4894" s="159"/>
      <c r="N4894" s="149"/>
      <c r="P4894" s="135"/>
      <c r="Q4894" s="135"/>
    </row>
    <row r="4895" spans="5:17" x14ac:dyDescent="0.25">
      <c r="E4895" s="265"/>
      <c r="M4895" s="159"/>
      <c r="N4895" s="149"/>
      <c r="P4895" s="135"/>
      <c r="Q4895" s="135"/>
    </row>
    <row r="4896" spans="5:17" x14ac:dyDescent="0.25">
      <c r="E4896" s="265"/>
      <c r="M4896" s="159"/>
      <c r="N4896" s="149"/>
      <c r="P4896" s="135"/>
      <c r="Q4896" s="135"/>
    </row>
    <row r="4897" spans="5:17" x14ac:dyDescent="0.25">
      <c r="E4897" s="265"/>
      <c r="M4897" s="159"/>
      <c r="N4897" s="149"/>
      <c r="P4897" s="135"/>
      <c r="Q4897" s="135"/>
    </row>
    <row r="4898" spans="5:17" x14ac:dyDescent="0.25">
      <c r="E4898" s="265"/>
      <c r="M4898" s="159"/>
      <c r="N4898" s="149"/>
      <c r="P4898" s="135"/>
      <c r="Q4898" s="135"/>
    </row>
    <row r="4899" spans="5:17" x14ac:dyDescent="0.25">
      <c r="E4899" s="265"/>
      <c r="M4899" s="159"/>
      <c r="N4899" s="149"/>
      <c r="P4899" s="135"/>
      <c r="Q4899" s="135"/>
    </row>
    <row r="4900" spans="5:17" x14ac:dyDescent="0.25">
      <c r="E4900" s="265"/>
      <c r="M4900" s="159"/>
      <c r="N4900" s="149"/>
      <c r="P4900" s="135"/>
      <c r="Q4900" s="135"/>
    </row>
    <row r="4901" spans="5:17" x14ac:dyDescent="0.25">
      <c r="E4901" s="265"/>
      <c r="M4901" s="159"/>
      <c r="N4901" s="149"/>
      <c r="P4901" s="135"/>
      <c r="Q4901" s="135"/>
    </row>
    <row r="4902" spans="5:17" x14ac:dyDescent="0.25">
      <c r="E4902" s="265"/>
      <c r="M4902" s="159"/>
      <c r="N4902" s="149"/>
      <c r="P4902" s="135"/>
      <c r="Q4902" s="135"/>
    </row>
    <row r="4903" spans="5:17" x14ac:dyDescent="0.25">
      <c r="E4903" s="265"/>
      <c r="M4903" s="159"/>
      <c r="N4903" s="149"/>
      <c r="P4903" s="135"/>
      <c r="Q4903" s="135"/>
    </row>
    <row r="4904" spans="5:17" x14ac:dyDescent="0.25">
      <c r="E4904" s="265"/>
      <c r="M4904" s="159"/>
      <c r="N4904" s="149"/>
      <c r="P4904" s="135"/>
      <c r="Q4904" s="135"/>
    </row>
    <row r="4905" spans="5:17" x14ac:dyDescent="0.25">
      <c r="E4905" s="265"/>
      <c r="M4905" s="159"/>
      <c r="N4905" s="149"/>
      <c r="P4905" s="135"/>
      <c r="Q4905" s="135"/>
    </row>
    <row r="4906" spans="5:17" x14ac:dyDescent="0.25">
      <c r="E4906" s="265"/>
      <c r="M4906" s="159"/>
      <c r="N4906" s="149"/>
      <c r="P4906" s="135"/>
      <c r="Q4906" s="135"/>
    </row>
    <row r="4907" spans="5:17" x14ac:dyDescent="0.25">
      <c r="E4907" s="265"/>
      <c r="M4907" s="159"/>
      <c r="N4907" s="149"/>
      <c r="P4907" s="135"/>
      <c r="Q4907" s="135"/>
    </row>
    <row r="4908" spans="5:17" x14ac:dyDescent="0.25">
      <c r="E4908" s="265"/>
      <c r="M4908" s="159"/>
      <c r="N4908" s="149"/>
      <c r="P4908" s="135"/>
      <c r="Q4908" s="135"/>
    </row>
    <row r="4909" spans="5:17" x14ac:dyDescent="0.25">
      <c r="E4909" s="265"/>
      <c r="M4909" s="159"/>
      <c r="N4909" s="149"/>
      <c r="P4909" s="135"/>
      <c r="Q4909" s="135"/>
    </row>
    <row r="4910" spans="5:17" x14ac:dyDescent="0.25">
      <c r="E4910" s="265"/>
      <c r="M4910" s="159"/>
      <c r="N4910" s="149"/>
      <c r="P4910" s="135"/>
      <c r="Q4910" s="135"/>
    </row>
    <row r="4911" spans="5:17" x14ac:dyDescent="0.25">
      <c r="E4911" s="265"/>
      <c r="M4911" s="159"/>
      <c r="N4911" s="149"/>
      <c r="P4911" s="135"/>
      <c r="Q4911" s="135"/>
    </row>
    <row r="4912" spans="5:17" x14ac:dyDescent="0.25">
      <c r="E4912" s="265"/>
      <c r="M4912" s="159"/>
      <c r="N4912" s="149"/>
      <c r="P4912" s="135"/>
      <c r="Q4912" s="135"/>
    </row>
    <row r="4913" spans="5:17" x14ac:dyDescent="0.25">
      <c r="E4913" s="265"/>
      <c r="M4913" s="159"/>
      <c r="N4913" s="149"/>
      <c r="P4913" s="135"/>
      <c r="Q4913" s="135"/>
    </row>
    <row r="4914" spans="5:17" x14ac:dyDescent="0.25">
      <c r="E4914" s="265"/>
      <c r="M4914" s="159"/>
      <c r="N4914" s="149"/>
      <c r="P4914" s="135"/>
      <c r="Q4914" s="135"/>
    </row>
    <row r="4915" spans="5:17" x14ac:dyDescent="0.25">
      <c r="E4915" s="265"/>
      <c r="M4915" s="159"/>
      <c r="N4915" s="149"/>
      <c r="P4915" s="135"/>
      <c r="Q4915" s="135"/>
    </row>
    <row r="4916" spans="5:17" x14ac:dyDescent="0.25">
      <c r="E4916" s="265"/>
      <c r="M4916" s="159"/>
      <c r="N4916" s="149"/>
      <c r="P4916" s="135"/>
      <c r="Q4916" s="135"/>
    </row>
    <row r="4917" spans="5:17" x14ac:dyDescent="0.25">
      <c r="E4917" s="265"/>
      <c r="M4917" s="159"/>
      <c r="N4917" s="149"/>
      <c r="P4917" s="135"/>
      <c r="Q4917" s="135"/>
    </row>
    <row r="4918" spans="5:17" x14ac:dyDescent="0.25">
      <c r="E4918" s="265"/>
      <c r="M4918" s="159"/>
      <c r="N4918" s="149"/>
      <c r="P4918" s="135"/>
      <c r="Q4918" s="135"/>
    </row>
    <row r="4919" spans="5:17" x14ac:dyDescent="0.25">
      <c r="E4919" s="265"/>
      <c r="M4919" s="159"/>
      <c r="N4919" s="149"/>
      <c r="P4919" s="135"/>
      <c r="Q4919" s="135"/>
    </row>
    <row r="4920" spans="5:17" x14ac:dyDescent="0.25">
      <c r="E4920" s="265"/>
      <c r="M4920" s="159"/>
      <c r="N4920" s="149"/>
      <c r="P4920" s="135"/>
      <c r="Q4920" s="135"/>
    </row>
    <row r="4921" spans="5:17" x14ac:dyDescent="0.25">
      <c r="E4921" s="265"/>
      <c r="M4921" s="159"/>
      <c r="N4921" s="149"/>
      <c r="P4921" s="135"/>
      <c r="Q4921" s="135"/>
    </row>
    <row r="4922" spans="5:17" x14ac:dyDescent="0.25">
      <c r="E4922" s="265"/>
      <c r="M4922" s="159"/>
      <c r="N4922" s="149"/>
      <c r="P4922" s="135"/>
      <c r="Q4922" s="135"/>
    </row>
    <row r="4923" spans="5:17" x14ac:dyDescent="0.25">
      <c r="E4923" s="265"/>
      <c r="M4923" s="159"/>
      <c r="N4923" s="149"/>
      <c r="P4923" s="135"/>
      <c r="Q4923" s="135"/>
    </row>
    <row r="4924" spans="5:17" x14ac:dyDescent="0.25">
      <c r="E4924" s="265"/>
      <c r="M4924" s="159"/>
      <c r="N4924" s="149"/>
      <c r="P4924" s="135"/>
      <c r="Q4924" s="135"/>
    </row>
    <row r="4925" spans="5:17" x14ac:dyDescent="0.25">
      <c r="E4925" s="265"/>
      <c r="M4925" s="159"/>
      <c r="N4925" s="149"/>
      <c r="P4925" s="135"/>
      <c r="Q4925" s="135"/>
    </row>
    <row r="4926" spans="5:17" x14ac:dyDescent="0.25">
      <c r="E4926" s="265"/>
      <c r="M4926" s="159"/>
      <c r="N4926" s="149"/>
      <c r="P4926" s="135"/>
      <c r="Q4926" s="135"/>
    </row>
    <row r="4927" spans="5:17" x14ac:dyDescent="0.25">
      <c r="E4927" s="265"/>
      <c r="M4927" s="159"/>
      <c r="N4927" s="149"/>
      <c r="P4927" s="135"/>
      <c r="Q4927" s="135"/>
    </row>
    <row r="4928" spans="5:17" x14ac:dyDescent="0.25">
      <c r="E4928" s="265"/>
      <c r="M4928" s="159"/>
      <c r="N4928" s="149"/>
      <c r="P4928" s="135"/>
      <c r="Q4928" s="135"/>
    </row>
    <row r="4929" spans="5:17" x14ac:dyDescent="0.25">
      <c r="E4929" s="265"/>
      <c r="M4929" s="159"/>
      <c r="N4929" s="149"/>
      <c r="P4929" s="135"/>
      <c r="Q4929" s="135"/>
    </row>
    <row r="4930" spans="5:17" x14ac:dyDescent="0.25">
      <c r="E4930" s="265"/>
      <c r="M4930" s="159"/>
      <c r="N4930" s="149"/>
      <c r="P4930" s="135"/>
      <c r="Q4930" s="135"/>
    </row>
    <row r="4931" spans="5:17" x14ac:dyDescent="0.25">
      <c r="E4931" s="265"/>
      <c r="M4931" s="159"/>
      <c r="N4931" s="149"/>
      <c r="P4931" s="135"/>
      <c r="Q4931" s="135"/>
    </row>
    <row r="4932" spans="5:17" x14ac:dyDescent="0.25">
      <c r="E4932" s="265"/>
      <c r="M4932" s="159"/>
      <c r="N4932" s="149"/>
      <c r="P4932" s="135"/>
      <c r="Q4932" s="135"/>
    </row>
    <row r="4933" spans="5:17" x14ac:dyDescent="0.25">
      <c r="E4933" s="265"/>
      <c r="M4933" s="159"/>
      <c r="N4933" s="149"/>
      <c r="P4933" s="135"/>
      <c r="Q4933" s="135"/>
    </row>
    <row r="4934" spans="5:17" x14ac:dyDescent="0.25">
      <c r="E4934" s="265"/>
      <c r="M4934" s="159"/>
      <c r="N4934" s="149"/>
      <c r="P4934" s="135"/>
      <c r="Q4934" s="135"/>
    </row>
    <row r="4935" spans="5:17" x14ac:dyDescent="0.25">
      <c r="E4935" s="265"/>
      <c r="M4935" s="159"/>
      <c r="N4935" s="149"/>
      <c r="P4935" s="135"/>
      <c r="Q4935" s="135"/>
    </row>
    <row r="4936" spans="5:17" x14ac:dyDescent="0.25">
      <c r="E4936" s="265"/>
      <c r="M4936" s="159"/>
      <c r="N4936" s="149"/>
      <c r="P4936" s="135"/>
      <c r="Q4936" s="135"/>
    </row>
    <row r="4937" spans="5:17" x14ac:dyDescent="0.25">
      <c r="E4937" s="265"/>
      <c r="M4937" s="159"/>
      <c r="N4937" s="149"/>
      <c r="P4937" s="135"/>
      <c r="Q4937" s="135"/>
    </row>
    <row r="4938" spans="5:17" x14ac:dyDescent="0.25">
      <c r="E4938" s="265"/>
      <c r="M4938" s="159"/>
      <c r="N4938" s="149"/>
      <c r="P4938" s="135"/>
      <c r="Q4938" s="135"/>
    </row>
    <row r="4939" spans="5:17" x14ac:dyDescent="0.25">
      <c r="E4939" s="265"/>
      <c r="M4939" s="159"/>
      <c r="N4939" s="149"/>
      <c r="P4939" s="135"/>
      <c r="Q4939" s="135"/>
    </row>
    <row r="4940" spans="5:17" x14ac:dyDescent="0.25">
      <c r="E4940" s="265"/>
      <c r="M4940" s="159"/>
      <c r="N4940" s="149"/>
      <c r="P4940" s="135"/>
      <c r="Q4940" s="135"/>
    </row>
    <row r="4941" spans="5:17" x14ac:dyDescent="0.25">
      <c r="E4941" s="265"/>
      <c r="M4941" s="159"/>
      <c r="N4941" s="149"/>
      <c r="P4941" s="135"/>
      <c r="Q4941" s="135"/>
    </row>
    <row r="4942" spans="5:17" x14ac:dyDescent="0.25">
      <c r="E4942" s="265"/>
      <c r="M4942" s="159"/>
      <c r="N4942" s="149"/>
      <c r="P4942" s="135"/>
      <c r="Q4942" s="135"/>
    </row>
    <row r="4943" spans="5:17" x14ac:dyDescent="0.25">
      <c r="E4943" s="265"/>
      <c r="M4943" s="159"/>
      <c r="N4943" s="149"/>
      <c r="P4943" s="135"/>
      <c r="Q4943" s="135"/>
    </row>
    <row r="4944" spans="5:17" x14ac:dyDescent="0.25">
      <c r="E4944" s="265"/>
      <c r="M4944" s="159"/>
      <c r="N4944" s="149"/>
      <c r="P4944" s="135"/>
      <c r="Q4944" s="135"/>
    </row>
    <row r="4945" spans="5:17" x14ac:dyDescent="0.25">
      <c r="E4945" s="265"/>
      <c r="M4945" s="159"/>
      <c r="N4945" s="149"/>
      <c r="P4945" s="135"/>
      <c r="Q4945" s="135"/>
    </row>
    <row r="4946" spans="5:17" x14ac:dyDescent="0.25">
      <c r="E4946" s="265"/>
      <c r="M4946" s="159"/>
      <c r="N4946" s="149"/>
      <c r="P4946" s="135"/>
      <c r="Q4946" s="135"/>
    </row>
    <row r="4947" spans="5:17" x14ac:dyDescent="0.25">
      <c r="E4947" s="265"/>
      <c r="M4947" s="159"/>
      <c r="N4947" s="149"/>
      <c r="P4947" s="135"/>
      <c r="Q4947" s="135"/>
    </row>
    <row r="4948" spans="5:17" x14ac:dyDescent="0.25">
      <c r="E4948" s="265"/>
      <c r="M4948" s="159"/>
      <c r="N4948" s="149"/>
      <c r="P4948" s="135"/>
      <c r="Q4948" s="135"/>
    </row>
    <row r="4949" spans="5:17" x14ac:dyDescent="0.25">
      <c r="E4949" s="265"/>
      <c r="M4949" s="159"/>
      <c r="N4949" s="149"/>
      <c r="P4949" s="135"/>
      <c r="Q4949" s="135"/>
    </row>
    <row r="4950" spans="5:17" x14ac:dyDescent="0.25">
      <c r="E4950" s="265"/>
      <c r="M4950" s="159"/>
      <c r="N4950" s="149"/>
      <c r="P4950" s="135"/>
      <c r="Q4950" s="135"/>
    </row>
    <row r="4951" spans="5:17" x14ac:dyDescent="0.25">
      <c r="E4951" s="265"/>
      <c r="M4951" s="159"/>
      <c r="N4951" s="149"/>
      <c r="P4951" s="135"/>
      <c r="Q4951" s="135"/>
    </row>
    <row r="4952" spans="5:17" x14ac:dyDescent="0.25">
      <c r="E4952" s="265"/>
      <c r="M4952" s="159"/>
      <c r="N4952" s="149"/>
      <c r="P4952" s="135"/>
      <c r="Q4952" s="135"/>
    </row>
    <row r="4953" spans="5:17" x14ac:dyDescent="0.25">
      <c r="E4953" s="265"/>
      <c r="M4953" s="159"/>
      <c r="N4953" s="149"/>
      <c r="P4953" s="135"/>
      <c r="Q4953" s="135"/>
    </row>
    <row r="4954" spans="5:17" x14ac:dyDescent="0.25">
      <c r="E4954" s="265"/>
      <c r="M4954" s="159"/>
      <c r="N4954" s="149"/>
      <c r="P4954" s="135"/>
      <c r="Q4954" s="135"/>
    </row>
    <row r="4955" spans="5:17" x14ac:dyDescent="0.25">
      <c r="E4955" s="265"/>
      <c r="M4955" s="159"/>
      <c r="N4955" s="149"/>
      <c r="P4955" s="135"/>
      <c r="Q4955" s="135"/>
    </row>
    <row r="4956" spans="5:17" x14ac:dyDescent="0.25">
      <c r="E4956" s="265"/>
      <c r="M4956" s="159"/>
      <c r="N4956" s="149"/>
      <c r="P4956" s="135"/>
      <c r="Q4956" s="135"/>
    </row>
    <row r="4957" spans="5:17" x14ac:dyDescent="0.25">
      <c r="E4957" s="265"/>
      <c r="M4957" s="159"/>
      <c r="N4957" s="149"/>
      <c r="P4957" s="135"/>
      <c r="Q4957" s="135"/>
    </row>
    <row r="4958" spans="5:17" x14ac:dyDescent="0.25">
      <c r="E4958" s="265"/>
      <c r="M4958" s="159"/>
      <c r="N4958" s="149"/>
      <c r="P4958" s="135"/>
      <c r="Q4958" s="135"/>
    </row>
    <row r="4959" spans="5:17" x14ac:dyDescent="0.25">
      <c r="E4959" s="265"/>
      <c r="M4959" s="159"/>
      <c r="N4959" s="149"/>
      <c r="P4959" s="135"/>
      <c r="Q4959" s="135"/>
    </row>
    <row r="4960" spans="5:17" x14ac:dyDescent="0.25">
      <c r="E4960" s="265"/>
      <c r="M4960" s="159"/>
      <c r="N4960" s="149"/>
      <c r="P4960" s="135"/>
      <c r="Q4960" s="135"/>
    </row>
    <row r="4961" spans="5:17" x14ac:dyDescent="0.25">
      <c r="E4961" s="265"/>
      <c r="M4961" s="159"/>
      <c r="N4961" s="149"/>
      <c r="P4961" s="135"/>
      <c r="Q4961" s="135"/>
    </row>
    <row r="4962" spans="5:17" x14ac:dyDescent="0.25">
      <c r="E4962" s="265"/>
      <c r="M4962" s="159"/>
      <c r="N4962" s="149"/>
      <c r="P4962" s="135"/>
      <c r="Q4962" s="135"/>
    </row>
    <row r="4963" spans="5:17" x14ac:dyDescent="0.25">
      <c r="E4963" s="265"/>
      <c r="M4963" s="159"/>
      <c r="N4963" s="149"/>
      <c r="P4963" s="135"/>
      <c r="Q4963" s="135"/>
    </row>
    <row r="4964" spans="5:17" x14ac:dyDescent="0.25">
      <c r="E4964" s="265"/>
      <c r="M4964" s="159"/>
      <c r="N4964" s="149"/>
      <c r="P4964" s="135"/>
      <c r="Q4964" s="135"/>
    </row>
    <row r="4965" spans="5:17" x14ac:dyDescent="0.25">
      <c r="E4965" s="265"/>
      <c r="M4965" s="159"/>
      <c r="N4965" s="149"/>
      <c r="P4965" s="135"/>
      <c r="Q4965" s="135"/>
    </row>
    <row r="4966" spans="5:17" x14ac:dyDescent="0.25">
      <c r="E4966" s="265"/>
      <c r="M4966" s="159"/>
      <c r="N4966" s="149"/>
      <c r="P4966" s="135"/>
      <c r="Q4966" s="135"/>
    </row>
    <row r="4967" spans="5:17" x14ac:dyDescent="0.25">
      <c r="E4967" s="265"/>
      <c r="M4967" s="159"/>
      <c r="N4967" s="149"/>
      <c r="P4967" s="135"/>
      <c r="Q4967" s="135"/>
    </row>
    <row r="4968" spans="5:17" x14ac:dyDescent="0.25">
      <c r="E4968" s="265"/>
      <c r="M4968" s="159"/>
      <c r="N4968" s="149"/>
      <c r="P4968" s="135"/>
      <c r="Q4968" s="135"/>
    </row>
    <row r="4969" spans="5:17" x14ac:dyDescent="0.25">
      <c r="E4969" s="265"/>
      <c r="M4969" s="159"/>
      <c r="N4969" s="149"/>
      <c r="P4969" s="135"/>
      <c r="Q4969" s="135"/>
    </row>
    <row r="4970" spans="5:17" x14ac:dyDescent="0.25">
      <c r="E4970" s="265"/>
      <c r="M4970" s="159"/>
      <c r="N4970" s="149"/>
      <c r="P4970" s="135"/>
      <c r="Q4970" s="135"/>
    </row>
    <row r="4971" spans="5:17" x14ac:dyDescent="0.25">
      <c r="E4971" s="265"/>
      <c r="M4971" s="159"/>
      <c r="N4971" s="149"/>
      <c r="P4971" s="135"/>
      <c r="Q4971" s="135"/>
    </row>
    <row r="4972" spans="5:17" x14ac:dyDescent="0.25">
      <c r="E4972" s="265"/>
      <c r="M4972" s="159"/>
      <c r="N4972" s="149"/>
      <c r="P4972" s="135"/>
      <c r="Q4972" s="135"/>
    </row>
    <row r="4973" spans="5:17" x14ac:dyDescent="0.25">
      <c r="E4973" s="265"/>
      <c r="M4973" s="159"/>
      <c r="N4973" s="149"/>
      <c r="P4973" s="135"/>
      <c r="Q4973" s="135"/>
    </row>
    <row r="4974" spans="5:17" x14ac:dyDescent="0.25">
      <c r="E4974" s="265"/>
      <c r="M4974" s="159"/>
      <c r="N4974" s="149"/>
      <c r="P4974" s="135"/>
      <c r="Q4974" s="135"/>
    </row>
    <row r="4975" spans="5:17" x14ac:dyDescent="0.25">
      <c r="E4975" s="265"/>
      <c r="M4975" s="159"/>
      <c r="N4975" s="149"/>
      <c r="P4975" s="135"/>
      <c r="Q4975" s="135"/>
    </row>
    <row r="4976" spans="5:17" x14ac:dyDescent="0.25">
      <c r="E4976" s="265"/>
      <c r="M4976" s="159"/>
      <c r="N4976" s="149"/>
      <c r="P4976" s="135"/>
      <c r="Q4976" s="135"/>
    </row>
    <row r="4977" spans="5:17" x14ac:dyDescent="0.25">
      <c r="E4977" s="265"/>
      <c r="M4977" s="159"/>
      <c r="N4977" s="149"/>
      <c r="P4977" s="135"/>
      <c r="Q4977" s="135"/>
    </row>
    <row r="4978" spans="5:17" x14ac:dyDescent="0.25">
      <c r="E4978" s="265"/>
      <c r="M4978" s="159"/>
      <c r="N4978" s="149"/>
      <c r="P4978" s="135"/>
      <c r="Q4978" s="135"/>
    </row>
    <row r="4979" spans="5:17" x14ac:dyDescent="0.25">
      <c r="E4979" s="265"/>
      <c r="M4979" s="159"/>
      <c r="N4979" s="149"/>
      <c r="P4979" s="135"/>
      <c r="Q4979" s="135"/>
    </row>
    <row r="4980" spans="5:17" x14ac:dyDescent="0.25">
      <c r="E4980" s="265"/>
      <c r="M4980" s="159"/>
      <c r="N4980" s="149"/>
      <c r="P4980" s="135"/>
      <c r="Q4980" s="135"/>
    </row>
    <row r="4981" spans="5:17" x14ac:dyDescent="0.25">
      <c r="E4981" s="265"/>
      <c r="M4981" s="159"/>
      <c r="N4981" s="149"/>
      <c r="P4981" s="135"/>
      <c r="Q4981" s="135"/>
    </row>
    <row r="4982" spans="5:17" x14ac:dyDescent="0.25">
      <c r="E4982" s="265"/>
      <c r="M4982" s="159"/>
      <c r="N4982" s="149"/>
      <c r="P4982" s="135"/>
      <c r="Q4982" s="135"/>
    </row>
    <row r="4983" spans="5:17" x14ac:dyDescent="0.25">
      <c r="E4983" s="265"/>
      <c r="M4983" s="159"/>
      <c r="N4983" s="149"/>
      <c r="P4983" s="135"/>
      <c r="Q4983" s="135"/>
    </row>
    <row r="4984" spans="5:17" x14ac:dyDescent="0.25">
      <c r="E4984" s="265"/>
      <c r="M4984" s="159"/>
      <c r="N4984" s="149"/>
      <c r="P4984" s="135"/>
      <c r="Q4984" s="135"/>
    </row>
    <row r="4985" spans="5:17" x14ac:dyDescent="0.25">
      <c r="E4985" s="265"/>
      <c r="M4985" s="159"/>
      <c r="N4985" s="149"/>
      <c r="P4985" s="135"/>
      <c r="Q4985" s="135"/>
    </row>
    <row r="4986" spans="5:17" x14ac:dyDescent="0.25">
      <c r="E4986" s="265"/>
      <c r="M4986" s="159"/>
      <c r="N4986" s="149"/>
      <c r="P4986" s="135"/>
      <c r="Q4986" s="135"/>
    </row>
    <row r="4987" spans="5:17" x14ac:dyDescent="0.25">
      <c r="E4987" s="265"/>
      <c r="M4987" s="159"/>
      <c r="N4987" s="149"/>
      <c r="P4987" s="135"/>
      <c r="Q4987" s="135"/>
    </row>
    <row r="4988" spans="5:17" x14ac:dyDescent="0.25">
      <c r="E4988" s="265"/>
      <c r="M4988" s="159"/>
      <c r="N4988" s="149"/>
      <c r="P4988" s="135"/>
      <c r="Q4988" s="135"/>
    </row>
    <row r="4989" spans="5:17" x14ac:dyDescent="0.25">
      <c r="E4989" s="265"/>
      <c r="M4989" s="159"/>
      <c r="N4989" s="149"/>
      <c r="P4989" s="135"/>
      <c r="Q4989" s="135"/>
    </row>
    <row r="4990" spans="5:17" x14ac:dyDescent="0.25">
      <c r="E4990" s="265"/>
      <c r="M4990" s="159"/>
      <c r="N4990" s="149"/>
      <c r="P4990" s="135"/>
      <c r="Q4990" s="135"/>
    </row>
    <row r="4991" spans="5:17" x14ac:dyDescent="0.25">
      <c r="E4991" s="265"/>
      <c r="M4991" s="159"/>
      <c r="N4991" s="149"/>
      <c r="P4991" s="135"/>
      <c r="Q4991" s="135"/>
    </row>
    <row r="4992" spans="5:17" x14ac:dyDescent="0.25">
      <c r="E4992" s="265"/>
      <c r="M4992" s="159"/>
      <c r="N4992" s="149"/>
      <c r="P4992" s="135"/>
      <c r="Q4992" s="135"/>
    </row>
    <row r="4993" spans="5:17" x14ac:dyDescent="0.25">
      <c r="E4993" s="265"/>
      <c r="M4993" s="159"/>
      <c r="N4993" s="149"/>
      <c r="P4993" s="135"/>
      <c r="Q4993" s="135"/>
    </row>
    <row r="4994" spans="5:17" x14ac:dyDescent="0.25">
      <c r="E4994" s="265"/>
      <c r="M4994" s="159"/>
      <c r="N4994" s="149"/>
      <c r="P4994" s="135"/>
      <c r="Q4994" s="135"/>
    </row>
    <row r="4995" spans="5:17" x14ac:dyDescent="0.25">
      <c r="E4995" s="265"/>
      <c r="M4995" s="159"/>
      <c r="N4995" s="149"/>
      <c r="P4995" s="135"/>
      <c r="Q4995" s="135"/>
    </row>
    <row r="4996" spans="5:17" x14ac:dyDescent="0.25">
      <c r="E4996" s="265"/>
      <c r="M4996" s="159"/>
      <c r="N4996" s="149"/>
      <c r="P4996" s="135"/>
      <c r="Q4996" s="135"/>
    </row>
    <row r="4997" spans="5:17" x14ac:dyDescent="0.25">
      <c r="E4997" s="265"/>
      <c r="M4997" s="159"/>
      <c r="N4997" s="149"/>
      <c r="P4997" s="135"/>
      <c r="Q4997" s="135"/>
    </row>
    <row r="4998" spans="5:17" x14ac:dyDescent="0.25">
      <c r="E4998" s="265"/>
      <c r="M4998" s="159"/>
      <c r="N4998" s="149"/>
      <c r="P4998" s="135"/>
      <c r="Q4998" s="135"/>
    </row>
    <row r="4999" spans="5:17" x14ac:dyDescent="0.25">
      <c r="E4999" s="265"/>
      <c r="M4999" s="159"/>
      <c r="N4999" s="149"/>
      <c r="P4999" s="135"/>
      <c r="Q4999" s="135"/>
    </row>
    <row r="5000" spans="5:17" x14ac:dyDescent="0.25">
      <c r="E5000" s="265"/>
      <c r="M5000" s="159"/>
      <c r="N5000" s="149"/>
      <c r="P5000" s="135"/>
      <c r="Q5000" s="135"/>
    </row>
    <row r="5001" spans="5:17" x14ac:dyDescent="0.25">
      <c r="E5001" s="265"/>
      <c r="M5001" s="159"/>
      <c r="N5001" s="149"/>
      <c r="P5001" s="135"/>
      <c r="Q5001" s="135"/>
    </row>
    <row r="5002" spans="5:17" x14ac:dyDescent="0.25">
      <c r="E5002" s="265"/>
      <c r="M5002" s="159"/>
      <c r="N5002" s="149"/>
      <c r="P5002" s="135"/>
      <c r="Q5002" s="135"/>
    </row>
    <row r="5003" spans="5:17" x14ac:dyDescent="0.25">
      <c r="E5003" s="265"/>
      <c r="M5003" s="159"/>
      <c r="N5003" s="149"/>
      <c r="P5003" s="135"/>
      <c r="Q5003" s="135"/>
    </row>
    <row r="5004" spans="5:17" x14ac:dyDescent="0.25">
      <c r="E5004" s="265"/>
      <c r="M5004" s="159"/>
      <c r="N5004" s="149"/>
      <c r="P5004" s="135"/>
      <c r="Q5004" s="135"/>
    </row>
    <row r="5005" spans="5:17" x14ac:dyDescent="0.25">
      <c r="E5005" s="265"/>
      <c r="M5005" s="159"/>
      <c r="N5005" s="149"/>
      <c r="P5005" s="135"/>
      <c r="Q5005" s="135"/>
    </row>
    <row r="5006" spans="5:17" x14ac:dyDescent="0.25">
      <c r="E5006" s="265"/>
      <c r="M5006" s="159"/>
      <c r="N5006" s="149"/>
      <c r="P5006" s="135"/>
      <c r="Q5006" s="135"/>
    </row>
    <row r="5007" spans="5:17" x14ac:dyDescent="0.25">
      <c r="E5007" s="265"/>
      <c r="M5007" s="159"/>
      <c r="N5007" s="149"/>
      <c r="P5007" s="135"/>
      <c r="Q5007" s="135"/>
    </row>
    <row r="5008" spans="5:17" x14ac:dyDescent="0.25">
      <c r="E5008" s="265"/>
      <c r="M5008" s="159"/>
      <c r="N5008" s="149"/>
      <c r="P5008" s="135"/>
      <c r="Q5008" s="135"/>
    </row>
    <row r="5009" spans="5:17" x14ac:dyDescent="0.25">
      <c r="E5009" s="265"/>
      <c r="M5009" s="159"/>
      <c r="N5009" s="149"/>
      <c r="P5009" s="135"/>
      <c r="Q5009" s="135"/>
    </row>
    <row r="5010" spans="5:17" x14ac:dyDescent="0.25">
      <c r="E5010" s="265"/>
      <c r="M5010" s="159"/>
      <c r="N5010" s="149"/>
      <c r="P5010" s="135"/>
      <c r="Q5010" s="135"/>
    </row>
    <row r="5011" spans="5:17" x14ac:dyDescent="0.25">
      <c r="E5011" s="265"/>
      <c r="M5011" s="159"/>
      <c r="N5011" s="149"/>
      <c r="P5011" s="135"/>
      <c r="Q5011" s="135"/>
    </row>
    <row r="5012" spans="5:17" x14ac:dyDescent="0.25">
      <c r="E5012" s="265"/>
      <c r="M5012" s="159"/>
      <c r="N5012" s="149"/>
      <c r="P5012" s="135"/>
      <c r="Q5012" s="135"/>
    </row>
    <row r="5013" spans="5:17" x14ac:dyDescent="0.25">
      <c r="E5013" s="265"/>
      <c r="M5013" s="159"/>
      <c r="N5013" s="149"/>
      <c r="P5013" s="135"/>
      <c r="Q5013" s="135"/>
    </row>
    <row r="5014" spans="5:17" x14ac:dyDescent="0.25">
      <c r="E5014" s="265"/>
      <c r="M5014" s="159"/>
      <c r="N5014" s="149"/>
      <c r="P5014" s="135"/>
      <c r="Q5014" s="135"/>
    </row>
    <row r="5015" spans="5:17" x14ac:dyDescent="0.25">
      <c r="E5015" s="265"/>
      <c r="M5015" s="159"/>
      <c r="N5015" s="149"/>
      <c r="P5015" s="135"/>
      <c r="Q5015" s="135"/>
    </row>
    <row r="5016" spans="5:17" x14ac:dyDescent="0.25">
      <c r="E5016" s="265"/>
      <c r="M5016" s="159"/>
      <c r="N5016" s="149"/>
      <c r="P5016" s="135"/>
      <c r="Q5016" s="135"/>
    </row>
    <row r="5017" spans="5:17" x14ac:dyDescent="0.25">
      <c r="E5017" s="265"/>
      <c r="M5017" s="159"/>
      <c r="N5017" s="149"/>
      <c r="P5017" s="135"/>
      <c r="Q5017" s="135"/>
    </row>
    <row r="5018" spans="5:17" x14ac:dyDescent="0.25">
      <c r="E5018" s="265"/>
      <c r="M5018" s="159"/>
      <c r="N5018" s="149"/>
      <c r="P5018" s="135"/>
      <c r="Q5018" s="135"/>
    </row>
    <row r="5019" spans="5:17" x14ac:dyDescent="0.25">
      <c r="E5019" s="265"/>
      <c r="M5019" s="159"/>
      <c r="N5019" s="149"/>
      <c r="P5019" s="135"/>
      <c r="Q5019" s="135"/>
    </row>
    <row r="5020" spans="5:17" x14ac:dyDescent="0.25">
      <c r="E5020" s="265"/>
      <c r="M5020" s="159"/>
      <c r="N5020" s="149"/>
      <c r="P5020" s="135"/>
      <c r="Q5020" s="135"/>
    </row>
    <row r="5021" spans="5:17" x14ac:dyDescent="0.25">
      <c r="E5021" s="265"/>
      <c r="M5021" s="159"/>
      <c r="N5021" s="149"/>
      <c r="P5021" s="135"/>
      <c r="Q5021" s="135"/>
    </row>
    <row r="5022" spans="5:17" x14ac:dyDescent="0.25">
      <c r="E5022" s="265"/>
      <c r="M5022" s="159"/>
      <c r="N5022" s="149"/>
      <c r="P5022" s="135"/>
      <c r="Q5022" s="135"/>
    </row>
    <row r="5023" spans="5:17" x14ac:dyDescent="0.25">
      <c r="E5023" s="265"/>
      <c r="M5023" s="159"/>
      <c r="N5023" s="149"/>
      <c r="P5023" s="135"/>
      <c r="Q5023" s="135"/>
    </row>
    <row r="5024" spans="5:17" x14ac:dyDescent="0.25">
      <c r="E5024" s="265"/>
      <c r="M5024" s="159"/>
      <c r="N5024" s="149"/>
      <c r="P5024" s="135"/>
      <c r="Q5024" s="135"/>
    </row>
    <row r="5025" spans="5:17" x14ac:dyDescent="0.25">
      <c r="E5025" s="265"/>
      <c r="M5025" s="159"/>
      <c r="N5025" s="149"/>
      <c r="P5025" s="135"/>
      <c r="Q5025" s="135"/>
    </row>
    <row r="5026" spans="5:17" x14ac:dyDescent="0.25">
      <c r="E5026" s="265"/>
      <c r="M5026" s="159"/>
      <c r="N5026" s="149"/>
      <c r="P5026" s="135"/>
      <c r="Q5026" s="135"/>
    </row>
    <row r="5027" spans="5:17" x14ac:dyDescent="0.25">
      <c r="E5027" s="265"/>
      <c r="M5027" s="159"/>
      <c r="N5027" s="149"/>
      <c r="P5027" s="135"/>
      <c r="Q5027" s="135"/>
    </row>
    <row r="5028" spans="5:17" x14ac:dyDescent="0.25">
      <c r="E5028" s="265"/>
      <c r="M5028" s="159"/>
      <c r="N5028" s="149"/>
      <c r="P5028" s="135"/>
      <c r="Q5028" s="135"/>
    </row>
    <row r="5029" spans="5:17" x14ac:dyDescent="0.25">
      <c r="E5029" s="265"/>
      <c r="M5029" s="159"/>
      <c r="N5029" s="149"/>
      <c r="P5029" s="135"/>
      <c r="Q5029" s="135"/>
    </row>
    <row r="5030" spans="5:17" x14ac:dyDescent="0.25">
      <c r="E5030" s="265"/>
      <c r="M5030" s="159"/>
      <c r="N5030" s="149"/>
      <c r="P5030" s="135"/>
      <c r="Q5030" s="135"/>
    </row>
    <row r="5031" spans="5:17" x14ac:dyDescent="0.25">
      <c r="E5031" s="265"/>
      <c r="M5031" s="159"/>
      <c r="N5031" s="149"/>
      <c r="P5031" s="135"/>
      <c r="Q5031" s="135"/>
    </row>
    <row r="5032" spans="5:17" x14ac:dyDescent="0.25">
      <c r="E5032" s="265"/>
      <c r="M5032" s="159"/>
      <c r="N5032" s="149"/>
      <c r="P5032" s="135"/>
      <c r="Q5032" s="135"/>
    </row>
    <row r="5033" spans="5:17" x14ac:dyDescent="0.25">
      <c r="E5033" s="265"/>
      <c r="M5033" s="159"/>
      <c r="N5033" s="149"/>
      <c r="P5033" s="135"/>
      <c r="Q5033" s="135"/>
    </row>
    <row r="5034" spans="5:17" x14ac:dyDescent="0.25">
      <c r="E5034" s="265"/>
      <c r="M5034" s="159"/>
      <c r="N5034" s="149"/>
      <c r="P5034" s="135"/>
      <c r="Q5034" s="135"/>
    </row>
    <row r="5035" spans="5:17" x14ac:dyDescent="0.25">
      <c r="E5035" s="265"/>
      <c r="M5035" s="159"/>
      <c r="N5035" s="149"/>
      <c r="P5035" s="135"/>
      <c r="Q5035" s="135"/>
    </row>
    <row r="5036" spans="5:17" x14ac:dyDescent="0.25">
      <c r="E5036" s="265"/>
      <c r="M5036" s="159"/>
      <c r="N5036" s="149"/>
      <c r="P5036" s="135"/>
      <c r="Q5036" s="135"/>
    </row>
    <row r="5037" spans="5:17" x14ac:dyDescent="0.25">
      <c r="E5037" s="265"/>
      <c r="M5037" s="159"/>
      <c r="N5037" s="149"/>
      <c r="P5037" s="135"/>
      <c r="Q5037" s="135"/>
    </row>
    <row r="5038" spans="5:17" x14ac:dyDescent="0.25">
      <c r="E5038" s="265"/>
      <c r="M5038" s="159"/>
      <c r="N5038" s="149"/>
      <c r="P5038" s="135"/>
      <c r="Q5038" s="135"/>
    </row>
    <row r="5039" spans="5:17" x14ac:dyDescent="0.25">
      <c r="E5039" s="265"/>
      <c r="M5039" s="159"/>
      <c r="N5039" s="149"/>
      <c r="P5039" s="135"/>
      <c r="Q5039" s="135"/>
    </row>
    <row r="5040" spans="5:17" x14ac:dyDescent="0.25">
      <c r="E5040" s="265"/>
      <c r="M5040" s="159"/>
      <c r="N5040" s="149"/>
      <c r="P5040" s="135"/>
      <c r="Q5040" s="135"/>
    </row>
    <row r="5041" spans="5:17" x14ac:dyDescent="0.25">
      <c r="E5041" s="265"/>
      <c r="M5041" s="159"/>
      <c r="N5041" s="149"/>
      <c r="P5041" s="135"/>
      <c r="Q5041" s="135"/>
    </row>
    <row r="5042" spans="5:17" x14ac:dyDescent="0.25">
      <c r="E5042" s="265"/>
      <c r="M5042" s="159"/>
      <c r="N5042" s="149"/>
      <c r="P5042" s="135"/>
      <c r="Q5042" s="135"/>
    </row>
    <row r="5043" spans="5:17" x14ac:dyDescent="0.25">
      <c r="E5043" s="265"/>
      <c r="M5043" s="159"/>
      <c r="N5043" s="149"/>
      <c r="P5043" s="135"/>
      <c r="Q5043" s="135"/>
    </row>
    <row r="5044" spans="5:17" x14ac:dyDescent="0.25">
      <c r="E5044" s="265"/>
      <c r="M5044" s="159"/>
      <c r="N5044" s="149"/>
      <c r="P5044" s="135"/>
      <c r="Q5044" s="135"/>
    </row>
    <row r="5045" spans="5:17" x14ac:dyDescent="0.25">
      <c r="E5045" s="265"/>
      <c r="M5045" s="159"/>
      <c r="N5045" s="149"/>
      <c r="P5045" s="135"/>
      <c r="Q5045" s="135"/>
    </row>
    <row r="5046" spans="5:17" x14ac:dyDescent="0.25">
      <c r="E5046" s="265"/>
      <c r="M5046" s="159"/>
      <c r="N5046" s="149"/>
      <c r="P5046" s="135"/>
      <c r="Q5046" s="135"/>
    </row>
    <row r="5047" spans="5:17" x14ac:dyDescent="0.25">
      <c r="E5047" s="265"/>
      <c r="M5047" s="159"/>
      <c r="N5047" s="149"/>
      <c r="P5047" s="135"/>
      <c r="Q5047" s="135"/>
    </row>
    <row r="5048" spans="5:17" x14ac:dyDescent="0.25">
      <c r="E5048" s="265"/>
      <c r="M5048" s="159"/>
      <c r="N5048" s="149"/>
      <c r="P5048" s="135"/>
      <c r="Q5048" s="135"/>
    </row>
    <row r="5049" spans="5:17" x14ac:dyDescent="0.25">
      <c r="E5049" s="265"/>
      <c r="M5049" s="159"/>
      <c r="N5049" s="149"/>
      <c r="P5049" s="135"/>
      <c r="Q5049" s="135"/>
    </row>
    <row r="5050" spans="5:17" x14ac:dyDescent="0.25">
      <c r="E5050" s="265"/>
      <c r="M5050" s="159"/>
      <c r="N5050" s="149"/>
      <c r="P5050" s="135"/>
      <c r="Q5050" s="135"/>
    </row>
    <row r="5051" spans="5:17" x14ac:dyDescent="0.25">
      <c r="E5051" s="265"/>
      <c r="M5051" s="159"/>
      <c r="N5051" s="149"/>
      <c r="P5051" s="135"/>
      <c r="Q5051" s="135"/>
    </row>
    <row r="5052" spans="5:17" x14ac:dyDescent="0.25">
      <c r="E5052" s="265"/>
      <c r="M5052" s="159"/>
      <c r="N5052" s="149"/>
      <c r="P5052" s="135"/>
      <c r="Q5052" s="135"/>
    </row>
    <row r="5053" spans="5:17" x14ac:dyDescent="0.25">
      <c r="E5053" s="265"/>
      <c r="M5053" s="159"/>
      <c r="N5053" s="149"/>
      <c r="P5053" s="135"/>
      <c r="Q5053" s="135"/>
    </row>
    <row r="5054" spans="5:17" x14ac:dyDescent="0.25">
      <c r="E5054" s="265"/>
      <c r="M5054" s="159"/>
      <c r="N5054" s="149"/>
      <c r="P5054" s="135"/>
      <c r="Q5054" s="135"/>
    </row>
    <row r="5055" spans="5:17" x14ac:dyDescent="0.25">
      <c r="E5055" s="265"/>
      <c r="M5055" s="159"/>
      <c r="N5055" s="149"/>
      <c r="P5055" s="135"/>
      <c r="Q5055" s="135"/>
    </row>
    <row r="5056" spans="5:17" x14ac:dyDescent="0.25">
      <c r="E5056" s="265"/>
      <c r="M5056" s="159"/>
      <c r="N5056" s="149"/>
      <c r="P5056" s="135"/>
      <c r="Q5056" s="135"/>
    </row>
    <row r="5057" spans="5:17" x14ac:dyDescent="0.25">
      <c r="E5057" s="265"/>
      <c r="M5057" s="159"/>
      <c r="N5057" s="149"/>
      <c r="P5057" s="135"/>
      <c r="Q5057" s="135"/>
    </row>
    <row r="5058" spans="5:17" x14ac:dyDescent="0.25">
      <c r="E5058" s="265"/>
      <c r="M5058" s="159"/>
      <c r="N5058" s="149"/>
      <c r="P5058" s="135"/>
      <c r="Q5058" s="135"/>
    </row>
    <row r="5059" spans="5:17" x14ac:dyDescent="0.25">
      <c r="E5059" s="265"/>
      <c r="M5059" s="159"/>
      <c r="N5059" s="149"/>
      <c r="P5059" s="135"/>
      <c r="Q5059" s="135"/>
    </row>
    <row r="5060" spans="5:17" x14ac:dyDescent="0.25">
      <c r="E5060" s="265"/>
      <c r="M5060" s="159"/>
      <c r="N5060" s="149"/>
      <c r="P5060" s="135"/>
      <c r="Q5060" s="135"/>
    </row>
    <row r="5061" spans="5:17" x14ac:dyDescent="0.25">
      <c r="E5061" s="265"/>
      <c r="M5061" s="159"/>
      <c r="N5061" s="149"/>
      <c r="P5061" s="135"/>
      <c r="Q5061" s="135"/>
    </row>
    <row r="5062" spans="5:17" x14ac:dyDescent="0.25">
      <c r="E5062" s="265"/>
      <c r="M5062" s="159"/>
      <c r="N5062" s="149"/>
      <c r="P5062" s="135"/>
      <c r="Q5062" s="135"/>
    </row>
    <row r="5063" spans="5:17" x14ac:dyDescent="0.25">
      <c r="E5063" s="265"/>
      <c r="M5063" s="159"/>
      <c r="N5063" s="149"/>
      <c r="P5063" s="135"/>
      <c r="Q5063" s="135"/>
    </row>
    <row r="5064" spans="5:17" x14ac:dyDescent="0.25">
      <c r="E5064" s="265"/>
      <c r="M5064" s="159"/>
      <c r="N5064" s="149"/>
      <c r="P5064" s="135"/>
      <c r="Q5064" s="135"/>
    </row>
    <row r="5065" spans="5:17" x14ac:dyDescent="0.25">
      <c r="E5065" s="265"/>
      <c r="M5065" s="159"/>
      <c r="N5065" s="149"/>
      <c r="P5065" s="135"/>
      <c r="Q5065" s="135"/>
    </row>
    <row r="5066" spans="5:17" x14ac:dyDescent="0.25">
      <c r="E5066" s="265"/>
      <c r="M5066" s="159"/>
      <c r="N5066" s="149"/>
      <c r="P5066" s="135"/>
      <c r="Q5066" s="135"/>
    </row>
    <row r="5067" spans="5:17" x14ac:dyDescent="0.25">
      <c r="E5067" s="265"/>
      <c r="M5067" s="159"/>
      <c r="N5067" s="149"/>
      <c r="P5067" s="135"/>
      <c r="Q5067" s="135"/>
    </row>
    <row r="5068" spans="5:17" x14ac:dyDescent="0.25">
      <c r="E5068" s="265"/>
      <c r="M5068" s="159"/>
      <c r="N5068" s="149"/>
      <c r="P5068" s="135"/>
      <c r="Q5068" s="135"/>
    </row>
    <row r="5069" spans="5:17" x14ac:dyDescent="0.25">
      <c r="E5069" s="265"/>
      <c r="M5069" s="159"/>
      <c r="N5069" s="149"/>
      <c r="P5069" s="135"/>
      <c r="Q5069" s="135"/>
    </row>
    <row r="5070" spans="5:17" x14ac:dyDescent="0.25">
      <c r="E5070" s="265"/>
      <c r="M5070" s="159"/>
      <c r="N5070" s="149"/>
      <c r="P5070" s="135"/>
      <c r="Q5070" s="135"/>
    </row>
    <row r="5071" spans="5:17" x14ac:dyDescent="0.25">
      <c r="E5071" s="265"/>
      <c r="M5071" s="159"/>
      <c r="N5071" s="149"/>
      <c r="P5071" s="135"/>
      <c r="Q5071" s="135"/>
    </row>
    <row r="5072" spans="5:17" x14ac:dyDescent="0.25">
      <c r="E5072" s="265"/>
      <c r="M5072" s="159"/>
      <c r="N5072" s="149"/>
      <c r="P5072" s="135"/>
      <c r="Q5072" s="135"/>
    </row>
    <row r="5073" spans="5:17" x14ac:dyDescent="0.25">
      <c r="E5073" s="265"/>
      <c r="M5073" s="159"/>
      <c r="N5073" s="149"/>
      <c r="P5073" s="135"/>
      <c r="Q5073" s="135"/>
    </row>
    <row r="5074" spans="5:17" x14ac:dyDescent="0.25">
      <c r="E5074" s="265"/>
      <c r="M5074" s="159"/>
      <c r="N5074" s="149"/>
      <c r="P5074" s="135"/>
      <c r="Q5074" s="135"/>
    </row>
    <row r="5075" spans="5:17" x14ac:dyDescent="0.25">
      <c r="E5075" s="265"/>
      <c r="M5075" s="159"/>
      <c r="N5075" s="149"/>
      <c r="P5075" s="135"/>
      <c r="Q5075" s="135"/>
    </row>
    <row r="5076" spans="5:17" x14ac:dyDescent="0.25">
      <c r="E5076" s="265"/>
      <c r="M5076" s="159"/>
      <c r="N5076" s="149"/>
      <c r="P5076" s="135"/>
      <c r="Q5076" s="135"/>
    </row>
    <row r="5077" spans="5:17" x14ac:dyDescent="0.25">
      <c r="E5077" s="265"/>
      <c r="M5077" s="159"/>
      <c r="N5077" s="149"/>
      <c r="P5077" s="135"/>
      <c r="Q5077" s="135"/>
    </row>
    <row r="5078" spans="5:17" x14ac:dyDescent="0.25">
      <c r="E5078" s="265"/>
      <c r="M5078" s="159"/>
      <c r="N5078" s="149"/>
      <c r="P5078" s="135"/>
      <c r="Q5078" s="135"/>
    </row>
    <row r="5079" spans="5:17" x14ac:dyDescent="0.25">
      <c r="E5079" s="265"/>
      <c r="M5079" s="159"/>
      <c r="N5079" s="149"/>
      <c r="P5079" s="135"/>
      <c r="Q5079" s="135"/>
    </row>
    <row r="5080" spans="5:17" x14ac:dyDescent="0.25">
      <c r="E5080" s="265"/>
      <c r="M5080" s="159"/>
      <c r="N5080" s="149"/>
      <c r="P5080" s="135"/>
      <c r="Q5080" s="135"/>
    </row>
    <row r="5081" spans="5:17" x14ac:dyDescent="0.25">
      <c r="E5081" s="265"/>
      <c r="M5081" s="159"/>
      <c r="N5081" s="149"/>
      <c r="P5081" s="135"/>
      <c r="Q5081" s="135"/>
    </row>
    <row r="5082" spans="5:17" x14ac:dyDescent="0.25">
      <c r="E5082" s="265"/>
      <c r="M5082" s="159"/>
      <c r="N5082" s="149"/>
      <c r="P5082" s="135"/>
      <c r="Q5082" s="135"/>
    </row>
    <row r="5083" spans="5:17" x14ac:dyDescent="0.25">
      <c r="E5083" s="265"/>
      <c r="M5083" s="159"/>
      <c r="N5083" s="149"/>
      <c r="P5083" s="135"/>
      <c r="Q5083" s="135"/>
    </row>
    <row r="5084" spans="5:17" x14ac:dyDescent="0.25">
      <c r="E5084" s="265"/>
      <c r="M5084" s="159"/>
      <c r="N5084" s="149"/>
      <c r="P5084" s="135"/>
      <c r="Q5084" s="135"/>
    </row>
    <row r="5085" spans="5:17" x14ac:dyDescent="0.25">
      <c r="E5085" s="265"/>
      <c r="M5085" s="159"/>
      <c r="N5085" s="149"/>
      <c r="P5085" s="135"/>
      <c r="Q5085" s="135"/>
    </row>
    <row r="5086" spans="5:17" x14ac:dyDescent="0.25">
      <c r="E5086" s="265"/>
      <c r="M5086" s="159"/>
      <c r="N5086" s="149"/>
      <c r="P5086" s="135"/>
      <c r="Q5086" s="135"/>
    </row>
    <row r="5087" spans="5:17" x14ac:dyDescent="0.25">
      <c r="E5087" s="265"/>
      <c r="M5087" s="159"/>
      <c r="N5087" s="149"/>
      <c r="P5087" s="135"/>
      <c r="Q5087" s="135"/>
    </row>
    <row r="5088" spans="5:17" x14ac:dyDescent="0.25">
      <c r="E5088" s="265"/>
      <c r="M5088" s="159"/>
      <c r="N5088" s="149"/>
      <c r="P5088" s="135"/>
      <c r="Q5088" s="135"/>
    </row>
    <row r="5089" spans="5:17" x14ac:dyDescent="0.25">
      <c r="E5089" s="265"/>
      <c r="M5089" s="159"/>
      <c r="N5089" s="149"/>
      <c r="P5089" s="135"/>
      <c r="Q5089" s="135"/>
    </row>
    <row r="5090" spans="5:17" x14ac:dyDescent="0.25">
      <c r="E5090" s="265"/>
      <c r="M5090" s="159"/>
      <c r="N5090" s="149"/>
      <c r="P5090" s="135"/>
      <c r="Q5090" s="135"/>
    </row>
    <row r="5091" spans="5:17" x14ac:dyDescent="0.25">
      <c r="E5091" s="265"/>
      <c r="M5091" s="159"/>
      <c r="N5091" s="149"/>
      <c r="P5091" s="135"/>
      <c r="Q5091" s="135"/>
    </row>
    <row r="5092" spans="5:17" x14ac:dyDescent="0.25">
      <c r="E5092" s="265"/>
      <c r="M5092" s="159"/>
      <c r="N5092" s="149"/>
      <c r="P5092" s="135"/>
      <c r="Q5092" s="135"/>
    </row>
    <row r="5093" spans="5:17" x14ac:dyDescent="0.25">
      <c r="E5093" s="265"/>
      <c r="M5093" s="159"/>
      <c r="N5093" s="149"/>
      <c r="P5093" s="135"/>
      <c r="Q5093" s="135"/>
    </row>
    <row r="5094" spans="5:17" x14ac:dyDescent="0.25">
      <c r="E5094" s="265"/>
      <c r="M5094" s="159"/>
      <c r="N5094" s="149"/>
      <c r="P5094" s="135"/>
      <c r="Q5094" s="135"/>
    </row>
    <row r="5095" spans="5:17" x14ac:dyDescent="0.25">
      <c r="E5095" s="265"/>
      <c r="M5095" s="159"/>
      <c r="N5095" s="149"/>
      <c r="P5095" s="135"/>
      <c r="Q5095" s="135"/>
    </row>
    <row r="5096" spans="5:17" x14ac:dyDescent="0.25">
      <c r="E5096" s="265"/>
      <c r="M5096" s="159"/>
      <c r="N5096" s="149"/>
      <c r="P5096" s="135"/>
      <c r="Q5096" s="135"/>
    </row>
    <row r="5097" spans="5:17" x14ac:dyDescent="0.25">
      <c r="E5097" s="265"/>
      <c r="M5097" s="159"/>
      <c r="N5097" s="149"/>
      <c r="P5097" s="135"/>
      <c r="Q5097" s="135"/>
    </row>
    <row r="5098" spans="5:17" x14ac:dyDescent="0.25">
      <c r="E5098" s="265"/>
      <c r="M5098" s="159"/>
      <c r="N5098" s="149"/>
      <c r="P5098" s="135"/>
      <c r="Q5098" s="135"/>
    </row>
    <row r="5099" spans="5:17" x14ac:dyDescent="0.25">
      <c r="E5099" s="265"/>
      <c r="M5099" s="159"/>
      <c r="N5099" s="149"/>
      <c r="P5099" s="135"/>
      <c r="Q5099" s="135"/>
    </row>
    <row r="5100" spans="5:17" x14ac:dyDescent="0.25">
      <c r="E5100" s="265"/>
      <c r="M5100" s="159"/>
      <c r="N5100" s="149"/>
      <c r="P5100" s="135"/>
      <c r="Q5100" s="135"/>
    </row>
    <row r="5101" spans="5:17" x14ac:dyDescent="0.25">
      <c r="E5101" s="265"/>
      <c r="M5101" s="159"/>
      <c r="N5101" s="149"/>
      <c r="P5101" s="135"/>
      <c r="Q5101" s="135"/>
    </row>
    <row r="5102" spans="5:17" x14ac:dyDescent="0.25">
      <c r="E5102" s="265"/>
      <c r="M5102" s="159"/>
      <c r="N5102" s="149"/>
      <c r="P5102" s="135"/>
      <c r="Q5102" s="135"/>
    </row>
    <row r="5103" spans="5:17" x14ac:dyDescent="0.25">
      <c r="E5103" s="265"/>
      <c r="M5103" s="159"/>
      <c r="N5103" s="149"/>
      <c r="P5103" s="135"/>
      <c r="Q5103" s="135"/>
    </row>
    <row r="5104" spans="5:17" x14ac:dyDescent="0.25">
      <c r="E5104" s="265"/>
      <c r="M5104" s="159"/>
      <c r="N5104" s="149"/>
      <c r="P5104" s="135"/>
      <c r="Q5104" s="135"/>
    </row>
    <row r="5105" spans="5:17" x14ac:dyDescent="0.25">
      <c r="E5105" s="265"/>
      <c r="M5105" s="159"/>
      <c r="N5105" s="149"/>
      <c r="P5105" s="135"/>
      <c r="Q5105" s="135"/>
    </row>
    <row r="5106" spans="5:17" x14ac:dyDescent="0.25">
      <c r="E5106" s="265"/>
      <c r="M5106" s="159"/>
      <c r="N5106" s="149"/>
      <c r="P5106" s="135"/>
      <c r="Q5106" s="135"/>
    </row>
    <row r="5107" spans="5:17" x14ac:dyDescent="0.25">
      <c r="E5107" s="265"/>
      <c r="M5107" s="159"/>
      <c r="N5107" s="149"/>
      <c r="P5107" s="135"/>
      <c r="Q5107" s="135"/>
    </row>
    <row r="5108" spans="5:17" x14ac:dyDescent="0.25">
      <c r="E5108" s="265"/>
      <c r="M5108" s="159"/>
      <c r="N5108" s="149"/>
      <c r="P5108" s="135"/>
      <c r="Q5108" s="135"/>
    </row>
    <row r="5109" spans="5:17" x14ac:dyDescent="0.25">
      <c r="E5109" s="265"/>
      <c r="M5109" s="159"/>
      <c r="N5109" s="149"/>
      <c r="P5109" s="135"/>
      <c r="Q5109" s="135"/>
    </row>
    <row r="5110" spans="5:17" x14ac:dyDescent="0.25">
      <c r="E5110" s="265"/>
      <c r="M5110" s="159"/>
      <c r="N5110" s="149"/>
      <c r="P5110" s="135"/>
      <c r="Q5110" s="135"/>
    </row>
    <row r="5111" spans="5:17" x14ac:dyDescent="0.25">
      <c r="E5111" s="265"/>
      <c r="M5111" s="159"/>
      <c r="N5111" s="149"/>
      <c r="P5111" s="135"/>
      <c r="Q5111" s="135"/>
    </row>
    <row r="5112" spans="5:17" x14ac:dyDescent="0.25">
      <c r="E5112" s="265"/>
      <c r="M5112" s="159"/>
      <c r="N5112" s="149"/>
      <c r="P5112" s="135"/>
      <c r="Q5112" s="135"/>
    </row>
    <row r="5113" spans="5:17" x14ac:dyDescent="0.25">
      <c r="E5113" s="265"/>
      <c r="M5113" s="159"/>
      <c r="N5113" s="149"/>
      <c r="P5113" s="135"/>
      <c r="Q5113" s="135"/>
    </row>
    <row r="5114" spans="5:17" x14ac:dyDescent="0.25">
      <c r="E5114" s="265"/>
      <c r="M5114" s="159"/>
      <c r="N5114" s="149"/>
      <c r="P5114" s="135"/>
      <c r="Q5114" s="135"/>
    </row>
    <row r="5115" spans="5:17" x14ac:dyDescent="0.25">
      <c r="E5115" s="265"/>
      <c r="M5115" s="159"/>
      <c r="N5115" s="149"/>
      <c r="P5115" s="135"/>
      <c r="Q5115" s="135"/>
    </row>
    <row r="5116" spans="5:17" x14ac:dyDescent="0.25">
      <c r="E5116" s="265"/>
      <c r="M5116" s="159"/>
      <c r="N5116" s="149"/>
      <c r="P5116" s="135"/>
      <c r="Q5116" s="135"/>
    </row>
    <row r="5117" spans="5:17" x14ac:dyDescent="0.25">
      <c r="E5117" s="265"/>
      <c r="M5117" s="159"/>
      <c r="N5117" s="149"/>
      <c r="P5117" s="135"/>
      <c r="Q5117" s="135"/>
    </row>
    <row r="5118" spans="5:17" x14ac:dyDescent="0.25">
      <c r="E5118" s="265"/>
      <c r="M5118" s="159"/>
      <c r="N5118" s="149"/>
      <c r="P5118" s="135"/>
      <c r="Q5118" s="135"/>
    </row>
    <row r="5119" spans="5:17" x14ac:dyDescent="0.25">
      <c r="E5119" s="265"/>
      <c r="M5119" s="159"/>
      <c r="N5119" s="149"/>
      <c r="P5119" s="135"/>
      <c r="Q5119" s="135"/>
    </row>
    <row r="5120" spans="5:17" x14ac:dyDescent="0.25">
      <c r="E5120" s="265"/>
      <c r="M5120" s="159"/>
      <c r="N5120" s="149"/>
      <c r="P5120" s="135"/>
      <c r="Q5120" s="135"/>
    </row>
    <row r="5121" spans="5:17" x14ac:dyDescent="0.25">
      <c r="E5121" s="265"/>
      <c r="M5121" s="159"/>
      <c r="N5121" s="149"/>
      <c r="P5121" s="135"/>
      <c r="Q5121" s="135"/>
    </row>
    <row r="5122" spans="5:17" x14ac:dyDescent="0.25">
      <c r="E5122" s="265"/>
      <c r="M5122" s="159"/>
      <c r="N5122" s="149"/>
      <c r="P5122" s="135"/>
      <c r="Q5122" s="135"/>
    </row>
    <row r="5123" spans="5:17" x14ac:dyDescent="0.25">
      <c r="E5123" s="265"/>
      <c r="M5123" s="159"/>
      <c r="N5123" s="149"/>
      <c r="P5123" s="135"/>
      <c r="Q5123" s="135"/>
    </row>
    <row r="5124" spans="5:17" x14ac:dyDescent="0.25">
      <c r="E5124" s="265"/>
      <c r="M5124" s="159"/>
      <c r="N5124" s="149"/>
      <c r="P5124" s="135"/>
      <c r="Q5124" s="135"/>
    </row>
    <row r="5125" spans="5:17" x14ac:dyDescent="0.25">
      <c r="E5125" s="265"/>
      <c r="M5125" s="159"/>
      <c r="N5125" s="149"/>
      <c r="P5125" s="135"/>
      <c r="Q5125" s="135"/>
    </row>
    <row r="5126" spans="5:17" x14ac:dyDescent="0.25">
      <c r="E5126" s="265"/>
      <c r="M5126" s="159"/>
      <c r="N5126" s="149"/>
      <c r="P5126" s="135"/>
      <c r="Q5126" s="135"/>
    </row>
    <row r="5127" spans="5:17" x14ac:dyDescent="0.25">
      <c r="E5127" s="265"/>
      <c r="M5127" s="159"/>
      <c r="N5127" s="149"/>
      <c r="P5127" s="135"/>
      <c r="Q5127" s="135"/>
    </row>
    <row r="5128" spans="5:17" x14ac:dyDescent="0.25">
      <c r="E5128" s="265"/>
      <c r="M5128" s="159"/>
      <c r="N5128" s="149"/>
      <c r="P5128" s="135"/>
      <c r="Q5128" s="135"/>
    </row>
    <row r="5129" spans="5:17" x14ac:dyDescent="0.25">
      <c r="E5129" s="265"/>
      <c r="M5129" s="159"/>
      <c r="N5129" s="149"/>
      <c r="P5129" s="135"/>
      <c r="Q5129" s="135"/>
    </row>
    <row r="5130" spans="5:17" x14ac:dyDescent="0.25">
      <c r="E5130" s="265"/>
      <c r="M5130" s="159"/>
      <c r="N5130" s="149"/>
      <c r="P5130" s="135"/>
      <c r="Q5130" s="135"/>
    </row>
    <row r="5131" spans="5:17" x14ac:dyDescent="0.25">
      <c r="E5131" s="265"/>
      <c r="M5131" s="159"/>
      <c r="N5131" s="149"/>
      <c r="P5131" s="135"/>
      <c r="Q5131" s="135"/>
    </row>
    <row r="5132" spans="5:17" x14ac:dyDescent="0.25">
      <c r="E5132" s="265"/>
      <c r="M5132" s="159"/>
      <c r="N5132" s="149"/>
      <c r="P5132" s="135"/>
      <c r="Q5132" s="135"/>
    </row>
    <row r="5133" spans="5:17" x14ac:dyDescent="0.25">
      <c r="E5133" s="265"/>
      <c r="M5133" s="159"/>
      <c r="N5133" s="149"/>
      <c r="P5133" s="135"/>
      <c r="Q5133" s="135"/>
    </row>
    <row r="5134" spans="5:17" x14ac:dyDescent="0.25">
      <c r="E5134" s="265"/>
      <c r="M5134" s="159"/>
      <c r="N5134" s="149"/>
      <c r="P5134" s="135"/>
      <c r="Q5134" s="135"/>
    </row>
    <row r="5135" spans="5:17" x14ac:dyDescent="0.25">
      <c r="E5135" s="265"/>
      <c r="M5135" s="159"/>
      <c r="N5135" s="149"/>
      <c r="P5135" s="135"/>
      <c r="Q5135" s="135"/>
    </row>
    <row r="5136" spans="5:17" x14ac:dyDescent="0.25">
      <c r="E5136" s="265"/>
      <c r="M5136" s="159"/>
      <c r="N5136" s="149"/>
      <c r="P5136" s="135"/>
      <c r="Q5136" s="135"/>
    </row>
    <row r="5137" spans="5:17" x14ac:dyDescent="0.25">
      <c r="E5137" s="265"/>
      <c r="M5137" s="159"/>
      <c r="N5137" s="149"/>
      <c r="P5137" s="135"/>
      <c r="Q5137" s="135"/>
    </row>
    <row r="5138" spans="5:17" x14ac:dyDescent="0.25">
      <c r="E5138" s="265"/>
      <c r="M5138" s="159"/>
      <c r="N5138" s="149"/>
      <c r="P5138" s="135"/>
      <c r="Q5138" s="135"/>
    </row>
    <row r="5139" spans="5:17" x14ac:dyDescent="0.25">
      <c r="E5139" s="265"/>
      <c r="M5139" s="159"/>
      <c r="N5139" s="149"/>
      <c r="P5139" s="135"/>
      <c r="Q5139" s="135"/>
    </row>
    <row r="5140" spans="5:17" x14ac:dyDescent="0.25">
      <c r="E5140" s="265"/>
      <c r="M5140" s="159"/>
      <c r="N5140" s="149"/>
      <c r="P5140" s="135"/>
      <c r="Q5140" s="135"/>
    </row>
    <row r="5141" spans="5:17" x14ac:dyDescent="0.25">
      <c r="E5141" s="265"/>
      <c r="M5141" s="159"/>
      <c r="N5141" s="149"/>
      <c r="P5141" s="135"/>
      <c r="Q5141" s="135"/>
    </row>
    <row r="5142" spans="5:17" x14ac:dyDescent="0.25">
      <c r="E5142" s="265"/>
      <c r="M5142" s="159"/>
      <c r="N5142" s="149"/>
      <c r="P5142" s="135"/>
      <c r="Q5142" s="135"/>
    </row>
    <row r="5143" spans="5:17" x14ac:dyDescent="0.25">
      <c r="E5143" s="265"/>
      <c r="M5143" s="159"/>
      <c r="N5143" s="149"/>
      <c r="P5143" s="135"/>
      <c r="Q5143" s="135"/>
    </row>
    <row r="5144" spans="5:17" x14ac:dyDescent="0.25">
      <c r="E5144" s="265"/>
      <c r="M5144" s="159"/>
      <c r="N5144" s="149"/>
      <c r="P5144" s="135"/>
      <c r="Q5144" s="135"/>
    </row>
    <row r="5145" spans="5:17" x14ac:dyDescent="0.25">
      <c r="E5145" s="265"/>
      <c r="M5145" s="159"/>
      <c r="N5145" s="149"/>
      <c r="P5145" s="135"/>
      <c r="Q5145" s="135"/>
    </row>
    <row r="5146" spans="5:17" x14ac:dyDescent="0.25">
      <c r="E5146" s="265"/>
      <c r="M5146" s="159"/>
      <c r="N5146" s="149"/>
      <c r="P5146" s="135"/>
      <c r="Q5146" s="135"/>
    </row>
    <row r="5147" spans="5:17" x14ac:dyDescent="0.25">
      <c r="E5147" s="265"/>
      <c r="M5147" s="159"/>
      <c r="N5147" s="149"/>
      <c r="P5147" s="135"/>
      <c r="Q5147" s="135"/>
    </row>
    <row r="5148" spans="5:17" x14ac:dyDescent="0.25">
      <c r="E5148" s="265"/>
      <c r="M5148" s="159"/>
      <c r="N5148" s="149"/>
      <c r="P5148" s="135"/>
      <c r="Q5148" s="135"/>
    </row>
    <row r="5149" spans="5:17" x14ac:dyDescent="0.25">
      <c r="E5149" s="265"/>
      <c r="M5149" s="159"/>
      <c r="N5149" s="149"/>
      <c r="P5149" s="135"/>
      <c r="Q5149" s="135"/>
    </row>
    <row r="5150" spans="5:17" x14ac:dyDescent="0.25">
      <c r="E5150" s="265"/>
      <c r="M5150" s="159"/>
      <c r="N5150" s="149"/>
      <c r="P5150" s="135"/>
      <c r="Q5150" s="135"/>
    </row>
    <row r="5151" spans="5:17" x14ac:dyDescent="0.25">
      <c r="E5151" s="265"/>
      <c r="M5151" s="159"/>
      <c r="N5151" s="149"/>
      <c r="P5151" s="135"/>
      <c r="Q5151" s="135"/>
    </row>
    <row r="5152" spans="5:17" x14ac:dyDescent="0.25">
      <c r="E5152" s="265"/>
      <c r="M5152" s="159"/>
      <c r="N5152" s="149"/>
      <c r="P5152" s="135"/>
      <c r="Q5152" s="135"/>
    </row>
    <row r="5153" spans="5:17" x14ac:dyDescent="0.25">
      <c r="E5153" s="265"/>
      <c r="M5153" s="159"/>
      <c r="N5153" s="149"/>
      <c r="P5153" s="135"/>
      <c r="Q5153" s="135"/>
    </row>
    <row r="5154" spans="5:17" x14ac:dyDescent="0.25">
      <c r="E5154" s="265"/>
      <c r="M5154" s="159"/>
      <c r="N5154" s="149"/>
      <c r="P5154" s="135"/>
      <c r="Q5154" s="135"/>
    </row>
    <row r="5155" spans="5:17" x14ac:dyDescent="0.25">
      <c r="E5155" s="265"/>
      <c r="M5155" s="159"/>
      <c r="N5155" s="149"/>
      <c r="P5155" s="135"/>
      <c r="Q5155" s="135"/>
    </row>
    <row r="5156" spans="5:17" x14ac:dyDescent="0.25">
      <c r="E5156" s="265"/>
      <c r="M5156" s="159"/>
      <c r="N5156" s="149"/>
      <c r="P5156" s="135"/>
      <c r="Q5156" s="135"/>
    </row>
    <row r="5157" spans="5:17" x14ac:dyDescent="0.25">
      <c r="E5157" s="265"/>
      <c r="M5157" s="159"/>
      <c r="N5157" s="149"/>
      <c r="P5157" s="135"/>
      <c r="Q5157" s="135"/>
    </row>
    <row r="5158" spans="5:17" x14ac:dyDescent="0.25">
      <c r="E5158" s="265"/>
      <c r="M5158" s="159"/>
      <c r="N5158" s="149"/>
      <c r="P5158" s="135"/>
      <c r="Q5158" s="135"/>
    </row>
    <row r="5159" spans="5:17" x14ac:dyDescent="0.25">
      <c r="E5159" s="265"/>
      <c r="M5159" s="159"/>
      <c r="N5159" s="149"/>
      <c r="P5159" s="135"/>
      <c r="Q5159" s="135"/>
    </row>
    <row r="5160" spans="5:17" x14ac:dyDescent="0.25">
      <c r="E5160" s="265"/>
      <c r="M5160" s="159"/>
      <c r="N5160" s="149"/>
      <c r="P5160" s="135"/>
      <c r="Q5160" s="135"/>
    </row>
    <row r="5161" spans="5:17" x14ac:dyDescent="0.25">
      <c r="E5161" s="265"/>
      <c r="M5161" s="159"/>
      <c r="N5161" s="149"/>
      <c r="P5161" s="135"/>
      <c r="Q5161" s="135"/>
    </row>
    <row r="5162" spans="5:17" x14ac:dyDescent="0.25">
      <c r="E5162" s="265"/>
      <c r="M5162" s="159"/>
      <c r="N5162" s="149"/>
      <c r="P5162" s="135"/>
      <c r="Q5162" s="135"/>
    </row>
    <row r="5163" spans="5:17" x14ac:dyDescent="0.25">
      <c r="E5163" s="265"/>
      <c r="M5163" s="159"/>
      <c r="N5163" s="149"/>
      <c r="P5163" s="135"/>
      <c r="Q5163" s="135"/>
    </row>
    <row r="5164" spans="5:17" x14ac:dyDescent="0.25">
      <c r="E5164" s="265"/>
      <c r="M5164" s="159"/>
      <c r="N5164" s="149"/>
      <c r="P5164" s="135"/>
      <c r="Q5164" s="135"/>
    </row>
    <row r="5165" spans="5:17" x14ac:dyDescent="0.25">
      <c r="E5165" s="265"/>
      <c r="M5165" s="159"/>
      <c r="N5165" s="149"/>
      <c r="P5165" s="135"/>
      <c r="Q5165" s="135"/>
    </row>
    <row r="5166" spans="5:17" x14ac:dyDescent="0.25">
      <c r="E5166" s="265"/>
      <c r="M5166" s="159"/>
      <c r="N5166" s="149"/>
      <c r="P5166" s="135"/>
      <c r="Q5166" s="135"/>
    </row>
    <row r="5167" spans="5:17" x14ac:dyDescent="0.25">
      <c r="E5167" s="265"/>
      <c r="M5167" s="159"/>
      <c r="N5167" s="149"/>
      <c r="P5167" s="135"/>
      <c r="Q5167" s="135"/>
    </row>
    <row r="5168" spans="5:17" x14ac:dyDescent="0.25">
      <c r="E5168" s="265"/>
      <c r="M5168" s="159"/>
      <c r="N5168" s="149"/>
      <c r="P5168" s="135"/>
      <c r="Q5168" s="135"/>
    </row>
    <row r="5169" spans="5:17" x14ac:dyDescent="0.25">
      <c r="E5169" s="265"/>
      <c r="M5169" s="159"/>
      <c r="N5169" s="149"/>
      <c r="P5169" s="135"/>
      <c r="Q5169" s="135"/>
    </row>
    <row r="5170" spans="5:17" x14ac:dyDescent="0.25">
      <c r="E5170" s="265"/>
      <c r="M5170" s="159"/>
      <c r="N5170" s="149"/>
      <c r="P5170" s="135"/>
      <c r="Q5170" s="135"/>
    </row>
    <row r="5171" spans="5:17" x14ac:dyDescent="0.25">
      <c r="E5171" s="265"/>
      <c r="M5171" s="159"/>
      <c r="N5171" s="149"/>
      <c r="P5171" s="135"/>
      <c r="Q5171" s="135"/>
    </row>
    <row r="5172" spans="5:17" x14ac:dyDescent="0.25">
      <c r="E5172" s="265"/>
      <c r="M5172" s="159"/>
      <c r="N5172" s="149"/>
      <c r="P5172" s="135"/>
      <c r="Q5172" s="135"/>
    </row>
    <row r="5173" spans="5:17" x14ac:dyDescent="0.25">
      <c r="E5173" s="265"/>
      <c r="M5173" s="159"/>
      <c r="N5173" s="149"/>
      <c r="P5173" s="135"/>
      <c r="Q5173" s="135"/>
    </row>
    <row r="5174" spans="5:17" x14ac:dyDescent="0.25">
      <c r="E5174" s="265"/>
      <c r="M5174" s="159"/>
      <c r="N5174" s="149"/>
      <c r="P5174" s="135"/>
      <c r="Q5174" s="135"/>
    </row>
    <row r="5175" spans="5:17" x14ac:dyDescent="0.25">
      <c r="E5175" s="265"/>
      <c r="M5175" s="159"/>
      <c r="N5175" s="149"/>
      <c r="P5175" s="135"/>
      <c r="Q5175" s="135"/>
    </row>
    <row r="5176" spans="5:17" x14ac:dyDescent="0.25">
      <c r="E5176" s="265"/>
      <c r="M5176" s="159"/>
      <c r="N5176" s="149"/>
      <c r="P5176" s="135"/>
      <c r="Q5176" s="135"/>
    </row>
    <row r="5177" spans="5:17" x14ac:dyDescent="0.25">
      <c r="E5177" s="265"/>
      <c r="M5177" s="159"/>
      <c r="N5177" s="149"/>
      <c r="P5177" s="135"/>
      <c r="Q5177" s="135"/>
    </row>
    <row r="5178" spans="5:17" x14ac:dyDescent="0.25">
      <c r="E5178" s="265"/>
      <c r="M5178" s="159"/>
      <c r="N5178" s="149"/>
      <c r="P5178" s="135"/>
      <c r="Q5178" s="135"/>
    </row>
    <row r="5179" spans="5:17" x14ac:dyDescent="0.25">
      <c r="E5179" s="265"/>
      <c r="M5179" s="159"/>
      <c r="N5179" s="149"/>
      <c r="P5179" s="135"/>
      <c r="Q5179" s="135"/>
    </row>
    <row r="5180" spans="5:17" x14ac:dyDescent="0.25">
      <c r="E5180" s="265"/>
      <c r="M5180" s="159"/>
      <c r="N5180" s="149"/>
      <c r="P5180" s="135"/>
      <c r="Q5180" s="135"/>
    </row>
    <row r="5181" spans="5:17" x14ac:dyDescent="0.25">
      <c r="E5181" s="265"/>
      <c r="M5181" s="159"/>
      <c r="N5181" s="149"/>
      <c r="P5181" s="135"/>
      <c r="Q5181" s="135"/>
    </row>
    <row r="5182" spans="5:17" x14ac:dyDescent="0.25">
      <c r="E5182" s="265"/>
      <c r="M5182" s="159"/>
      <c r="N5182" s="149"/>
      <c r="P5182" s="135"/>
      <c r="Q5182" s="135"/>
    </row>
    <row r="5183" spans="5:17" x14ac:dyDescent="0.25">
      <c r="E5183" s="265"/>
      <c r="M5183" s="159"/>
      <c r="N5183" s="149"/>
      <c r="P5183" s="135"/>
      <c r="Q5183" s="135"/>
    </row>
    <row r="5184" spans="5:17" x14ac:dyDescent="0.25">
      <c r="E5184" s="265"/>
      <c r="M5184" s="159"/>
      <c r="N5184" s="149"/>
      <c r="P5184" s="135"/>
      <c r="Q5184" s="135"/>
    </row>
    <row r="5185" spans="5:17" x14ac:dyDescent="0.25">
      <c r="E5185" s="265"/>
      <c r="M5185" s="159"/>
      <c r="N5185" s="149"/>
      <c r="P5185" s="135"/>
      <c r="Q5185" s="135"/>
    </row>
    <row r="5186" spans="5:17" x14ac:dyDescent="0.25">
      <c r="E5186" s="265"/>
      <c r="M5186" s="159"/>
      <c r="N5186" s="149"/>
      <c r="P5186" s="135"/>
      <c r="Q5186" s="135"/>
    </row>
    <row r="5187" spans="5:17" x14ac:dyDescent="0.25">
      <c r="E5187" s="265"/>
      <c r="M5187" s="159"/>
      <c r="N5187" s="149"/>
      <c r="P5187" s="135"/>
      <c r="Q5187" s="135"/>
    </row>
    <row r="5188" spans="5:17" x14ac:dyDescent="0.25">
      <c r="E5188" s="265"/>
      <c r="M5188" s="159"/>
      <c r="N5188" s="149"/>
      <c r="P5188" s="135"/>
      <c r="Q5188" s="135"/>
    </row>
    <row r="5189" spans="5:17" x14ac:dyDescent="0.25">
      <c r="E5189" s="265"/>
      <c r="M5189" s="159"/>
      <c r="N5189" s="149"/>
      <c r="P5189" s="135"/>
      <c r="Q5189" s="135"/>
    </row>
    <row r="5190" spans="5:17" x14ac:dyDescent="0.25">
      <c r="E5190" s="265"/>
      <c r="M5190" s="159"/>
      <c r="N5190" s="149"/>
      <c r="P5190" s="135"/>
      <c r="Q5190" s="135"/>
    </row>
    <row r="5191" spans="5:17" x14ac:dyDescent="0.25">
      <c r="E5191" s="265"/>
      <c r="M5191" s="159"/>
      <c r="N5191" s="149"/>
      <c r="P5191" s="135"/>
      <c r="Q5191" s="135"/>
    </row>
    <row r="5192" spans="5:17" x14ac:dyDescent="0.25">
      <c r="E5192" s="265"/>
      <c r="M5192" s="159"/>
      <c r="N5192" s="149"/>
      <c r="P5192" s="135"/>
      <c r="Q5192" s="135"/>
    </row>
    <row r="5193" spans="5:17" x14ac:dyDescent="0.25">
      <c r="E5193" s="265"/>
      <c r="M5193" s="159"/>
      <c r="N5193" s="149"/>
      <c r="P5193" s="135"/>
      <c r="Q5193" s="135"/>
    </row>
    <row r="5194" spans="5:17" x14ac:dyDescent="0.25">
      <c r="E5194" s="265"/>
      <c r="M5194" s="159"/>
      <c r="N5194" s="149"/>
      <c r="P5194" s="135"/>
      <c r="Q5194" s="135"/>
    </row>
    <row r="5195" spans="5:17" x14ac:dyDescent="0.25">
      <c r="E5195" s="265"/>
      <c r="M5195" s="159"/>
      <c r="N5195" s="149"/>
      <c r="P5195" s="135"/>
      <c r="Q5195" s="135"/>
    </row>
    <row r="5196" spans="5:17" x14ac:dyDescent="0.25">
      <c r="E5196" s="265"/>
      <c r="M5196" s="159"/>
      <c r="N5196" s="149"/>
      <c r="P5196" s="135"/>
      <c r="Q5196" s="135"/>
    </row>
    <row r="5197" spans="5:17" x14ac:dyDescent="0.25">
      <c r="E5197" s="265"/>
      <c r="M5197" s="159"/>
      <c r="N5197" s="149"/>
      <c r="P5197" s="135"/>
      <c r="Q5197" s="135"/>
    </row>
    <row r="5198" spans="5:17" x14ac:dyDescent="0.25">
      <c r="E5198" s="265"/>
      <c r="M5198" s="159"/>
      <c r="N5198" s="149"/>
      <c r="P5198" s="135"/>
      <c r="Q5198" s="135"/>
    </row>
    <row r="5199" spans="5:17" x14ac:dyDescent="0.25">
      <c r="E5199" s="265"/>
      <c r="M5199" s="159"/>
      <c r="N5199" s="149"/>
      <c r="P5199" s="135"/>
      <c r="Q5199" s="135"/>
    </row>
    <row r="5200" spans="5:17" x14ac:dyDescent="0.25">
      <c r="E5200" s="265"/>
      <c r="M5200" s="159"/>
      <c r="N5200" s="149"/>
      <c r="P5200" s="135"/>
      <c r="Q5200" s="135"/>
    </row>
    <row r="5201" spans="5:17" x14ac:dyDescent="0.25">
      <c r="E5201" s="265"/>
      <c r="M5201" s="159"/>
      <c r="N5201" s="149"/>
      <c r="P5201" s="135"/>
      <c r="Q5201" s="135"/>
    </row>
    <row r="5202" spans="5:17" x14ac:dyDescent="0.25">
      <c r="E5202" s="265"/>
      <c r="M5202" s="159"/>
      <c r="N5202" s="149"/>
      <c r="P5202" s="135"/>
      <c r="Q5202" s="135"/>
    </row>
    <row r="5203" spans="5:17" x14ac:dyDescent="0.25">
      <c r="E5203" s="265"/>
      <c r="M5203" s="159"/>
      <c r="N5203" s="149"/>
      <c r="P5203" s="135"/>
      <c r="Q5203" s="135"/>
    </row>
    <row r="5204" spans="5:17" x14ac:dyDescent="0.25">
      <c r="E5204" s="265"/>
      <c r="M5204" s="159"/>
      <c r="N5204" s="149"/>
      <c r="P5204" s="135"/>
      <c r="Q5204" s="135"/>
    </row>
    <row r="5205" spans="5:17" x14ac:dyDescent="0.25">
      <c r="E5205" s="265"/>
      <c r="M5205" s="159"/>
      <c r="N5205" s="149"/>
      <c r="P5205" s="135"/>
      <c r="Q5205" s="135"/>
    </row>
    <row r="5206" spans="5:17" x14ac:dyDescent="0.25">
      <c r="E5206" s="265"/>
      <c r="M5206" s="159"/>
      <c r="N5206" s="149"/>
      <c r="P5206" s="135"/>
      <c r="Q5206" s="135"/>
    </row>
    <row r="5207" spans="5:17" x14ac:dyDescent="0.25">
      <c r="E5207" s="265"/>
      <c r="M5207" s="159"/>
      <c r="N5207" s="149"/>
      <c r="P5207" s="135"/>
      <c r="Q5207" s="135"/>
    </row>
    <row r="5208" spans="5:17" x14ac:dyDescent="0.25">
      <c r="E5208" s="265"/>
      <c r="M5208" s="159"/>
      <c r="N5208" s="149"/>
      <c r="P5208" s="135"/>
      <c r="Q5208" s="135"/>
    </row>
    <row r="5209" spans="5:17" x14ac:dyDescent="0.25">
      <c r="E5209" s="265"/>
      <c r="M5209" s="159"/>
      <c r="N5209" s="149"/>
      <c r="P5209" s="135"/>
      <c r="Q5209" s="135"/>
    </row>
    <row r="5210" spans="5:17" x14ac:dyDescent="0.25">
      <c r="E5210" s="265"/>
      <c r="M5210" s="159"/>
      <c r="N5210" s="149"/>
      <c r="P5210" s="135"/>
      <c r="Q5210" s="135"/>
    </row>
    <row r="5211" spans="5:17" x14ac:dyDescent="0.25">
      <c r="E5211" s="265"/>
      <c r="M5211" s="159"/>
      <c r="N5211" s="149"/>
      <c r="P5211" s="135"/>
      <c r="Q5211" s="135"/>
    </row>
    <row r="5212" spans="5:17" x14ac:dyDescent="0.25">
      <c r="E5212" s="265"/>
      <c r="M5212" s="159"/>
      <c r="N5212" s="149"/>
      <c r="P5212" s="135"/>
      <c r="Q5212" s="135"/>
    </row>
    <row r="5213" spans="5:17" x14ac:dyDescent="0.25">
      <c r="E5213" s="265"/>
      <c r="M5213" s="159"/>
      <c r="N5213" s="149"/>
      <c r="P5213" s="135"/>
      <c r="Q5213" s="135"/>
    </row>
    <row r="5214" spans="5:17" x14ac:dyDescent="0.25">
      <c r="E5214" s="265"/>
      <c r="M5214" s="159"/>
      <c r="N5214" s="149"/>
      <c r="P5214" s="135"/>
      <c r="Q5214" s="135"/>
    </row>
    <row r="5215" spans="5:17" x14ac:dyDescent="0.25">
      <c r="E5215" s="265"/>
      <c r="M5215" s="159"/>
      <c r="N5215" s="149"/>
      <c r="P5215" s="135"/>
      <c r="Q5215" s="135"/>
    </row>
    <row r="5216" spans="5:17" x14ac:dyDescent="0.25">
      <c r="E5216" s="265"/>
      <c r="M5216" s="159"/>
      <c r="N5216" s="149"/>
      <c r="P5216" s="135"/>
      <c r="Q5216" s="135"/>
    </row>
    <row r="5217" spans="5:17" x14ac:dyDescent="0.25">
      <c r="E5217" s="265"/>
      <c r="M5217" s="159"/>
      <c r="N5217" s="149"/>
      <c r="P5217" s="135"/>
      <c r="Q5217" s="135"/>
    </row>
    <row r="5218" spans="5:17" x14ac:dyDescent="0.25">
      <c r="E5218" s="265"/>
      <c r="M5218" s="159"/>
      <c r="N5218" s="149"/>
      <c r="P5218" s="135"/>
      <c r="Q5218" s="135"/>
    </row>
    <row r="5219" spans="5:17" x14ac:dyDescent="0.25">
      <c r="E5219" s="265"/>
      <c r="M5219" s="159"/>
      <c r="N5219" s="149"/>
      <c r="P5219" s="135"/>
      <c r="Q5219" s="135"/>
    </row>
    <row r="5220" spans="5:17" x14ac:dyDescent="0.25">
      <c r="E5220" s="265"/>
      <c r="M5220" s="159"/>
      <c r="N5220" s="149"/>
      <c r="P5220" s="135"/>
      <c r="Q5220" s="135"/>
    </row>
    <row r="5221" spans="5:17" x14ac:dyDescent="0.25">
      <c r="E5221" s="265"/>
      <c r="M5221" s="159"/>
      <c r="N5221" s="149"/>
      <c r="P5221" s="135"/>
      <c r="Q5221" s="135"/>
    </row>
    <row r="5222" spans="5:17" x14ac:dyDescent="0.25">
      <c r="E5222" s="265"/>
      <c r="M5222" s="159"/>
      <c r="N5222" s="149"/>
      <c r="P5222" s="135"/>
      <c r="Q5222" s="135"/>
    </row>
    <row r="5223" spans="5:17" x14ac:dyDescent="0.25">
      <c r="E5223" s="265"/>
      <c r="M5223" s="159"/>
      <c r="N5223" s="149"/>
      <c r="P5223" s="135"/>
      <c r="Q5223" s="135"/>
    </row>
    <row r="5224" spans="5:17" x14ac:dyDescent="0.25">
      <c r="E5224" s="265"/>
      <c r="M5224" s="159"/>
      <c r="N5224" s="149"/>
      <c r="P5224" s="135"/>
      <c r="Q5224" s="135"/>
    </row>
    <row r="5225" spans="5:17" x14ac:dyDescent="0.25">
      <c r="E5225" s="265"/>
      <c r="M5225" s="159"/>
      <c r="N5225" s="149"/>
      <c r="P5225" s="135"/>
      <c r="Q5225" s="135"/>
    </row>
    <row r="5226" spans="5:17" x14ac:dyDescent="0.25">
      <c r="E5226" s="265"/>
      <c r="M5226" s="159"/>
      <c r="N5226" s="149"/>
      <c r="P5226" s="135"/>
      <c r="Q5226" s="135"/>
    </row>
    <row r="5227" spans="5:17" x14ac:dyDescent="0.25">
      <c r="E5227" s="265"/>
      <c r="M5227" s="159"/>
      <c r="N5227" s="149"/>
      <c r="P5227" s="135"/>
      <c r="Q5227" s="135"/>
    </row>
    <row r="5228" spans="5:17" x14ac:dyDescent="0.25">
      <c r="E5228" s="265"/>
      <c r="M5228" s="159"/>
      <c r="N5228" s="149"/>
      <c r="P5228" s="135"/>
      <c r="Q5228" s="135"/>
    </row>
    <row r="5229" spans="5:17" x14ac:dyDescent="0.25">
      <c r="E5229" s="265"/>
      <c r="M5229" s="159"/>
      <c r="N5229" s="149"/>
      <c r="P5229" s="135"/>
      <c r="Q5229" s="135"/>
    </row>
    <row r="5230" spans="5:17" x14ac:dyDescent="0.25">
      <c r="E5230" s="265"/>
      <c r="M5230" s="159"/>
      <c r="N5230" s="149"/>
      <c r="P5230" s="135"/>
      <c r="Q5230" s="135"/>
    </row>
    <row r="5231" spans="5:17" x14ac:dyDescent="0.25">
      <c r="E5231" s="265"/>
      <c r="M5231" s="159"/>
      <c r="N5231" s="149"/>
      <c r="P5231" s="135"/>
      <c r="Q5231" s="135"/>
    </row>
    <row r="5232" spans="5:17" x14ac:dyDescent="0.25">
      <c r="E5232" s="265"/>
      <c r="M5232" s="159"/>
      <c r="N5232" s="149"/>
      <c r="P5232" s="135"/>
      <c r="Q5232" s="135"/>
    </row>
    <row r="5233" spans="5:17" x14ac:dyDescent="0.25">
      <c r="E5233" s="265"/>
      <c r="M5233" s="159"/>
      <c r="N5233" s="149"/>
      <c r="P5233" s="135"/>
      <c r="Q5233" s="135"/>
    </row>
    <row r="5234" spans="5:17" x14ac:dyDescent="0.25">
      <c r="E5234" s="265"/>
      <c r="M5234" s="159"/>
      <c r="N5234" s="149"/>
      <c r="P5234" s="135"/>
      <c r="Q5234" s="135"/>
    </row>
    <row r="5235" spans="5:17" x14ac:dyDescent="0.25">
      <c r="E5235" s="265"/>
      <c r="M5235" s="159"/>
      <c r="N5235" s="149"/>
      <c r="P5235" s="135"/>
      <c r="Q5235" s="135"/>
    </row>
    <row r="5236" spans="5:17" x14ac:dyDescent="0.25">
      <c r="E5236" s="265"/>
      <c r="M5236" s="159"/>
      <c r="N5236" s="149"/>
      <c r="P5236" s="135"/>
      <c r="Q5236" s="135"/>
    </row>
    <row r="5237" spans="5:17" x14ac:dyDescent="0.25">
      <c r="E5237" s="265"/>
      <c r="M5237" s="159"/>
      <c r="N5237" s="149"/>
      <c r="P5237" s="135"/>
      <c r="Q5237" s="135"/>
    </row>
    <row r="5238" spans="5:17" x14ac:dyDescent="0.25">
      <c r="E5238" s="265"/>
      <c r="M5238" s="159"/>
      <c r="N5238" s="149"/>
      <c r="P5238" s="135"/>
      <c r="Q5238" s="135"/>
    </row>
    <row r="5239" spans="5:17" x14ac:dyDescent="0.25">
      <c r="E5239" s="265"/>
      <c r="M5239" s="159"/>
      <c r="N5239" s="149"/>
      <c r="P5239" s="135"/>
      <c r="Q5239" s="135"/>
    </row>
    <row r="5240" spans="5:17" x14ac:dyDescent="0.25">
      <c r="E5240" s="265"/>
      <c r="M5240" s="159"/>
      <c r="N5240" s="149"/>
      <c r="P5240" s="135"/>
      <c r="Q5240" s="135"/>
    </row>
    <row r="5241" spans="5:17" x14ac:dyDescent="0.25">
      <c r="E5241" s="265"/>
      <c r="M5241" s="159"/>
      <c r="N5241" s="149"/>
      <c r="P5241" s="135"/>
      <c r="Q5241" s="135"/>
    </row>
    <row r="5242" spans="5:17" x14ac:dyDescent="0.25">
      <c r="E5242" s="265"/>
      <c r="M5242" s="159"/>
      <c r="N5242" s="149"/>
      <c r="P5242" s="135"/>
      <c r="Q5242" s="135"/>
    </row>
    <row r="5243" spans="5:17" x14ac:dyDescent="0.25">
      <c r="E5243" s="265"/>
      <c r="M5243" s="159"/>
      <c r="N5243" s="149"/>
      <c r="P5243" s="135"/>
      <c r="Q5243" s="135"/>
    </row>
    <row r="5244" spans="5:17" x14ac:dyDescent="0.25">
      <c r="E5244" s="265"/>
      <c r="M5244" s="159"/>
      <c r="N5244" s="149"/>
      <c r="P5244" s="135"/>
      <c r="Q5244" s="135"/>
    </row>
    <row r="5245" spans="5:17" x14ac:dyDescent="0.25">
      <c r="E5245" s="265"/>
      <c r="M5245" s="159"/>
      <c r="N5245" s="149"/>
      <c r="P5245" s="135"/>
      <c r="Q5245" s="135"/>
    </row>
    <row r="5246" spans="5:17" x14ac:dyDescent="0.25">
      <c r="E5246" s="265"/>
      <c r="M5246" s="159"/>
      <c r="N5246" s="149"/>
      <c r="P5246" s="135"/>
      <c r="Q5246" s="135"/>
    </row>
    <row r="5247" spans="5:17" x14ac:dyDescent="0.25">
      <c r="E5247" s="265"/>
      <c r="M5247" s="159"/>
      <c r="N5247" s="149"/>
      <c r="P5247" s="135"/>
      <c r="Q5247" s="135"/>
    </row>
    <row r="5248" spans="5:17" x14ac:dyDescent="0.25">
      <c r="E5248" s="265"/>
      <c r="M5248" s="159"/>
      <c r="N5248" s="149"/>
      <c r="P5248" s="135"/>
      <c r="Q5248" s="135"/>
    </row>
    <row r="5249" spans="5:17" x14ac:dyDescent="0.25">
      <c r="E5249" s="265"/>
      <c r="M5249" s="159"/>
      <c r="N5249" s="149"/>
      <c r="P5249" s="135"/>
      <c r="Q5249" s="135"/>
    </row>
    <row r="5250" spans="5:17" x14ac:dyDescent="0.25">
      <c r="E5250" s="265"/>
      <c r="M5250" s="159"/>
      <c r="N5250" s="149"/>
      <c r="P5250" s="135"/>
      <c r="Q5250" s="135"/>
    </row>
    <row r="5251" spans="5:17" x14ac:dyDescent="0.25">
      <c r="E5251" s="265"/>
      <c r="M5251" s="159"/>
      <c r="N5251" s="149"/>
      <c r="P5251" s="135"/>
      <c r="Q5251" s="135"/>
    </row>
    <row r="5252" spans="5:17" x14ac:dyDescent="0.25">
      <c r="E5252" s="265"/>
      <c r="M5252" s="159"/>
      <c r="N5252" s="149"/>
      <c r="P5252" s="135"/>
      <c r="Q5252" s="135"/>
    </row>
    <row r="5253" spans="5:17" x14ac:dyDescent="0.25">
      <c r="E5253" s="265"/>
      <c r="M5253" s="159"/>
      <c r="N5253" s="149"/>
      <c r="P5253" s="135"/>
      <c r="Q5253" s="135"/>
    </row>
    <row r="5254" spans="5:17" x14ac:dyDescent="0.25">
      <c r="E5254" s="265"/>
      <c r="M5254" s="159"/>
      <c r="N5254" s="149"/>
      <c r="P5254" s="135"/>
      <c r="Q5254" s="135"/>
    </row>
    <row r="5255" spans="5:17" x14ac:dyDescent="0.25">
      <c r="E5255" s="265"/>
      <c r="M5255" s="159"/>
      <c r="N5255" s="149"/>
      <c r="P5255" s="135"/>
      <c r="Q5255" s="135"/>
    </row>
    <row r="5256" spans="5:17" x14ac:dyDescent="0.25">
      <c r="E5256" s="265"/>
      <c r="M5256" s="159"/>
      <c r="N5256" s="149"/>
      <c r="P5256" s="135"/>
      <c r="Q5256" s="135"/>
    </row>
    <row r="5257" spans="5:17" x14ac:dyDescent="0.25">
      <c r="E5257" s="265"/>
      <c r="M5257" s="159"/>
      <c r="N5257" s="149"/>
      <c r="P5257" s="135"/>
      <c r="Q5257" s="135"/>
    </row>
    <row r="5258" spans="5:17" x14ac:dyDescent="0.25">
      <c r="E5258" s="265"/>
      <c r="M5258" s="159"/>
      <c r="N5258" s="149"/>
      <c r="P5258" s="135"/>
      <c r="Q5258" s="135"/>
    </row>
    <row r="5259" spans="5:17" x14ac:dyDescent="0.25">
      <c r="E5259" s="265"/>
      <c r="M5259" s="159"/>
      <c r="N5259" s="149"/>
      <c r="P5259" s="135"/>
      <c r="Q5259" s="135"/>
    </row>
    <row r="5260" spans="5:17" x14ac:dyDescent="0.25">
      <c r="E5260" s="265"/>
      <c r="M5260" s="159"/>
      <c r="N5260" s="149"/>
      <c r="P5260" s="135"/>
      <c r="Q5260" s="135"/>
    </row>
    <row r="5261" spans="5:17" x14ac:dyDescent="0.25">
      <c r="E5261" s="265"/>
      <c r="M5261" s="159"/>
      <c r="N5261" s="149"/>
      <c r="P5261" s="135"/>
      <c r="Q5261" s="135"/>
    </row>
    <row r="5262" spans="5:17" x14ac:dyDescent="0.25">
      <c r="E5262" s="265"/>
      <c r="M5262" s="159"/>
      <c r="N5262" s="149"/>
      <c r="P5262" s="135"/>
      <c r="Q5262" s="135"/>
    </row>
    <row r="5263" spans="5:17" x14ac:dyDescent="0.25">
      <c r="E5263" s="265"/>
      <c r="M5263" s="159"/>
      <c r="N5263" s="149"/>
      <c r="P5263" s="135"/>
      <c r="Q5263" s="135"/>
    </row>
    <row r="5264" spans="5:17" x14ac:dyDescent="0.25">
      <c r="E5264" s="265"/>
      <c r="M5264" s="159"/>
      <c r="N5264" s="149"/>
      <c r="P5264" s="135"/>
      <c r="Q5264" s="135"/>
    </row>
    <row r="5265" spans="5:17" x14ac:dyDescent="0.25">
      <c r="E5265" s="265"/>
      <c r="M5265" s="159"/>
      <c r="N5265" s="149"/>
      <c r="P5265" s="135"/>
      <c r="Q5265" s="135"/>
    </row>
    <row r="5266" spans="5:17" x14ac:dyDescent="0.25">
      <c r="E5266" s="265"/>
      <c r="M5266" s="159"/>
      <c r="N5266" s="149"/>
      <c r="P5266" s="135"/>
      <c r="Q5266" s="135"/>
    </row>
    <row r="5267" spans="5:17" x14ac:dyDescent="0.25">
      <c r="E5267" s="265"/>
      <c r="M5267" s="159"/>
      <c r="N5267" s="149"/>
      <c r="P5267" s="135"/>
      <c r="Q5267" s="135"/>
    </row>
    <row r="5268" spans="5:17" x14ac:dyDescent="0.25">
      <c r="E5268" s="265"/>
      <c r="M5268" s="159"/>
      <c r="N5268" s="149"/>
      <c r="P5268" s="135"/>
      <c r="Q5268" s="135"/>
    </row>
    <row r="5269" spans="5:17" x14ac:dyDescent="0.25">
      <c r="E5269" s="265"/>
      <c r="M5269" s="159"/>
      <c r="N5269" s="149"/>
      <c r="P5269" s="135"/>
      <c r="Q5269" s="135"/>
    </row>
    <row r="5270" spans="5:17" x14ac:dyDescent="0.25">
      <c r="E5270" s="265"/>
      <c r="M5270" s="159"/>
      <c r="N5270" s="149"/>
      <c r="P5270" s="135"/>
      <c r="Q5270" s="135"/>
    </row>
    <row r="5271" spans="5:17" x14ac:dyDescent="0.25">
      <c r="E5271" s="265"/>
      <c r="M5271" s="159"/>
      <c r="N5271" s="149"/>
      <c r="P5271" s="135"/>
      <c r="Q5271" s="135"/>
    </row>
    <row r="5272" spans="5:17" x14ac:dyDescent="0.25">
      <c r="E5272" s="265"/>
      <c r="M5272" s="159"/>
      <c r="N5272" s="149"/>
      <c r="P5272" s="135"/>
      <c r="Q5272" s="135"/>
    </row>
    <row r="5273" spans="5:17" x14ac:dyDescent="0.25">
      <c r="E5273" s="265"/>
      <c r="M5273" s="159"/>
      <c r="N5273" s="149"/>
      <c r="P5273" s="135"/>
      <c r="Q5273" s="135"/>
    </row>
    <row r="5274" spans="5:17" x14ac:dyDescent="0.25">
      <c r="E5274" s="265"/>
      <c r="M5274" s="159"/>
      <c r="N5274" s="149"/>
      <c r="P5274" s="135"/>
      <c r="Q5274" s="135"/>
    </row>
    <row r="5275" spans="5:17" x14ac:dyDescent="0.25">
      <c r="E5275" s="265"/>
      <c r="M5275" s="159"/>
      <c r="N5275" s="149"/>
      <c r="P5275" s="135"/>
      <c r="Q5275" s="135"/>
    </row>
    <row r="5276" spans="5:17" x14ac:dyDescent="0.25">
      <c r="E5276" s="265"/>
      <c r="M5276" s="159"/>
      <c r="N5276" s="149"/>
      <c r="P5276" s="135"/>
      <c r="Q5276" s="135"/>
    </row>
    <row r="5277" spans="5:17" x14ac:dyDescent="0.25">
      <c r="E5277" s="265"/>
      <c r="M5277" s="159"/>
      <c r="N5277" s="149"/>
      <c r="P5277" s="135"/>
      <c r="Q5277" s="135"/>
    </row>
    <row r="5278" spans="5:17" x14ac:dyDescent="0.25">
      <c r="E5278" s="265"/>
      <c r="M5278" s="159"/>
      <c r="N5278" s="149"/>
      <c r="P5278" s="135"/>
      <c r="Q5278" s="135"/>
    </row>
    <row r="5279" spans="5:17" x14ac:dyDescent="0.25">
      <c r="E5279" s="265"/>
      <c r="M5279" s="159"/>
      <c r="N5279" s="149"/>
      <c r="P5279" s="135"/>
      <c r="Q5279" s="135"/>
    </row>
    <row r="5280" spans="5:17" x14ac:dyDescent="0.25">
      <c r="E5280" s="265"/>
      <c r="M5280" s="159"/>
      <c r="N5280" s="149"/>
      <c r="P5280" s="135"/>
      <c r="Q5280" s="135"/>
    </row>
    <row r="5281" spans="5:17" x14ac:dyDescent="0.25">
      <c r="E5281" s="265"/>
      <c r="M5281" s="159"/>
      <c r="N5281" s="149"/>
      <c r="P5281" s="135"/>
      <c r="Q5281" s="135"/>
    </row>
    <row r="5282" spans="5:17" x14ac:dyDescent="0.25">
      <c r="E5282" s="265"/>
      <c r="M5282" s="159"/>
      <c r="N5282" s="149"/>
      <c r="P5282" s="135"/>
      <c r="Q5282" s="135"/>
    </row>
    <row r="5283" spans="5:17" x14ac:dyDescent="0.25">
      <c r="E5283" s="265"/>
      <c r="M5283" s="159"/>
      <c r="N5283" s="149"/>
      <c r="P5283" s="135"/>
      <c r="Q5283" s="135"/>
    </row>
    <row r="5284" spans="5:17" x14ac:dyDescent="0.25">
      <c r="E5284" s="265"/>
      <c r="M5284" s="159"/>
      <c r="N5284" s="149"/>
      <c r="P5284" s="135"/>
      <c r="Q5284" s="135"/>
    </row>
    <row r="5285" spans="5:17" x14ac:dyDescent="0.25">
      <c r="E5285" s="265"/>
      <c r="M5285" s="159"/>
      <c r="N5285" s="149"/>
      <c r="P5285" s="135"/>
      <c r="Q5285" s="135"/>
    </row>
    <row r="5286" spans="5:17" x14ac:dyDescent="0.25">
      <c r="E5286" s="265"/>
      <c r="M5286" s="159"/>
      <c r="N5286" s="149"/>
      <c r="P5286" s="135"/>
      <c r="Q5286" s="135"/>
    </row>
    <row r="5287" spans="5:17" x14ac:dyDescent="0.25">
      <c r="E5287" s="265"/>
      <c r="M5287" s="159"/>
      <c r="N5287" s="149"/>
      <c r="P5287" s="135"/>
      <c r="Q5287" s="135"/>
    </row>
    <row r="5288" spans="5:17" x14ac:dyDescent="0.25">
      <c r="E5288" s="265"/>
      <c r="M5288" s="159"/>
      <c r="N5288" s="149"/>
      <c r="P5288" s="135"/>
      <c r="Q5288" s="135"/>
    </row>
    <row r="5289" spans="5:17" x14ac:dyDescent="0.25">
      <c r="E5289" s="265"/>
      <c r="M5289" s="159"/>
      <c r="N5289" s="149"/>
      <c r="P5289" s="135"/>
      <c r="Q5289" s="135"/>
    </row>
    <row r="5290" spans="5:17" x14ac:dyDescent="0.25">
      <c r="E5290" s="265"/>
      <c r="M5290" s="159"/>
      <c r="N5290" s="149"/>
      <c r="P5290" s="135"/>
      <c r="Q5290" s="135"/>
    </row>
    <row r="5291" spans="5:17" x14ac:dyDescent="0.25">
      <c r="E5291" s="265"/>
      <c r="M5291" s="159"/>
      <c r="N5291" s="149"/>
      <c r="P5291" s="135"/>
      <c r="Q5291" s="135"/>
    </row>
    <row r="5292" spans="5:17" x14ac:dyDescent="0.25">
      <c r="E5292" s="265"/>
      <c r="M5292" s="159"/>
      <c r="N5292" s="149"/>
      <c r="P5292" s="135"/>
      <c r="Q5292" s="135"/>
    </row>
    <row r="5293" spans="5:17" x14ac:dyDescent="0.25">
      <c r="E5293" s="265"/>
      <c r="M5293" s="159"/>
      <c r="N5293" s="149"/>
      <c r="P5293" s="135"/>
      <c r="Q5293" s="135"/>
    </row>
    <row r="5294" spans="5:17" x14ac:dyDescent="0.25">
      <c r="E5294" s="265"/>
      <c r="M5294" s="159"/>
      <c r="N5294" s="149"/>
      <c r="P5294" s="135"/>
      <c r="Q5294" s="135"/>
    </row>
    <row r="5295" spans="5:17" x14ac:dyDescent="0.25">
      <c r="E5295" s="265"/>
      <c r="M5295" s="159"/>
      <c r="N5295" s="149"/>
      <c r="P5295" s="135"/>
      <c r="Q5295" s="135"/>
    </row>
    <row r="5296" spans="5:17" x14ac:dyDescent="0.25">
      <c r="E5296" s="265"/>
      <c r="M5296" s="159"/>
      <c r="N5296" s="149"/>
      <c r="P5296" s="135"/>
      <c r="Q5296" s="135"/>
    </row>
    <row r="5297" spans="5:17" x14ac:dyDescent="0.25">
      <c r="E5297" s="265"/>
      <c r="M5297" s="159"/>
      <c r="N5297" s="149"/>
      <c r="P5297" s="135"/>
      <c r="Q5297" s="135"/>
    </row>
    <row r="5298" spans="5:17" x14ac:dyDescent="0.25">
      <c r="E5298" s="265"/>
      <c r="M5298" s="159"/>
      <c r="N5298" s="149"/>
      <c r="P5298" s="135"/>
      <c r="Q5298" s="135"/>
    </row>
    <row r="5299" spans="5:17" x14ac:dyDescent="0.25">
      <c r="E5299" s="265"/>
      <c r="M5299" s="159"/>
      <c r="N5299" s="149"/>
      <c r="P5299" s="135"/>
      <c r="Q5299" s="135"/>
    </row>
    <row r="5300" spans="5:17" x14ac:dyDescent="0.25">
      <c r="E5300" s="265"/>
      <c r="M5300" s="159"/>
      <c r="N5300" s="149"/>
      <c r="P5300" s="135"/>
      <c r="Q5300" s="135"/>
    </row>
    <row r="5301" spans="5:17" x14ac:dyDescent="0.25">
      <c r="E5301" s="265"/>
      <c r="M5301" s="159"/>
      <c r="N5301" s="149"/>
      <c r="P5301" s="135"/>
      <c r="Q5301" s="135"/>
    </row>
    <row r="5302" spans="5:17" x14ac:dyDescent="0.25">
      <c r="E5302" s="265"/>
      <c r="M5302" s="159"/>
      <c r="N5302" s="149"/>
      <c r="P5302" s="135"/>
      <c r="Q5302" s="135"/>
    </row>
    <row r="5303" spans="5:17" x14ac:dyDescent="0.25">
      <c r="E5303" s="265"/>
      <c r="M5303" s="159"/>
      <c r="N5303" s="149"/>
      <c r="P5303" s="135"/>
      <c r="Q5303" s="135"/>
    </row>
    <row r="5304" spans="5:17" x14ac:dyDescent="0.25">
      <c r="E5304" s="265"/>
      <c r="M5304" s="159"/>
      <c r="N5304" s="149"/>
      <c r="P5304" s="135"/>
      <c r="Q5304" s="135"/>
    </row>
    <row r="5305" spans="5:17" x14ac:dyDescent="0.25">
      <c r="E5305" s="265"/>
      <c r="M5305" s="159"/>
      <c r="N5305" s="149"/>
      <c r="P5305" s="135"/>
      <c r="Q5305" s="135"/>
    </row>
    <row r="5306" spans="5:17" x14ac:dyDescent="0.25">
      <c r="E5306" s="265"/>
      <c r="M5306" s="159"/>
      <c r="N5306" s="149"/>
      <c r="P5306" s="135"/>
      <c r="Q5306" s="135"/>
    </row>
    <row r="5307" spans="5:17" x14ac:dyDescent="0.25">
      <c r="E5307" s="265"/>
      <c r="M5307" s="159"/>
      <c r="N5307" s="149"/>
      <c r="P5307" s="135"/>
      <c r="Q5307" s="135"/>
    </row>
    <row r="5308" spans="5:17" x14ac:dyDescent="0.25">
      <c r="E5308" s="265"/>
      <c r="M5308" s="159"/>
      <c r="N5308" s="149"/>
      <c r="P5308" s="135"/>
      <c r="Q5308" s="135"/>
    </row>
    <row r="5309" spans="5:17" x14ac:dyDescent="0.25">
      <c r="E5309" s="265"/>
      <c r="M5309" s="159"/>
      <c r="N5309" s="149"/>
      <c r="P5309" s="135"/>
      <c r="Q5309" s="135"/>
    </row>
    <row r="5310" spans="5:17" x14ac:dyDescent="0.25">
      <c r="E5310" s="265"/>
      <c r="M5310" s="159"/>
      <c r="N5310" s="149"/>
      <c r="P5310" s="135"/>
      <c r="Q5310" s="135"/>
    </row>
    <row r="5311" spans="5:17" x14ac:dyDescent="0.25">
      <c r="E5311" s="265"/>
      <c r="M5311" s="159"/>
      <c r="N5311" s="149"/>
      <c r="P5311" s="135"/>
      <c r="Q5311" s="135"/>
    </row>
    <row r="5312" spans="5:17" x14ac:dyDescent="0.25">
      <c r="E5312" s="265"/>
      <c r="M5312" s="159"/>
      <c r="N5312" s="149"/>
      <c r="P5312" s="135"/>
      <c r="Q5312" s="135"/>
    </row>
    <row r="5313" spans="5:17" x14ac:dyDescent="0.25">
      <c r="E5313" s="265"/>
      <c r="M5313" s="159"/>
      <c r="N5313" s="149"/>
      <c r="P5313" s="135"/>
      <c r="Q5313" s="135"/>
    </row>
    <row r="5314" spans="5:17" x14ac:dyDescent="0.25">
      <c r="E5314" s="265"/>
      <c r="M5314" s="159"/>
      <c r="N5314" s="149"/>
      <c r="P5314" s="135"/>
      <c r="Q5314" s="135"/>
    </row>
    <row r="5315" spans="5:17" x14ac:dyDescent="0.25">
      <c r="E5315" s="265"/>
      <c r="M5315" s="159"/>
      <c r="N5315" s="149"/>
      <c r="P5315" s="135"/>
      <c r="Q5315" s="135"/>
    </row>
    <row r="5316" spans="5:17" x14ac:dyDescent="0.25">
      <c r="E5316" s="265"/>
      <c r="M5316" s="159"/>
      <c r="N5316" s="149"/>
      <c r="P5316" s="135"/>
      <c r="Q5316" s="135"/>
    </row>
    <row r="5317" spans="5:17" x14ac:dyDescent="0.25">
      <c r="E5317" s="265"/>
      <c r="M5317" s="159"/>
      <c r="N5317" s="149"/>
      <c r="P5317" s="135"/>
      <c r="Q5317" s="135"/>
    </row>
    <row r="5318" spans="5:17" x14ac:dyDescent="0.25">
      <c r="E5318" s="265"/>
      <c r="M5318" s="159"/>
      <c r="N5318" s="149"/>
      <c r="P5318" s="135"/>
      <c r="Q5318" s="135"/>
    </row>
    <row r="5319" spans="5:17" x14ac:dyDescent="0.25">
      <c r="E5319" s="265"/>
      <c r="M5319" s="159"/>
      <c r="N5319" s="149"/>
      <c r="P5319" s="135"/>
      <c r="Q5319" s="135"/>
    </row>
    <row r="5320" spans="5:17" x14ac:dyDescent="0.25">
      <c r="E5320" s="265"/>
      <c r="M5320" s="159"/>
      <c r="N5320" s="149"/>
      <c r="P5320" s="135"/>
      <c r="Q5320" s="135"/>
    </row>
    <row r="5321" spans="5:17" x14ac:dyDescent="0.25">
      <c r="E5321" s="265"/>
      <c r="M5321" s="159"/>
      <c r="N5321" s="149"/>
      <c r="P5321" s="135"/>
      <c r="Q5321" s="135"/>
    </row>
    <row r="5322" spans="5:17" x14ac:dyDescent="0.25">
      <c r="E5322" s="265"/>
      <c r="M5322" s="159"/>
      <c r="N5322" s="149"/>
      <c r="P5322" s="135"/>
      <c r="Q5322" s="135"/>
    </row>
    <row r="5323" spans="5:17" x14ac:dyDescent="0.25">
      <c r="E5323" s="265"/>
      <c r="M5323" s="159"/>
      <c r="N5323" s="149"/>
      <c r="P5323" s="135"/>
      <c r="Q5323" s="135"/>
    </row>
    <row r="5324" spans="5:17" x14ac:dyDescent="0.25">
      <c r="E5324" s="265"/>
      <c r="M5324" s="159"/>
      <c r="N5324" s="149"/>
      <c r="P5324" s="135"/>
      <c r="Q5324" s="135"/>
    </row>
    <row r="5325" spans="5:17" x14ac:dyDescent="0.25">
      <c r="E5325" s="265"/>
      <c r="M5325" s="159"/>
      <c r="N5325" s="149"/>
      <c r="P5325" s="135"/>
      <c r="Q5325" s="135"/>
    </row>
    <row r="5326" spans="5:17" x14ac:dyDescent="0.25">
      <c r="E5326" s="265"/>
      <c r="M5326" s="159"/>
      <c r="N5326" s="149"/>
      <c r="P5326" s="135"/>
      <c r="Q5326" s="135"/>
    </row>
    <row r="5327" spans="5:17" x14ac:dyDescent="0.25">
      <c r="E5327" s="265"/>
      <c r="M5327" s="159"/>
      <c r="N5327" s="149"/>
      <c r="P5327" s="135"/>
      <c r="Q5327" s="135"/>
    </row>
    <row r="5328" spans="5:17" x14ac:dyDescent="0.25">
      <c r="E5328" s="265"/>
      <c r="M5328" s="159"/>
      <c r="N5328" s="149"/>
      <c r="P5328" s="135"/>
      <c r="Q5328" s="135"/>
    </row>
    <row r="5329" spans="5:17" x14ac:dyDescent="0.25">
      <c r="E5329" s="265"/>
      <c r="M5329" s="159"/>
      <c r="N5329" s="149"/>
      <c r="P5329" s="135"/>
      <c r="Q5329" s="135"/>
    </row>
    <row r="5330" spans="5:17" x14ac:dyDescent="0.25">
      <c r="E5330" s="265"/>
      <c r="M5330" s="159"/>
      <c r="N5330" s="149"/>
      <c r="P5330" s="135"/>
      <c r="Q5330" s="135"/>
    </row>
    <row r="5331" spans="5:17" x14ac:dyDescent="0.25">
      <c r="E5331" s="265"/>
      <c r="M5331" s="159"/>
      <c r="N5331" s="149"/>
      <c r="P5331" s="135"/>
      <c r="Q5331" s="135"/>
    </row>
    <row r="5332" spans="5:17" x14ac:dyDescent="0.25">
      <c r="E5332" s="265"/>
      <c r="M5332" s="159"/>
      <c r="N5332" s="149"/>
      <c r="P5332" s="135"/>
      <c r="Q5332" s="135"/>
    </row>
    <row r="5333" spans="5:17" x14ac:dyDescent="0.25">
      <c r="E5333" s="265"/>
      <c r="M5333" s="159"/>
      <c r="N5333" s="149"/>
      <c r="P5333" s="135"/>
      <c r="Q5333" s="135"/>
    </row>
    <row r="5334" spans="5:17" x14ac:dyDescent="0.25">
      <c r="E5334" s="265"/>
      <c r="M5334" s="159"/>
      <c r="N5334" s="149"/>
      <c r="P5334" s="135"/>
      <c r="Q5334" s="135"/>
    </row>
    <row r="5335" spans="5:17" x14ac:dyDescent="0.25">
      <c r="E5335" s="265"/>
      <c r="M5335" s="159"/>
      <c r="N5335" s="149"/>
      <c r="P5335" s="135"/>
      <c r="Q5335" s="135"/>
    </row>
    <row r="5336" spans="5:17" x14ac:dyDescent="0.25">
      <c r="E5336" s="265"/>
      <c r="M5336" s="159"/>
      <c r="N5336" s="149"/>
      <c r="P5336" s="135"/>
      <c r="Q5336" s="135"/>
    </row>
    <row r="5337" spans="5:17" x14ac:dyDescent="0.25">
      <c r="E5337" s="265"/>
      <c r="M5337" s="159"/>
      <c r="N5337" s="149"/>
      <c r="P5337" s="135"/>
      <c r="Q5337" s="135"/>
    </row>
    <row r="5338" spans="5:17" x14ac:dyDescent="0.25">
      <c r="E5338" s="265"/>
      <c r="M5338" s="159"/>
      <c r="N5338" s="149"/>
      <c r="P5338" s="135"/>
      <c r="Q5338" s="135"/>
    </row>
    <row r="5339" spans="5:17" x14ac:dyDescent="0.25">
      <c r="E5339" s="265"/>
      <c r="M5339" s="159"/>
      <c r="N5339" s="149"/>
      <c r="P5339" s="135"/>
      <c r="Q5339" s="135"/>
    </row>
    <row r="5340" spans="5:17" x14ac:dyDescent="0.25">
      <c r="E5340" s="265"/>
      <c r="M5340" s="159"/>
      <c r="N5340" s="149"/>
      <c r="P5340" s="135"/>
      <c r="Q5340" s="135"/>
    </row>
    <row r="5341" spans="5:17" x14ac:dyDescent="0.25">
      <c r="E5341" s="265"/>
      <c r="M5341" s="159"/>
      <c r="N5341" s="149"/>
      <c r="P5341" s="135"/>
      <c r="Q5341" s="135"/>
    </row>
    <row r="5342" spans="5:17" x14ac:dyDescent="0.25">
      <c r="E5342" s="265"/>
      <c r="M5342" s="159"/>
      <c r="N5342" s="149"/>
      <c r="P5342" s="135"/>
      <c r="Q5342" s="135"/>
    </row>
    <row r="5343" spans="5:17" x14ac:dyDescent="0.25">
      <c r="E5343" s="265"/>
      <c r="M5343" s="159"/>
      <c r="N5343" s="149"/>
      <c r="P5343" s="135"/>
      <c r="Q5343" s="135"/>
    </row>
    <row r="5344" spans="5:17" x14ac:dyDescent="0.25">
      <c r="E5344" s="265"/>
      <c r="M5344" s="159"/>
      <c r="N5344" s="149"/>
      <c r="P5344" s="135"/>
      <c r="Q5344" s="135"/>
    </row>
    <row r="5345" spans="5:17" x14ac:dyDescent="0.25">
      <c r="E5345" s="265"/>
      <c r="M5345" s="159"/>
      <c r="N5345" s="149"/>
      <c r="P5345" s="135"/>
      <c r="Q5345" s="135"/>
    </row>
    <row r="5346" spans="5:17" x14ac:dyDescent="0.25">
      <c r="E5346" s="265"/>
      <c r="M5346" s="159"/>
      <c r="N5346" s="149"/>
      <c r="P5346" s="135"/>
      <c r="Q5346" s="135"/>
    </row>
    <row r="5347" spans="5:17" x14ac:dyDescent="0.25">
      <c r="E5347" s="265"/>
      <c r="M5347" s="159"/>
      <c r="N5347" s="149"/>
      <c r="P5347" s="135"/>
      <c r="Q5347" s="135"/>
    </row>
    <row r="5348" spans="5:17" x14ac:dyDescent="0.25">
      <c r="E5348" s="265"/>
      <c r="M5348" s="159"/>
      <c r="N5348" s="149"/>
      <c r="P5348" s="135"/>
      <c r="Q5348" s="135"/>
    </row>
    <row r="5349" spans="5:17" x14ac:dyDescent="0.25">
      <c r="E5349" s="265"/>
      <c r="M5349" s="159"/>
      <c r="N5349" s="149"/>
      <c r="P5349" s="135"/>
      <c r="Q5349" s="135"/>
    </row>
    <row r="5350" spans="5:17" x14ac:dyDescent="0.25">
      <c r="E5350" s="265"/>
      <c r="M5350" s="159"/>
      <c r="N5350" s="149"/>
      <c r="P5350" s="135"/>
      <c r="Q5350" s="135"/>
    </row>
    <row r="5351" spans="5:17" x14ac:dyDescent="0.25">
      <c r="E5351" s="265"/>
      <c r="M5351" s="159"/>
      <c r="N5351" s="149"/>
      <c r="P5351" s="135"/>
      <c r="Q5351" s="135"/>
    </row>
    <row r="5352" spans="5:17" x14ac:dyDescent="0.25">
      <c r="E5352" s="265"/>
      <c r="M5352" s="159"/>
      <c r="N5352" s="149"/>
      <c r="P5352" s="135"/>
      <c r="Q5352" s="135"/>
    </row>
    <row r="5353" spans="5:17" x14ac:dyDescent="0.25">
      <c r="E5353" s="265"/>
      <c r="M5353" s="159"/>
      <c r="N5353" s="149"/>
      <c r="P5353" s="135"/>
      <c r="Q5353" s="135"/>
    </row>
    <row r="5354" spans="5:17" x14ac:dyDescent="0.25">
      <c r="E5354" s="265"/>
      <c r="M5354" s="159"/>
      <c r="N5354" s="149"/>
      <c r="P5354" s="135"/>
      <c r="Q5354" s="135"/>
    </row>
    <row r="5355" spans="5:17" x14ac:dyDescent="0.25">
      <c r="E5355" s="265"/>
      <c r="M5355" s="159"/>
      <c r="N5355" s="149"/>
      <c r="P5355" s="135"/>
      <c r="Q5355" s="135"/>
    </row>
    <row r="5356" spans="5:17" x14ac:dyDescent="0.25">
      <c r="E5356" s="265"/>
      <c r="M5356" s="159"/>
      <c r="N5356" s="149"/>
      <c r="P5356" s="135"/>
      <c r="Q5356" s="135"/>
    </row>
    <row r="5357" spans="5:17" x14ac:dyDescent="0.25">
      <c r="E5357" s="265"/>
      <c r="M5357" s="159"/>
      <c r="N5357" s="149"/>
      <c r="P5357" s="135"/>
      <c r="Q5357" s="135"/>
    </row>
    <row r="5358" spans="5:17" x14ac:dyDescent="0.25">
      <c r="E5358" s="265"/>
      <c r="M5358" s="159"/>
      <c r="N5358" s="149"/>
      <c r="P5358" s="135"/>
      <c r="Q5358" s="135"/>
    </row>
    <row r="5359" spans="5:17" x14ac:dyDescent="0.25">
      <c r="E5359" s="265"/>
      <c r="M5359" s="159"/>
      <c r="N5359" s="149"/>
      <c r="P5359" s="135"/>
      <c r="Q5359" s="135"/>
    </row>
    <row r="5360" spans="5:17" x14ac:dyDescent="0.25">
      <c r="E5360" s="265"/>
      <c r="M5360" s="159"/>
      <c r="N5360" s="149"/>
      <c r="P5360" s="135"/>
      <c r="Q5360" s="135"/>
    </row>
    <row r="5361" spans="5:17" x14ac:dyDescent="0.25">
      <c r="E5361" s="265"/>
      <c r="M5361" s="159"/>
      <c r="N5361" s="149"/>
      <c r="P5361" s="135"/>
      <c r="Q5361" s="135"/>
    </row>
    <row r="5362" spans="5:17" x14ac:dyDescent="0.25">
      <c r="E5362" s="265"/>
      <c r="M5362" s="159"/>
      <c r="N5362" s="149"/>
      <c r="P5362" s="135"/>
      <c r="Q5362" s="135"/>
    </row>
    <row r="5363" spans="5:17" x14ac:dyDescent="0.25">
      <c r="E5363" s="265"/>
      <c r="M5363" s="159"/>
      <c r="N5363" s="149"/>
      <c r="P5363" s="135"/>
      <c r="Q5363" s="135"/>
    </row>
    <row r="5364" spans="5:17" x14ac:dyDescent="0.25">
      <c r="E5364" s="265"/>
      <c r="M5364" s="159"/>
      <c r="N5364" s="149"/>
      <c r="P5364" s="135"/>
      <c r="Q5364" s="135"/>
    </row>
    <row r="5365" spans="5:17" x14ac:dyDescent="0.25">
      <c r="E5365" s="265"/>
      <c r="M5365" s="159"/>
      <c r="N5365" s="149"/>
      <c r="P5365" s="135"/>
      <c r="Q5365" s="135"/>
    </row>
    <row r="5366" spans="5:17" x14ac:dyDescent="0.25">
      <c r="E5366" s="265"/>
      <c r="M5366" s="159"/>
      <c r="N5366" s="149"/>
      <c r="P5366" s="135"/>
      <c r="Q5366" s="135"/>
    </row>
    <row r="5367" spans="5:17" x14ac:dyDescent="0.25">
      <c r="E5367" s="265"/>
      <c r="M5367" s="159"/>
      <c r="N5367" s="149"/>
      <c r="P5367" s="135"/>
      <c r="Q5367" s="135"/>
    </row>
    <row r="5368" spans="5:17" x14ac:dyDescent="0.25">
      <c r="E5368" s="265"/>
      <c r="M5368" s="159"/>
      <c r="N5368" s="149"/>
      <c r="P5368" s="135"/>
      <c r="Q5368" s="135"/>
    </row>
    <row r="5369" spans="5:17" x14ac:dyDescent="0.25">
      <c r="E5369" s="265"/>
      <c r="M5369" s="159"/>
      <c r="N5369" s="149"/>
      <c r="P5369" s="135"/>
      <c r="Q5369" s="135"/>
    </row>
    <row r="5370" spans="5:17" x14ac:dyDescent="0.25">
      <c r="E5370" s="265"/>
      <c r="M5370" s="159"/>
      <c r="N5370" s="149"/>
      <c r="P5370" s="135"/>
      <c r="Q5370" s="135"/>
    </row>
    <row r="5371" spans="5:17" x14ac:dyDescent="0.25">
      <c r="E5371" s="265"/>
      <c r="M5371" s="159"/>
      <c r="N5371" s="149"/>
      <c r="P5371" s="135"/>
      <c r="Q5371" s="135"/>
    </row>
    <row r="5372" spans="5:17" x14ac:dyDescent="0.25">
      <c r="E5372" s="265"/>
      <c r="M5372" s="159"/>
      <c r="N5372" s="149"/>
      <c r="P5372" s="135"/>
      <c r="Q5372" s="135"/>
    </row>
    <row r="5373" spans="5:17" x14ac:dyDescent="0.25">
      <c r="E5373" s="265"/>
      <c r="M5373" s="159"/>
      <c r="N5373" s="149"/>
      <c r="P5373" s="135"/>
      <c r="Q5373" s="135"/>
    </row>
    <row r="5374" spans="5:17" x14ac:dyDescent="0.25">
      <c r="E5374" s="265"/>
      <c r="M5374" s="159"/>
      <c r="N5374" s="149"/>
      <c r="P5374" s="135"/>
      <c r="Q5374" s="135"/>
    </row>
    <row r="5375" spans="5:17" x14ac:dyDescent="0.25">
      <c r="E5375" s="265"/>
      <c r="M5375" s="159"/>
      <c r="N5375" s="149"/>
      <c r="P5375" s="135"/>
      <c r="Q5375" s="135"/>
    </row>
    <row r="5376" spans="5:17" x14ac:dyDescent="0.25">
      <c r="E5376" s="265"/>
      <c r="M5376" s="159"/>
      <c r="N5376" s="149"/>
      <c r="P5376" s="135"/>
      <c r="Q5376" s="135"/>
    </row>
    <row r="5377" spans="5:17" x14ac:dyDescent="0.25">
      <c r="E5377" s="265"/>
      <c r="M5377" s="159"/>
      <c r="N5377" s="149"/>
      <c r="P5377" s="135"/>
      <c r="Q5377" s="135"/>
    </row>
    <row r="5378" spans="5:17" x14ac:dyDescent="0.25">
      <c r="E5378" s="265"/>
      <c r="M5378" s="159"/>
      <c r="N5378" s="149"/>
      <c r="P5378" s="135"/>
      <c r="Q5378" s="135"/>
    </row>
    <row r="5379" spans="5:17" x14ac:dyDescent="0.25">
      <c r="E5379" s="265"/>
      <c r="M5379" s="159"/>
      <c r="N5379" s="149"/>
      <c r="P5379" s="135"/>
      <c r="Q5379" s="135"/>
    </row>
    <row r="5380" spans="5:17" x14ac:dyDescent="0.25">
      <c r="E5380" s="265"/>
      <c r="M5380" s="159"/>
      <c r="N5380" s="149"/>
      <c r="P5380" s="135"/>
      <c r="Q5380" s="135"/>
    </row>
    <row r="5381" spans="5:17" x14ac:dyDescent="0.25">
      <c r="E5381" s="265"/>
      <c r="M5381" s="159"/>
      <c r="N5381" s="149"/>
      <c r="P5381" s="135"/>
      <c r="Q5381" s="135"/>
    </row>
    <row r="5382" spans="5:17" x14ac:dyDescent="0.25">
      <c r="E5382" s="265"/>
      <c r="M5382" s="159"/>
      <c r="N5382" s="149"/>
      <c r="P5382" s="135"/>
      <c r="Q5382" s="135"/>
    </row>
    <row r="5383" spans="5:17" x14ac:dyDescent="0.25">
      <c r="E5383" s="265"/>
      <c r="M5383" s="159"/>
      <c r="N5383" s="149"/>
      <c r="P5383" s="135"/>
      <c r="Q5383" s="135"/>
    </row>
    <row r="5384" spans="5:17" x14ac:dyDescent="0.25">
      <c r="E5384" s="265"/>
      <c r="M5384" s="159"/>
      <c r="N5384" s="149"/>
      <c r="P5384" s="135"/>
      <c r="Q5384" s="135"/>
    </row>
    <row r="5385" spans="5:17" x14ac:dyDescent="0.25">
      <c r="E5385" s="265"/>
      <c r="M5385" s="159"/>
      <c r="N5385" s="149"/>
      <c r="P5385" s="135"/>
      <c r="Q5385" s="135"/>
    </row>
    <row r="5386" spans="5:17" x14ac:dyDescent="0.25">
      <c r="E5386" s="265"/>
      <c r="M5386" s="159"/>
      <c r="N5386" s="149"/>
      <c r="P5386" s="135"/>
      <c r="Q5386" s="135"/>
    </row>
    <row r="5387" spans="5:17" x14ac:dyDescent="0.25">
      <c r="E5387" s="265"/>
      <c r="M5387" s="159"/>
      <c r="N5387" s="149"/>
      <c r="P5387" s="135"/>
      <c r="Q5387" s="135"/>
    </row>
    <row r="5388" spans="5:17" x14ac:dyDescent="0.25">
      <c r="E5388" s="265"/>
      <c r="M5388" s="159"/>
      <c r="N5388" s="149"/>
      <c r="P5388" s="135"/>
      <c r="Q5388" s="135"/>
    </row>
    <row r="5389" spans="5:17" x14ac:dyDescent="0.25">
      <c r="E5389" s="265"/>
      <c r="M5389" s="159"/>
      <c r="N5389" s="149"/>
      <c r="P5389" s="135"/>
      <c r="Q5389" s="135"/>
    </row>
    <row r="5390" spans="5:17" x14ac:dyDescent="0.25">
      <c r="E5390" s="265"/>
      <c r="M5390" s="159"/>
      <c r="N5390" s="149"/>
      <c r="P5390" s="135"/>
      <c r="Q5390" s="135"/>
    </row>
    <row r="5391" spans="5:17" x14ac:dyDescent="0.25">
      <c r="E5391" s="265"/>
      <c r="M5391" s="159"/>
      <c r="N5391" s="149"/>
      <c r="P5391" s="135"/>
      <c r="Q5391" s="135"/>
    </row>
    <row r="5392" spans="5:17" x14ac:dyDescent="0.25">
      <c r="E5392" s="265"/>
      <c r="M5392" s="159"/>
      <c r="N5392" s="149"/>
      <c r="P5392" s="135"/>
      <c r="Q5392" s="135"/>
    </row>
    <row r="5393" spans="5:17" x14ac:dyDescent="0.25">
      <c r="E5393" s="265"/>
      <c r="M5393" s="159"/>
      <c r="N5393" s="149"/>
      <c r="P5393" s="135"/>
      <c r="Q5393" s="135"/>
    </row>
    <row r="5394" spans="5:17" x14ac:dyDescent="0.25">
      <c r="E5394" s="265"/>
      <c r="M5394" s="159"/>
      <c r="N5394" s="149"/>
      <c r="P5394" s="135"/>
      <c r="Q5394" s="135"/>
    </row>
    <row r="5395" spans="5:17" x14ac:dyDescent="0.25">
      <c r="E5395" s="265"/>
      <c r="M5395" s="159"/>
      <c r="N5395" s="149"/>
      <c r="P5395" s="135"/>
      <c r="Q5395" s="135"/>
    </row>
    <row r="5396" spans="5:17" x14ac:dyDescent="0.25">
      <c r="E5396" s="265"/>
      <c r="M5396" s="159"/>
      <c r="N5396" s="149"/>
      <c r="P5396" s="135"/>
      <c r="Q5396" s="135"/>
    </row>
    <row r="5397" spans="5:17" x14ac:dyDescent="0.25">
      <c r="E5397" s="265"/>
      <c r="M5397" s="159"/>
      <c r="N5397" s="149"/>
      <c r="P5397" s="135"/>
      <c r="Q5397" s="135"/>
    </row>
    <row r="5398" spans="5:17" x14ac:dyDescent="0.25">
      <c r="E5398" s="265"/>
      <c r="M5398" s="159"/>
      <c r="N5398" s="149"/>
      <c r="P5398" s="135"/>
      <c r="Q5398" s="135"/>
    </row>
    <row r="5399" spans="5:17" x14ac:dyDescent="0.25">
      <c r="E5399" s="265"/>
      <c r="M5399" s="159"/>
      <c r="N5399" s="149"/>
      <c r="P5399" s="135"/>
      <c r="Q5399" s="135"/>
    </row>
    <row r="5400" spans="5:17" x14ac:dyDescent="0.25">
      <c r="E5400" s="265"/>
      <c r="M5400" s="159"/>
      <c r="N5400" s="149"/>
      <c r="P5400" s="135"/>
      <c r="Q5400" s="135"/>
    </row>
    <row r="5401" spans="5:17" x14ac:dyDescent="0.25">
      <c r="E5401" s="265"/>
      <c r="M5401" s="159"/>
      <c r="N5401" s="149"/>
      <c r="P5401" s="135"/>
      <c r="Q5401" s="135"/>
    </row>
    <row r="5402" spans="5:17" x14ac:dyDescent="0.25">
      <c r="E5402" s="265"/>
      <c r="M5402" s="159"/>
      <c r="N5402" s="149"/>
      <c r="P5402" s="135"/>
      <c r="Q5402" s="135"/>
    </row>
    <row r="5403" spans="5:17" x14ac:dyDescent="0.25">
      <c r="E5403" s="265"/>
      <c r="M5403" s="159"/>
      <c r="N5403" s="149"/>
      <c r="P5403" s="135"/>
      <c r="Q5403" s="135"/>
    </row>
    <row r="5404" spans="5:17" x14ac:dyDescent="0.25">
      <c r="E5404" s="265"/>
      <c r="M5404" s="159"/>
      <c r="N5404" s="149"/>
      <c r="P5404" s="135"/>
      <c r="Q5404" s="135"/>
    </row>
    <row r="5405" spans="5:17" x14ac:dyDescent="0.25">
      <c r="E5405" s="265"/>
      <c r="M5405" s="159"/>
      <c r="N5405" s="149"/>
      <c r="P5405" s="135"/>
      <c r="Q5405" s="135"/>
    </row>
    <row r="5406" spans="5:17" x14ac:dyDescent="0.25">
      <c r="E5406" s="265"/>
      <c r="M5406" s="159"/>
      <c r="N5406" s="149"/>
      <c r="P5406" s="135"/>
      <c r="Q5406" s="135"/>
    </row>
    <row r="5407" spans="5:17" x14ac:dyDescent="0.25">
      <c r="E5407" s="265"/>
      <c r="M5407" s="159"/>
      <c r="N5407" s="149"/>
      <c r="P5407" s="135"/>
      <c r="Q5407" s="135"/>
    </row>
    <row r="5408" spans="5:17" x14ac:dyDescent="0.25">
      <c r="E5408" s="265"/>
      <c r="M5408" s="159"/>
      <c r="N5408" s="149"/>
      <c r="P5408" s="135"/>
      <c r="Q5408" s="135"/>
    </row>
    <row r="5409" spans="5:17" x14ac:dyDescent="0.25">
      <c r="E5409" s="265"/>
      <c r="M5409" s="159"/>
      <c r="N5409" s="149"/>
      <c r="P5409" s="135"/>
      <c r="Q5409" s="135"/>
    </row>
    <row r="5410" spans="5:17" x14ac:dyDescent="0.25">
      <c r="E5410" s="265"/>
      <c r="M5410" s="159"/>
      <c r="N5410" s="149"/>
      <c r="P5410" s="135"/>
      <c r="Q5410" s="135"/>
    </row>
    <row r="5411" spans="5:17" x14ac:dyDescent="0.25">
      <c r="E5411" s="265"/>
      <c r="M5411" s="159"/>
      <c r="N5411" s="149"/>
      <c r="P5411" s="135"/>
      <c r="Q5411" s="135"/>
    </row>
    <row r="5412" spans="5:17" x14ac:dyDescent="0.25">
      <c r="E5412" s="265"/>
      <c r="M5412" s="159"/>
      <c r="N5412" s="149"/>
      <c r="P5412" s="135"/>
      <c r="Q5412" s="135"/>
    </row>
    <row r="5413" spans="5:17" x14ac:dyDescent="0.25">
      <c r="E5413" s="265"/>
      <c r="M5413" s="159"/>
      <c r="N5413" s="149"/>
      <c r="P5413" s="135"/>
      <c r="Q5413" s="135"/>
    </row>
    <row r="5414" spans="5:17" x14ac:dyDescent="0.25">
      <c r="E5414" s="265"/>
      <c r="M5414" s="159"/>
      <c r="N5414" s="149"/>
      <c r="P5414" s="135"/>
      <c r="Q5414" s="135"/>
    </row>
    <row r="5415" spans="5:17" x14ac:dyDescent="0.25">
      <c r="E5415" s="265"/>
      <c r="M5415" s="159"/>
      <c r="N5415" s="149"/>
      <c r="P5415" s="135"/>
      <c r="Q5415" s="135"/>
    </row>
    <row r="5416" spans="5:17" x14ac:dyDescent="0.25">
      <c r="E5416" s="265"/>
      <c r="M5416" s="159"/>
      <c r="N5416" s="149"/>
      <c r="P5416" s="135"/>
      <c r="Q5416" s="135"/>
    </row>
    <row r="5417" spans="5:17" x14ac:dyDescent="0.25">
      <c r="E5417" s="265"/>
      <c r="M5417" s="159"/>
      <c r="N5417" s="149"/>
      <c r="P5417" s="135"/>
      <c r="Q5417" s="135"/>
    </row>
    <row r="5418" spans="5:17" x14ac:dyDescent="0.25">
      <c r="E5418" s="265"/>
      <c r="M5418" s="159"/>
      <c r="N5418" s="149"/>
      <c r="P5418" s="135"/>
      <c r="Q5418" s="135"/>
    </row>
    <row r="5419" spans="5:17" x14ac:dyDescent="0.25">
      <c r="E5419" s="265"/>
      <c r="M5419" s="159"/>
      <c r="N5419" s="149"/>
      <c r="P5419" s="135"/>
      <c r="Q5419" s="135"/>
    </row>
    <row r="5420" spans="5:17" x14ac:dyDescent="0.25">
      <c r="E5420" s="265"/>
      <c r="M5420" s="159"/>
      <c r="N5420" s="149"/>
      <c r="P5420" s="135"/>
      <c r="Q5420" s="135"/>
    </row>
    <row r="5421" spans="5:17" x14ac:dyDescent="0.25">
      <c r="E5421" s="265"/>
      <c r="M5421" s="159"/>
      <c r="N5421" s="149"/>
      <c r="P5421" s="135"/>
      <c r="Q5421" s="135"/>
    </row>
    <row r="5422" spans="5:17" x14ac:dyDescent="0.25">
      <c r="E5422" s="265"/>
      <c r="M5422" s="159"/>
      <c r="N5422" s="149"/>
      <c r="P5422" s="135"/>
      <c r="Q5422" s="135"/>
    </row>
    <row r="5423" spans="5:17" x14ac:dyDescent="0.25">
      <c r="E5423" s="265"/>
      <c r="M5423" s="159"/>
      <c r="N5423" s="149"/>
      <c r="P5423" s="135"/>
      <c r="Q5423" s="135"/>
    </row>
    <row r="5424" spans="5:17" x14ac:dyDescent="0.25">
      <c r="E5424" s="265"/>
      <c r="M5424" s="159"/>
      <c r="N5424" s="149"/>
      <c r="P5424" s="135"/>
      <c r="Q5424" s="135"/>
    </row>
    <row r="5425" spans="5:17" x14ac:dyDescent="0.25">
      <c r="E5425" s="265"/>
      <c r="M5425" s="159"/>
      <c r="N5425" s="149"/>
      <c r="P5425" s="135"/>
      <c r="Q5425" s="135"/>
    </row>
    <row r="5426" spans="5:17" x14ac:dyDescent="0.25">
      <c r="E5426" s="265"/>
      <c r="M5426" s="159"/>
      <c r="N5426" s="149"/>
      <c r="P5426" s="135"/>
      <c r="Q5426" s="135"/>
    </row>
    <row r="5427" spans="5:17" x14ac:dyDescent="0.25">
      <c r="E5427" s="265"/>
      <c r="M5427" s="159"/>
      <c r="N5427" s="149"/>
      <c r="P5427" s="135"/>
      <c r="Q5427" s="135"/>
    </row>
    <row r="5428" spans="5:17" x14ac:dyDescent="0.25">
      <c r="E5428" s="265"/>
      <c r="M5428" s="159"/>
      <c r="N5428" s="149"/>
      <c r="P5428" s="135"/>
      <c r="Q5428" s="135"/>
    </row>
    <row r="5429" spans="5:17" x14ac:dyDescent="0.25">
      <c r="E5429" s="265"/>
      <c r="M5429" s="159"/>
      <c r="N5429" s="149"/>
      <c r="P5429" s="135"/>
      <c r="Q5429" s="135"/>
    </row>
    <row r="5430" spans="5:17" x14ac:dyDescent="0.25">
      <c r="E5430" s="265"/>
      <c r="M5430" s="159"/>
      <c r="N5430" s="149"/>
      <c r="P5430" s="135"/>
      <c r="Q5430" s="135"/>
    </row>
    <row r="5431" spans="5:17" x14ac:dyDescent="0.25">
      <c r="E5431" s="265"/>
      <c r="M5431" s="159"/>
      <c r="N5431" s="149"/>
      <c r="P5431" s="135"/>
      <c r="Q5431" s="135"/>
    </row>
    <row r="5432" spans="5:17" x14ac:dyDescent="0.25">
      <c r="E5432" s="265"/>
      <c r="M5432" s="159"/>
      <c r="N5432" s="149"/>
      <c r="P5432" s="135"/>
      <c r="Q5432" s="135"/>
    </row>
    <row r="5433" spans="5:17" x14ac:dyDescent="0.25">
      <c r="E5433" s="265"/>
      <c r="M5433" s="159"/>
      <c r="N5433" s="149"/>
      <c r="P5433" s="135"/>
      <c r="Q5433" s="135"/>
    </row>
    <row r="5434" spans="5:17" x14ac:dyDescent="0.25">
      <c r="E5434" s="265"/>
      <c r="M5434" s="159"/>
      <c r="N5434" s="149"/>
      <c r="P5434" s="135"/>
      <c r="Q5434" s="135"/>
    </row>
    <row r="5435" spans="5:17" x14ac:dyDescent="0.25">
      <c r="E5435" s="265"/>
      <c r="M5435" s="159"/>
      <c r="N5435" s="149"/>
      <c r="P5435" s="135"/>
      <c r="Q5435" s="135"/>
    </row>
    <row r="5436" spans="5:17" x14ac:dyDescent="0.25">
      <c r="E5436" s="265"/>
      <c r="M5436" s="159"/>
      <c r="N5436" s="149"/>
      <c r="P5436" s="135"/>
      <c r="Q5436" s="135"/>
    </row>
    <row r="5437" spans="5:17" x14ac:dyDescent="0.25">
      <c r="E5437" s="265"/>
      <c r="M5437" s="159"/>
      <c r="N5437" s="149"/>
      <c r="P5437" s="135"/>
      <c r="Q5437" s="135"/>
    </row>
    <row r="5438" spans="5:17" x14ac:dyDescent="0.25">
      <c r="E5438" s="265"/>
      <c r="M5438" s="159"/>
      <c r="N5438" s="149"/>
      <c r="P5438" s="135"/>
      <c r="Q5438" s="135"/>
    </row>
    <row r="5439" spans="5:17" x14ac:dyDescent="0.25">
      <c r="E5439" s="265"/>
      <c r="M5439" s="159"/>
      <c r="N5439" s="149"/>
      <c r="P5439" s="135"/>
      <c r="Q5439" s="135"/>
    </row>
    <row r="5440" spans="5:17" x14ac:dyDescent="0.25">
      <c r="E5440" s="265"/>
      <c r="M5440" s="159"/>
      <c r="N5440" s="149"/>
      <c r="P5440" s="135"/>
      <c r="Q5440" s="135"/>
    </row>
    <row r="5441" spans="5:17" x14ac:dyDescent="0.25">
      <c r="E5441" s="265"/>
      <c r="M5441" s="159"/>
      <c r="N5441" s="149"/>
      <c r="P5441" s="135"/>
      <c r="Q5441" s="135"/>
    </row>
    <row r="5442" spans="5:17" x14ac:dyDescent="0.25">
      <c r="E5442" s="265"/>
      <c r="M5442" s="159"/>
      <c r="N5442" s="149"/>
      <c r="P5442" s="135"/>
      <c r="Q5442" s="135"/>
    </row>
    <row r="5443" spans="5:17" x14ac:dyDescent="0.25">
      <c r="E5443" s="265"/>
      <c r="M5443" s="159"/>
      <c r="N5443" s="149"/>
      <c r="P5443" s="135"/>
      <c r="Q5443" s="135"/>
    </row>
    <row r="5444" spans="5:17" x14ac:dyDescent="0.25">
      <c r="E5444" s="265"/>
      <c r="M5444" s="159"/>
      <c r="N5444" s="149"/>
      <c r="P5444" s="135"/>
      <c r="Q5444" s="135"/>
    </row>
    <row r="5445" spans="5:17" x14ac:dyDescent="0.25">
      <c r="E5445" s="265"/>
      <c r="M5445" s="159"/>
      <c r="N5445" s="149"/>
      <c r="P5445" s="135"/>
      <c r="Q5445" s="135"/>
    </row>
    <row r="5446" spans="5:17" x14ac:dyDescent="0.25">
      <c r="E5446" s="265"/>
      <c r="M5446" s="159"/>
      <c r="N5446" s="149"/>
      <c r="P5446" s="135"/>
      <c r="Q5446" s="135"/>
    </row>
    <row r="5447" spans="5:17" x14ac:dyDescent="0.25">
      <c r="E5447" s="265"/>
      <c r="M5447" s="159"/>
      <c r="N5447" s="149"/>
      <c r="P5447" s="135"/>
      <c r="Q5447" s="135"/>
    </row>
    <row r="5448" spans="5:17" x14ac:dyDescent="0.25">
      <c r="E5448" s="265"/>
      <c r="M5448" s="159"/>
      <c r="N5448" s="149"/>
      <c r="P5448" s="135"/>
      <c r="Q5448" s="135"/>
    </row>
    <row r="5449" spans="5:17" x14ac:dyDescent="0.25">
      <c r="E5449" s="265"/>
      <c r="M5449" s="159"/>
      <c r="N5449" s="149"/>
      <c r="P5449" s="135"/>
      <c r="Q5449" s="135"/>
    </row>
    <row r="5450" spans="5:17" x14ac:dyDescent="0.25">
      <c r="E5450" s="265"/>
      <c r="M5450" s="159"/>
      <c r="N5450" s="149"/>
      <c r="P5450" s="135"/>
      <c r="Q5450" s="135"/>
    </row>
    <row r="5451" spans="5:17" x14ac:dyDescent="0.25">
      <c r="E5451" s="265"/>
      <c r="M5451" s="159"/>
      <c r="N5451" s="149"/>
      <c r="P5451" s="135"/>
      <c r="Q5451" s="135"/>
    </row>
    <row r="5452" spans="5:17" x14ac:dyDescent="0.25">
      <c r="E5452" s="265"/>
      <c r="M5452" s="159"/>
      <c r="N5452" s="149"/>
      <c r="P5452" s="135"/>
      <c r="Q5452" s="135"/>
    </row>
    <row r="5453" spans="5:17" x14ac:dyDescent="0.25">
      <c r="E5453" s="265"/>
      <c r="M5453" s="159"/>
      <c r="N5453" s="149"/>
      <c r="P5453" s="135"/>
      <c r="Q5453" s="135"/>
    </row>
    <row r="5454" spans="5:17" x14ac:dyDescent="0.25">
      <c r="E5454" s="265"/>
      <c r="M5454" s="159"/>
      <c r="N5454" s="149"/>
      <c r="P5454" s="135"/>
      <c r="Q5454" s="135"/>
    </row>
    <row r="5455" spans="5:17" x14ac:dyDescent="0.25">
      <c r="E5455" s="265"/>
      <c r="M5455" s="159"/>
      <c r="N5455" s="149"/>
      <c r="P5455" s="135"/>
      <c r="Q5455" s="135"/>
    </row>
    <row r="5456" spans="5:17" x14ac:dyDescent="0.25">
      <c r="E5456" s="265"/>
      <c r="M5456" s="159"/>
      <c r="N5456" s="149"/>
      <c r="P5456" s="135"/>
      <c r="Q5456" s="135"/>
    </row>
    <row r="5457" spans="5:17" x14ac:dyDescent="0.25">
      <c r="E5457" s="265"/>
      <c r="M5457" s="159"/>
      <c r="N5457" s="149"/>
      <c r="P5457" s="135"/>
      <c r="Q5457" s="135"/>
    </row>
    <row r="5458" spans="5:17" x14ac:dyDescent="0.25">
      <c r="E5458" s="265"/>
      <c r="M5458" s="159"/>
      <c r="N5458" s="149"/>
      <c r="P5458" s="135"/>
      <c r="Q5458" s="135"/>
    </row>
    <row r="5459" spans="5:17" x14ac:dyDescent="0.25">
      <c r="E5459" s="265"/>
      <c r="M5459" s="159"/>
      <c r="N5459" s="149"/>
      <c r="P5459" s="135"/>
      <c r="Q5459" s="135"/>
    </row>
    <row r="5460" spans="5:17" x14ac:dyDescent="0.25">
      <c r="E5460" s="265"/>
      <c r="M5460" s="159"/>
      <c r="N5460" s="149"/>
      <c r="P5460" s="135"/>
      <c r="Q5460" s="135"/>
    </row>
    <row r="5461" spans="5:17" x14ac:dyDescent="0.25">
      <c r="E5461" s="265"/>
      <c r="M5461" s="159"/>
      <c r="N5461" s="149"/>
      <c r="P5461" s="135"/>
      <c r="Q5461" s="135"/>
    </row>
    <row r="5462" spans="5:17" x14ac:dyDescent="0.25">
      <c r="E5462" s="265"/>
      <c r="M5462" s="159"/>
      <c r="N5462" s="149"/>
      <c r="P5462" s="135"/>
      <c r="Q5462" s="135"/>
    </row>
    <row r="5463" spans="5:17" x14ac:dyDescent="0.25">
      <c r="E5463" s="265"/>
      <c r="M5463" s="159"/>
      <c r="N5463" s="149"/>
      <c r="P5463" s="135"/>
      <c r="Q5463" s="135"/>
    </row>
    <row r="5464" spans="5:17" x14ac:dyDescent="0.25">
      <c r="E5464" s="265"/>
      <c r="M5464" s="159"/>
      <c r="N5464" s="149"/>
      <c r="P5464" s="135"/>
      <c r="Q5464" s="135"/>
    </row>
    <row r="5465" spans="5:17" x14ac:dyDescent="0.25">
      <c r="E5465" s="265"/>
      <c r="M5465" s="159"/>
      <c r="N5465" s="149"/>
      <c r="P5465" s="135"/>
      <c r="Q5465" s="135"/>
    </row>
    <row r="5466" spans="5:17" x14ac:dyDescent="0.25">
      <c r="E5466" s="265"/>
      <c r="M5466" s="159"/>
      <c r="N5466" s="149"/>
      <c r="P5466" s="135"/>
      <c r="Q5466" s="135"/>
    </row>
    <row r="5467" spans="5:17" x14ac:dyDescent="0.25">
      <c r="E5467" s="265"/>
      <c r="M5467" s="159"/>
      <c r="N5467" s="149"/>
      <c r="P5467" s="135"/>
      <c r="Q5467" s="135"/>
    </row>
    <row r="5468" spans="5:17" x14ac:dyDescent="0.25">
      <c r="E5468" s="265"/>
      <c r="M5468" s="159"/>
      <c r="N5468" s="149"/>
      <c r="P5468" s="135"/>
      <c r="Q5468" s="135"/>
    </row>
    <row r="5469" spans="5:17" x14ac:dyDescent="0.25">
      <c r="E5469" s="265"/>
      <c r="M5469" s="159"/>
      <c r="N5469" s="149"/>
      <c r="P5469" s="135"/>
      <c r="Q5469" s="135"/>
    </row>
    <row r="5470" spans="5:17" x14ac:dyDescent="0.25">
      <c r="E5470" s="265"/>
      <c r="M5470" s="159"/>
      <c r="N5470" s="149"/>
      <c r="P5470" s="135"/>
      <c r="Q5470" s="135"/>
    </row>
    <row r="5471" spans="5:17" x14ac:dyDescent="0.25">
      <c r="E5471" s="265"/>
      <c r="M5471" s="159"/>
      <c r="N5471" s="149"/>
      <c r="P5471" s="135"/>
      <c r="Q5471" s="135"/>
    </row>
    <row r="5472" spans="5:17" x14ac:dyDescent="0.25">
      <c r="E5472" s="265"/>
      <c r="M5472" s="159"/>
      <c r="N5472" s="149"/>
      <c r="P5472" s="135"/>
      <c r="Q5472" s="135"/>
    </row>
    <row r="5473" spans="5:17" x14ac:dyDescent="0.25">
      <c r="E5473" s="265"/>
      <c r="M5473" s="159"/>
      <c r="N5473" s="149"/>
      <c r="P5473" s="135"/>
      <c r="Q5473" s="135"/>
    </row>
    <row r="5474" spans="5:17" x14ac:dyDescent="0.25">
      <c r="E5474" s="265"/>
      <c r="M5474" s="159"/>
      <c r="N5474" s="149"/>
      <c r="P5474" s="135"/>
      <c r="Q5474" s="135"/>
    </row>
    <row r="5475" spans="5:17" x14ac:dyDescent="0.25">
      <c r="E5475" s="265"/>
      <c r="M5475" s="159"/>
      <c r="N5475" s="149"/>
      <c r="P5475" s="135"/>
      <c r="Q5475" s="135"/>
    </row>
    <row r="5476" spans="5:17" x14ac:dyDescent="0.25">
      <c r="E5476" s="265"/>
      <c r="M5476" s="159"/>
      <c r="N5476" s="149"/>
      <c r="P5476" s="135"/>
      <c r="Q5476" s="135"/>
    </row>
    <row r="5477" spans="5:17" x14ac:dyDescent="0.25">
      <c r="E5477" s="265"/>
      <c r="M5477" s="159"/>
      <c r="N5477" s="149"/>
      <c r="P5477" s="135"/>
      <c r="Q5477" s="135"/>
    </row>
    <row r="5478" spans="5:17" x14ac:dyDescent="0.25">
      <c r="E5478" s="265"/>
      <c r="M5478" s="159"/>
      <c r="N5478" s="149"/>
      <c r="P5478" s="135"/>
      <c r="Q5478" s="135"/>
    </row>
    <row r="5479" spans="5:17" x14ac:dyDescent="0.25">
      <c r="E5479" s="265"/>
      <c r="M5479" s="159"/>
      <c r="N5479" s="149"/>
      <c r="P5479" s="135"/>
      <c r="Q5479" s="135"/>
    </row>
    <row r="5480" spans="5:17" x14ac:dyDescent="0.25">
      <c r="E5480" s="265"/>
      <c r="M5480" s="159"/>
      <c r="N5480" s="149"/>
      <c r="P5480" s="135"/>
      <c r="Q5480" s="135"/>
    </row>
    <row r="5481" spans="5:17" x14ac:dyDescent="0.25">
      <c r="E5481" s="265"/>
      <c r="M5481" s="159"/>
      <c r="N5481" s="149"/>
      <c r="P5481" s="135"/>
      <c r="Q5481" s="135"/>
    </row>
    <row r="5482" spans="5:17" x14ac:dyDescent="0.25">
      <c r="E5482" s="265"/>
      <c r="M5482" s="159"/>
      <c r="N5482" s="149"/>
      <c r="P5482" s="135"/>
      <c r="Q5482" s="135"/>
    </row>
    <row r="5483" spans="5:17" x14ac:dyDescent="0.25">
      <c r="E5483" s="265"/>
      <c r="M5483" s="159"/>
      <c r="N5483" s="149"/>
      <c r="P5483" s="135"/>
      <c r="Q5483" s="135"/>
    </row>
    <row r="5484" spans="5:17" x14ac:dyDescent="0.25">
      <c r="E5484" s="265"/>
      <c r="M5484" s="159"/>
      <c r="N5484" s="149"/>
      <c r="P5484" s="135"/>
      <c r="Q5484" s="135"/>
    </row>
    <row r="5485" spans="5:17" x14ac:dyDescent="0.25">
      <c r="E5485" s="265"/>
      <c r="M5485" s="159"/>
      <c r="N5485" s="149"/>
      <c r="P5485" s="135"/>
      <c r="Q5485" s="135"/>
    </row>
    <row r="5486" spans="5:17" x14ac:dyDescent="0.25">
      <c r="E5486" s="265"/>
      <c r="M5486" s="159"/>
      <c r="N5486" s="149"/>
      <c r="P5486" s="135"/>
      <c r="Q5486" s="135"/>
    </row>
    <row r="5487" spans="5:17" x14ac:dyDescent="0.25">
      <c r="E5487" s="265"/>
      <c r="M5487" s="159"/>
      <c r="N5487" s="149"/>
      <c r="P5487" s="135"/>
      <c r="Q5487" s="135"/>
    </row>
    <row r="5488" spans="5:17" x14ac:dyDescent="0.25">
      <c r="E5488" s="265"/>
      <c r="M5488" s="159"/>
      <c r="N5488" s="149"/>
      <c r="P5488" s="135"/>
      <c r="Q5488" s="135"/>
    </row>
    <row r="5489" spans="5:17" x14ac:dyDescent="0.25">
      <c r="E5489" s="265"/>
      <c r="M5489" s="159"/>
      <c r="N5489" s="149"/>
      <c r="P5489" s="135"/>
      <c r="Q5489" s="135"/>
    </row>
    <row r="5490" spans="5:17" x14ac:dyDescent="0.25">
      <c r="E5490" s="265"/>
      <c r="M5490" s="159"/>
      <c r="N5490" s="149"/>
      <c r="P5490" s="135"/>
      <c r="Q5490" s="135"/>
    </row>
    <row r="5491" spans="5:17" x14ac:dyDescent="0.25">
      <c r="E5491" s="265"/>
      <c r="M5491" s="159"/>
      <c r="N5491" s="149"/>
      <c r="P5491" s="135"/>
      <c r="Q5491" s="135"/>
    </row>
    <row r="5492" spans="5:17" x14ac:dyDescent="0.25">
      <c r="E5492" s="265"/>
      <c r="M5492" s="159"/>
      <c r="N5492" s="149"/>
      <c r="P5492" s="135"/>
      <c r="Q5492" s="135"/>
    </row>
    <row r="5493" spans="5:17" x14ac:dyDescent="0.25">
      <c r="E5493" s="265"/>
      <c r="M5493" s="159"/>
      <c r="N5493" s="149"/>
      <c r="P5493" s="135"/>
      <c r="Q5493" s="135"/>
    </row>
    <row r="5494" spans="5:17" x14ac:dyDescent="0.25">
      <c r="E5494" s="265"/>
      <c r="M5494" s="159"/>
      <c r="N5494" s="149"/>
      <c r="P5494" s="135"/>
      <c r="Q5494" s="135"/>
    </row>
    <row r="5495" spans="5:17" x14ac:dyDescent="0.25">
      <c r="E5495" s="265"/>
      <c r="M5495" s="159"/>
      <c r="N5495" s="149"/>
      <c r="P5495" s="135"/>
      <c r="Q5495" s="135"/>
    </row>
    <row r="5496" spans="5:17" x14ac:dyDescent="0.25">
      <c r="E5496" s="265"/>
      <c r="M5496" s="159"/>
      <c r="N5496" s="149"/>
      <c r="P5496" s="135"/>
      <c r="Q5496" s="135"/>
    </row>
    <row r="5497" spans="5:17" x14ac:dyDescent="0.25">
      <c r="E5497" s="265"/>
      <c r="M5497" s="159"/>
      <c r="N5497" s="149"/>
      <c r="P5497" s="135"/>
      <c r="Q5497" s="135"/>
    </row>
    <row r="5498" spans="5:17" x14ac:dyDescent="0.25">
      <c r="E5498" s="265"/>
      <c r="M5498" s="159"/>
      <c r="N5498" s="149"/>
      <c r="P5498" s="135"/>
      <c r="Q5498" s="135"/>
    </row>
    <row r="5499" spans="5:17" x14ac:dyDescent="0.25">
      <c r="E5499" s="265"/>
      <c r="M5499" s="159"/>
      <c r="N5499" s="149"/>
      <c r="P5499" s="135"/>
      <c r="Q5499" s="135"/>
    </row>
    <row r="5500" spans="5:17" x14ac:dyDescent="0.25">
      <c r="E5500" s="265"/>
      <c r="M5500" s="159"/>
      <c r="N5500" s="149"/>
      <c r="P5500" s="135"/>
      <c r="Q5500" s="135"/>
    </row>
    <row r="5501" spans="5:17" x14ac:dyDescent="0.25">
      <c r="E5501" s="265"/>
      <c r="M5501" s="159"/>
      <c r="N5501" s="149"/>
      <c r="P5501" s="135"/>
      <c r="Q5501" s="135"/>
    </row>
    <row r="5502" spans="5:17" x14ac:dyDescent="0.25">
      <c r="E5502" s="265"/>
      <c r="M5502" s="159"/>
      <c r="N5502" s="149"/>
      <c r="P5502" s="135"/>
      <c r="Q5502" s="135"/>
    </row>
    <row r="5503" spans="5:17" x14ac:dyDescent="0.25">
      <c r="E5503" s="265"/>
      <c r="M5503" s="159"/>
      <c r="N5503" s="149"/>
      <c r="P5503" s="135"/>
      <c r="Q5503" s="135"/>
    </row>
    <row r="5504" spans="5:17" x14ac:dyDescent="0.25">
      <c r="E5504" s="265"/>
      <c r="M5504" s="159"/>
      <c r="N5504" s="149"/>
      <c r="P5504" s="135"/>
      <c r="Q5504" s="135"/>
    </row>
    <row r="5505" spans="5:17" x14ac:dyDescent="0.25">
      <c r="E5505" s="265"/>
      <c r="M5505" s="159"/>
      <c r="N5505" s="149"/>
      <c r="P5505" s="135"/>
      <c r="Q5505" s="135"/>
    </row>
    <row r="5506" spans="5:17" x14ac:dyDescent="0.25">
      <c r="E5506" s="265"/>
      <c r="M5506" s="159"/>
      <c r="N5506" s="149"/>
      <c r="P5506" s="135"/>
      <c r="Q5506" s="135"/>
    </row>
    <row r="5507" spans="5:17" x14ac:dyDescent="0.25">
      <c r="E5507" s="265"/>
      <c r="M5507" s="159"/>
      <c r="N5507" s="149"/>
      <c r="P5507" s="135"/>
      <c r="Q5507" s="135"/>
    </row>
    <row r="5508" spans="5:17" x14ac:dyDescent="0.25">
      <c r="E5508" s="265"/>
      <c r="M5508" s="159"/>
      <c r="N5508" s="149"/>
      <c r="P5508" s="135"/>
      <c r="Q5508" s="135"/>
    </row>
    <row r="5509" spans="5:17" x14ac:dyDescent="0.25">
      <c r="E5509" s="265"/>
      <c r="M5509" s="159"/>
      <c r="N5509" s="149"/>
      <c r="P5509" s="135"/>
      <c r="Q5509" s="135"/>
    </row>
    <row r="5510" spans="5:17" x14ac:dyDescent="0.25">
      <c r="E5510" s="265"/>
      <c r="M5510" s="159"/>
      <c r="N5510" s="149"/>
      <c r="P5510" s="135"/>
      <c r="Q5510" s="135"/>
    </row>
    <row r="5511" spans="5:17" x14ac:dyDescent="0.25">
      <c r="E5511" s="265"/>
      <c r="M5511" s="159"/>
      <c r="N5511" s="149"/>
      <c r="P5511" s="135"/>
      <c r="Q5511" s="135"/>
    </row>
    <row r="5512" spans="5:17" x14ac:dyDescent="0.25">
      <c r="E5512" s="265"/>
      <c r="M5512" s="159"/>
      <c r="N5512" s="149"/>
      <c r="P5512" s="135"/>
      <c r="Q5512" s="135"/>
    </row>
    <row r="5513" spans="5:17" x14ac:dyDescent="0.25">
      <c r="E5513" s="265"/>
      <c r="M5513" s="159"/>
      <c r="N5513" s="149"/>
      <c r="P5513" s="135"/>
      <c r="Q5513" s="135"/>
    </row>
    <row r="5514" spans="5:17" x14ac:dyDescent="0.25">
      <c r="E5514" s="265"/>
      <c r="M5514" s="159"/>
      <c r="N5514" s="149"/>
      <c r="P5514" s="135"/>
      <c r="Q5514" s="135"/>
    </row>
    <row r="5515" spans="5:17" x14ac:dyDescent="0.25">
      <c r="E5515" s="265"/>
      <c r="M5515" s="159"/>
      <c r="N5515" s="149"/>
      <c r="P5515" s="135"/>
      <c r="Q5515" s="135"/>
    </row>
    <row r="5516" spans="5:17" x14ac:dyDescent="0.25">
      <c r="E5516" s="265"/>
      <c r="M5516" s="159"/>
      <c r="N5516" s="149"/>
      <c r="P5516" s="135"/>
      <c r="Q5516" s="135"/>
    </row>
    <row r="5517" spans="5:17" x14ac:dyDescent="0.25">
      <c r="E5517" s="265"/>
      <c r="M5517" s="159"/>
      <c r="N5517" s="149"/>
      <c r="P5517" s="135"/>
      <c r="Q5517" s="135"/>
    </row>
    <row r="5518" spans="5:17" x14ac:dyDescent="0.25">
      <c r="E5518" s="265"/>
      <c r="M5518" s="159"/>
      <c r="N5518" s="149"/>
      <c r="P5518" s="135"/>
      <c r="Q5518" s="135"/>
    </row>
    <row r="5519" spans="5:17" x14ac:dyDescent="0.25">
      <c r="E5519" s="265"/>
      <c r="M5519" s="159"/>
      <c r="N5519" s="149"/>
      <c r="P5519" s="135"/>
      <c r="Q5519" s="135"/>
    </row>
    <row r="5520" spans="5:17" x14ac:dyDescent="0.25">
      <c r="E5520" s="265"/>
      <c r="M5520" s="159"/>
      <c r="N5520" s="149"/>
      <c r="P5520" s="135"/>
      <c r="Q5520" s="135"/>
    </row>
    <row r="5521" spans="5:17" x14ac:dyDescent="0.25">
      <c r="E5521" s="265"/>
      <c r="M5521" s="159"/>
      <c r="N5521" s="149"/>
      <c r="P5521" s="135"/>
      <c r="Q5521" s="135"/>
    </row>
    <row r="5522" spans="5:17" x14ac:dyDescent="0.25">
      <c r="E5522" s="265"/>
      <c r="M5522" s="159"/>
      <c r="N5522" s="149"/>
      <c r="P5522" s="135"/>
      <c r="Q5522" s="135"/>
    </row>
    <row r="5523" spans="5:17" x14ac:dyDescent="0.25">
      <c r="E5523" s="265"/>
      <c r="M5523" s="159"/>
      <c r="N5523" s="149"/>
      <c r="P5523" s="135"/>
      <c r="Q5523" s="135"/>
    </row>
    <row r="5524" spans="5:17" x14ac:dyDescent="0.25">
      <c r="E5524" s="265"/>
      <c r="M5524" s="159"/>
      <c r="N5524" s="149"/>
      <c r="P5524" s="135"/>
      <c r="Q5524" s="135"/>
    </row>
    <row r="5525" spans="5:17" x14ac:dyDescent="0.25">
      <c r="E5525" s="265"/>
      <c r="M5525" s="159"/>
      <c r="N5525" s="149"/>
      <c r="P5525" s="135"/>
      <c r="Q5525" s="135"/>
    </row>
    <row r="5526" spans="5:17" x14ac:dyDescent="0.25">
      <c r="E5526" s="265"/>
      <c r="M5526" s="159"/>
      <c r="N5526" s="149"/>
      <c r="P5526" s="135"/>
      <c r="Q5526" s="135"/>
    </row>
    <row r="5527" spans="5:17" x14ac:dyDescent="0.25">
      <c r="E5527" s="265"/>
      <c r="M5527" s="159"/>
      <c r="N5527" s="149"/>
      <c r="P5527" s="135"/>
      <c r="Q5527" s="135"/>
    </row>
    <row r="5528" spans="5:17" x14ac:dyDescent="0.25">
      <c r="E5528" s="265"/>
      <c r="M5528" s="159"/>
      <c r="N5528" s="149"/>
      <c r="P5528" s="135"/>
      <c r="Q5528" s="135"/>
    </row>
    <row r="5529" spans="5:17" x14ac:dyDescent="0.25">
      <c r="E5529" s="265"/>
      <c r="M5529" s="159"/>
      <c r="N5529" s="149"/>
      <c r="P5529" s="135"/>
      <c r="Q5529" s="135"/>
    </row>
    <row r="5530" spans="5:17" x14ac:dyDescent="0.25">
      <c r="E5530" s="265"/>
      <c r="M5530" s="159"/>
      <c r="N5530" s="149"/>
      <c r="P5530" s="135"/>
      <c r="Q5530" s="135"/>
    </row>
    <row r="5531" spans="5:17" x14ac:dyDescent="0.25">
      <c r="E5531" s="265"/>
      <c r="M5531" s="159"/>
      <c r="N5531" s="149"/>
      <c r="P5531" s="135"/>
      <c r="Q5531" s="135"/>
    </row>
    <row r="5532" spans="5:17" x14ac:dyDescent="0.25">
      <c r="E5532" s="265"/>
      <c r="M5532" s="159"/>
      <c r="N5532" s="149"/>
      <c r="P5532" s="135"/>
      <c r="Q5532" s="135"/>
    </row>
    <row r="5533" spans="5:17" x14ac:dyDescent="0.25">
      <c r="E5533" s="265"/>
      <c r="M5533" s="159"/>
      <c r="N5533" s="149"/>
      <c r="P5533" s="135"/>
      <c r="Q5533" s="135"/>
    </row>
    <row r="5534" spans="5:17" x14ac:dyDescent="0.25">
      <c r="E5534" s="265"/>
      <c r="M5534" s="159"/>
      <c r="N5534" s="149"/>
      <c r="P5534" s="135"/>
      <c r="Q5534" s="135"/>
    </row>
    <row r="5535" spans="5:17" x14ac:dyDescent="0.25">
      <c r="E5535" s="265"/>
      <c r="M5535" s="159"/>
      <c r="N5535" s="149"/>
      <c r="P5535" s="135"/>
      <c r="Q5535" s="135"/>
    </row>
    <row r="5536" spans="5:17" x14ac:dyDescent="0.25">
      <c r="E5536" s="265"/>
      <c r="M5536" s="159"/>
      <c r="N5536" s="149"/>
      <c r="P5536" s="135"/>
      <c r="Q5536" s="135"/>
    </row>
    <row r="5537" spans="5:17" x14ac:dyDescent="0.25">
      <c r="E5537" s="265"/>
      <c r="M5537" s="159"/>
      <c r="N5537" s="149"/>
      <c r="P5537" s="135"/>
      <c r="Q5537" s="135"/>
    </row>
    <row r="5538" spans="5:17" x14ac:dyDescent="0.25">
      <c r="E5538" s="265"/>
      <c r="M5538" s="159"/>
      <c r="N5538" s="149"/>
      <c r="P5538" s="135"/>
      <c r="Q5538" s="135"/>
    </row>
    <row r="5539" spans="5:17" x14ac:dyDescent="0.25">
      <c r="E5539" s="265"/>
      <c r="M5539" s="159"/>
      <c r="N5539" s="149"/>
      <c r="P5539" s="135"/>
      <c r="Q5539" s="135"/>
    </row>
    <row r="5540" spans="5:17" x14ac:dyDescent="0.25">
      <c r="E5540" s="265"/>
      <c r="M5540" s="159"/>
      <c r="N5540" s="149"/>
      <c r="P5540" s="135"/>
      <c r="Q5540" s="135"/>
    </row>
    <row r="5541" spans="5:17" x14ac:dyDescent="0.25">
      <c r="E5541" s="265"/>
      <c r="M5541" s="159"/>
      <c r="N5541" s="149"/>
      <c r="P5541" s="135"/>
      <c r="Q5541" s="135"/>
    </row>
    <row r="5542" spans="5:17" x14ac:dyDescent="0.25">
      <c r="E5542" s="265"/>
      <c r="M5542" s="159"/>
      <c r="N5542" s="149"/>
      <c r="P5542" s="135"/>
      <c r="Q5542" s="135"/>
    </row>
    <row r="5543" spans="5:17" x14ac:dyDescent="0.25">
      <c r="E5543" s="265"/>
      <c r="M5543" s="159"/>
      <c r="N5543" s="149"/>
      <c r="P5543" s="135"/>
      <c r="Q5543" s="135"/>
    </row>
    <row r="5544" spans="5:17" x14ac:dyDescent="0.25">
      <c r="E5544" s="265"/>
      <c r="M5544" s="159"/>
      <c r="N5544" s="149"/>
      <c r="P5544" s="135"/>
      <c r="Q5544" s="135"/>
    </row>
    <row r="5545" spans="5:17" x14ac:dyDescent="0.25">
      <c r="E5545" s="265"/>
      <c r="M5545" s="159"/>
      <c r="N5545" s="149"/>
      <c r="P5545" s="135"/>
      <c r="Q5545" s="135"/>
    </row>
    <row r="5546" spans="5:17" x14ac:dyDescent="0.25">
      <c r="E5546" s="265"/>
      <c r="M5546" s="159"/>
      <c r="N5546" s="149"/>
      <c r="P5546" s="135"/>
      <c r="Q5546" s="135"/>
    </row>
    <row r="5547" spans="5:17" x14ac:dyDescent="0.25">
      <c r="E5547" s="265"/>
      <c r="M5547" s="159"/>
      <c r="N5547" s="149"/>
      <c r="P5547" s="135"/>
      <c r="Q5547" s="135"/>
    </row>
    <row r="5548" spans="5:17" x14ac:dyDescent="0.25">
      <c r="E5548" s="265"/>
      <c r="M5548" s="159"/>
      <c r="N5548" s="149"/>
      <c r="P5548" s="135"/>
      <c r="Q5548" s="135"/>
    </row>
    <row r="5549" spans="5:17" x14ac:dyDescent="0.25">
      <c r="E5549" s="265"/>
      <c r="M5549" s="159"/>
      <c r="N5549" s="149"/>
      <c r="P5549" s="135"/>
      <c r="Q5549" s="135"/>
    </row>
    <row r="5550" spans="5:17" x14ac:dyDescent="0.25">
      <c r="E5550" s="265"/>
      <c r="M5550" s="159"/>
      <c r="N5550" s="149"/>
      <c r="P5550" s="135"/>
      <c r="Q5550" s="135"/>
    </row>
    <row r="5551" spans="5:17" x14ac:dyDescent="0.25">
      <c r="E5551" s="265"/>
      <c r="M5551" s="159"/>
      <c r="N5551" s="149"/>
      <c r="P5551" s="135"/>
      <c r="Q5551" s="135"/>
    </row>
    <row r="5552" spans="5:17" x14ac:dyDescent="0.25">
      <c r="E5552" s="265"/>
      <c r="M5552" s="159"/>
      <c r="N5552" s="149"/>
      <c r="P5552" s="135"/>
      <c r="Q5552" s="135"/>
    </row>
    <row r="5553" spans="5:17" x14ac:dyDescent="0.25">
      <c r="E5553" s="265"/>
      <c r="M5553" s="159"/>
      <c r="N5553" s="149"/>
      <c r="P5553" s="135"/>
      <c r="Q5553" s="135"/>
    </row>
    <row r="5554" spans="5:17" x14ac:dyDescent="0.25">
      <c r="E5554" s="265"/>
      <c r="M5554" s="159"/>
      <c r="N5554" s="149"/>
      <c r="P5554" s="135"/>
      <c r="Q5554" s="135"/>
    </row>
    <row r="5555" spans="5:17" x14ac:dyDescent="0.25">
      <c r="E5555" s="265"/>
      <c r="M5555" s="159"/>
      <c r="N5555" s="149"/>
      <c r="P5555" s="135"/>
      <c r="Q5555" s="135"/>
    </row>
    <row r="5556" spans="5:17" x14ac:dyDescent="0.25">
      <c r="E5556" s="265"/>
      <c r="M5556" s="159"/>
      <c r="N5556" s="149"/>
      <c r="P5556" s="135"/>
      <c r="Q5556" s="135"/>
    </row>
    <row r="5557" spans="5:17" x14ac:dyDescent="0.25">
      <c r="E5557" s="265"/>
      <c r="M5557" s="159"/>
      <c r="N5557" s="149"/>
      <c r="P5557" s="135"/>
      <c r="Q5557" s="135"/>
    </row>
    <row r="5558" spans="5:17" x14ac:dyDescent="0.25">
      <c r="E5558" s="265"/>
      <c r="M5558" s="159"/>
      <c r="N5558" s="149"/>
      <c r="P5558" s="135"/>
      <c r="Q5558" s="135"/>
    </row>
    <row r="5559" spans="5:17" x14ac:dyDescent="0.25">
      <c r="E5559" s="265"/>
      <c r="M5559" s="159"/>
      <c r="N5559" s="149"/>
      <c r="P5559" s="135"/>
      <c r="Q5559" s="135"/>
    </row>
    <row r="5560" spans="5:17" x14ac:dyDescent="0.25">
      <c r="E5560" s="265"/>
      <c r="M5560" s="159"/>
      <c r="N5560" s="149"/>
      <c r="P5560" s="135"/>
      <c r="Q5560" s="135"/>
    </row>
    <row r="5561" spans="5:17" x14ac:dyDescent="0.25">
      <c r="E5561" s="265"/>
      <c r="M5561" s="159"/>
      <c r="N5561" s="149"/>
      <c r="P5561" s="135"/>
      <c r="Q5561" s="135"/>
    </row>
    <row r="5562" spans="5:17" x14ac:dyDescent="0.25">
      <c r="E5562" s="265"/>
      <c r="M5562" s="159"/>
      <c r="N5562" s="149"/>
      <c r="P5562" s="135"/>
      <c r="Q5562" s="135"/>
    </row>
    <row r="5563" spans="5:17" x14ac:dyDescent="0.25">
      <c r="E5563" s="265"/>
      <c r="M5563" s="159"/>
      <c r="N5563" s="149"/>
      <c r="P5563" s="135"/>
      <c r="Q5563" s="135"/>
    </row>
    <row r="5564" spans="5:17" x14ac:dyDescent="0.25">
      <c r="E5564" s="265"/>
      <c r="M5564" s="159"/>
      <c r="N5564" s="149"/>
      <c r="P5564" s="135"/>
      <c r="Q5564" s="135"/>
    </row>
    <row r="5565" spans="5:17" x14ac:dyDescent="0.25">
      <c r="E5565" s="265"/>
      <c r="M5565" s="159"/>
      <c r="N5565" s="149"/>
      <c r="P5565" s="135"/>
      <c r="Q5565" s="135"/>
    </row>
    <row r="5566" spans="5:17" x14ac:dyDescent="0.25">
      <c r="E5566" s="265"/>
      <c r="M5566" s="159"/>
      <c r="N5566" s="149"/>
      <c r="P5566" s="135"/>
      <c r="Q5566" s="135"/>
    </row>
    <row r="5567" spans="5:17" x14ac:dyDescent="0.25">
      <c r="E5567" s="265"/>
      <c r="M5567" s="159"/>
      <c r="N5567" s="149"/>
      <c r="P5567" s="135"/>
      <c r="Q5567" s="135"/>
    </row>
    <row r="5568" spans="5:17" x14ac:dyDescent="0.25">
      <c r="E5568" s="265"/>
      <c r="M5568" s="159"/>
      <c r="N5568" s="149"/>
      <c r="P5568" s="135"/>
      <c r="Q5568" s="135"/>
    </row>
    <row r="5569" spans="5:17" x14ac:dyDescent="0.25">
      <c r="E5569" s="265"/>
      <c r="M5569" s="159"/>
      <c r="N5569" s="149"/>
      <c r="P5569" s="135"/>
      <c r="Q5569" s="135"/>
    </row>
    <row r="5570" spans="5:17" x14ac:dyDescent="0.25">
      <c r="E5570" s="265"/>
      <c r="M5570" s="159"/>
      <c r="N5570" s="149"/>
      <c r="P5570" s="135"/>
      <c r="Q5570" s="135"/>
    </row>
    <row r="5571" spans="5:17" x14ac:dyDescent="0.25">
      <c r="E5571" s="265"/>
      <c r="M5571" s="159"/>
      <c r="N5571" s="149"/>
      <c r="P5571" s="135"/>
      <c r="Q5571" s="135"/>
    </row>
    <row r="5572" spans="5:17" x14ac:dyDescent="0.25">
      <c r="E5572" s="265"/>
      <c r="M5572" s="159"/>
      <c r="N5572" s="149"/>
      <c r="P5572" s="135"/>
      <c r="Q5572" s="135"/>
    </row>
    <row r="5573" spans="5:17" x14ac:dyDescent="0.25">
      <c r="E5573" s="265"/>
      <c r="M5573" s="159"/>
      <c r="N5573" s="149"/>
      <c r="P5573" s="135"/>
      <c r="Q5573" s="135"/>
    </row>
    <row r="5574" spans="5:17" x14ac:dyDescent="0.25">
      <c r="E5574" s="265"/>
      <c r="M5574" s="159"/>
      <c r="N5574" s="149"/>
      <c r="P5574" s="135"/>
      <c r="Q5574" s="135"/>
    </row>
    <row r="5575" spans="5:17" x14ac:dyDescent="0.25">
      <c r="E5575" s="265"/>
      <c r="M5575" s="159"/>
      <c r="N5575" s="149"/>
      <c r="P5575" s="135"/>
      <c r="Q5575" s="135"/>
    </row>
    <row r="5576" spans="5:17" x14ac:dyDescent="0.25">
      <c r="E5576" s="265"/>
      <c r="M5576" s="159"/>
      <c r="N5576" s="149"/>
      <c r="P5576" s="135"/>
      <c r="Q5576" s="135"/>
    </row>
    <row r="5577" spans="5:17" x14ac:dyDescent="0.25">
      <c r="E5577" s="265"/>
      <c r="M5577" s="159"/>
      <c r="N5577" s="149"/>
      <c r="P5577" s="135"/>
      <c r="Q5577" s="135"/>
    </row>
    <row r="5578" spans="5:17" x14ac:dyDescent="0.25">
      <c r="E5578" s="265"/>
      <c r="M5578" s="159"/>
      <c r="N5578" s="149"/>
      <c r="P5578" s="135"/>
      <c r="Q5578" s="135"/>
    </row>
    <row r="5579" spans="5:17" x14ac:dyDescent="0.25">
      <c r="E5579" s="265"/>
      <c r="M5579" s="159"/>
      <c r="N5579" s="149"/>
      <c r="P5579" s="135"/>
      <c r="Q5579" s="135"/>
    </row>
    <row r="5580" spans="5:17" x14ac:dyDescent="0.25">
      <c r="E5580" s="265"/>
      <c r="M5580" s="159"/>
      <c r="N5580" s="149"/>
      <c r="P5580" s="135"/>
      <c r="Q5580" s="135"/>
    </row>
    <row r="5581" spans="5:17" x14ac:dyDescent="0.25">
      <c r="E5581" s="265"/>
      <c r="M5581" s="159"/>
      <c r="N5581" s="149"/>
      <c r="P5581" s="135"/>
      <c r="Q5581" s="135"/>
    </row>
    <row r="5582" spans="5:17" x14ac:dyDescent="0.25">
      <c r="E5582" s="265"/>
      <c r="M5582" s="159"/>
      <c r="N5582" s="149"/>
      <c r="P5582" s="135"/>
      <c r="Q5582" s="135"/>
    </row>
    <row r="5583" spans="5:17" x14ac:dyDescent="0.25">
      <c r="E5583" s="265"/>
      <c r="M5583" s="159"/>
      <c r="N5583" s="149"/>
      <c r="P5583" s="135"/>
      <c r="Q5583" s="135"/>
    </row>
    <row r="5584" spans="5:17" x14ac:dyDescent="0.25">
      <c r="E5584" s="265"/>
      <c r="M5584" s="159"/>
      <c r="N5584" s="149"/>
      <c r="P5584" s="135"/>
      <c r="Q5584" s="135"/>
    </row>
    <row r="5585" spans="5:17" x14ac:dyDescent="0.25">
      <c r="E5585" s="265"/>
      <c r="M5585" s="159"/>
      <c r="N5585" s="149"/>
      <c r="P5585" s="135"/>
      <c r="Q5585" s="135"/>
    </row>
    <row r="5586" spans="5:17" x14ac:dyDescent="0.25">
      <c r="E5586" s="265"/>
      <c r="M5586" s="159"/>
      <c r="N5586" s="149"/>
      <c r="P5586" s="135"/>
      <c r="Q5586" s="135"/>
    </row>
    <row r="5587" spans="5:17" x14ac:dyDescent="0.25">
      <c r="E5587" s="265"/>
      <c r="M5587" s="159"/>
      <c r="N5587" s="149"/>
      <c r="P5587" s="135"/>
      <c r="Q5587" s="135"/>
    </row>
    <row r="5588" spans="5:17" x14ac:dyDescent="0.25">
      <c r="E5588" s="265"/>
      <c r="M5588" s="159"/>
      <c r="N5588" s="149"/>
      <c r="P5588" s="135"/>
      <c r="Q5588" s="135"/>
    </row>
    <row r="5589" spans="5:17" x14ac:dyDescent="0.25">
      <c r="E5589" s="265"/>
      <c r="M5589" s="159"/>
      <c r="N5589" s="149"/>
      <c r="P5589" s="135"/>
      <c r="Q5589" s="135"/>
    </row>
    <row r="5590" spans="5:17" x14ac:dyDescent="0.25">
      <c r="E5590" s="265"/>
      <c r="M5590" s="159"/>
      <c r="N5590" s="149"/>
      <c r="P5590" s="135"/>
      <c r="Q5590" s="135"/>
    </row>
    <row r="5591" spans="5:17" x14ac:dyDescent="0.25">
      <c r="E5591" s="265"/>
      <c r="M5591" s="159"/>
      <c r="N5591" s="149"/>
      <c r="P5591" s="135"/>
      <c r="Q5591" s="135"/>
    </row>
    <row r="5592" spans="5:17" x14ac:dyDescent="0.25">
      <c r="E5592" s="265"/>
      <c r="M5592" s="159"/>
      <c r="N5592" s="149"/>
      <c r="P5592" s="135"/>
      <c r="Q5592" s="135"/>
    </row>
    <row r="5593" spans="5:17" x14ac:dyDescent="0.25">
      <c r="E5593" s="265"/>
      <c r="M5593" s="159"/>
      <c r="N5593" s="149"/>
      <c r="P5593" s="135"/>
      <c r="Q5593" s="135"/>
    </row>
    <row r="5594" spans="5:17" x14ac:dyDescent="0.25">
      <c r="E5594" s="265"/>
      <c r="M5594" s="159"/>
      <c r="N5594" s="149"/>
      <c r="P5594" s="135"/>
      <c r="Q5594" s="135"/>
    </row>
    <row r="5595" spans="5:17" x14ac:dyDescent="0.25">
      <c r="E5595" s="265"/>
      <c r="M5595" s="159"/>
      <c r="N5595" s="149"/>
      <c r="P5595" s="135"/>
      <c r="Q5595" s="135"/>
    </row>
    <row r="5596" spans="5:17" x14ac:dyDescent="0.25">
      <c r="E5596" s="265"/>
      <c r="M5596" s="159"/>
      <c r="N5596" s="149"/>
      <c r="P5596" s="135"/>
      <c r="Q5596" s="135"/>
    </row>
    <row r="5597" spans="5:17" x14ac:dyDescent="0.25">
      <c r="E5597" s="265"/>
      <c r="M5597" s="159"/>
      <c r="N5597" s="149"/>
      <c r="P5597" s="135"/>
      <c r="Q5597" s="135"/>
    </row>
    <row r="5598" spans="5:17" x14ac:dyDescent="0.25">
      <c r="E5598" s="265"/>
      <c r="M5598" s="159"/>
      <c r="N5598" s="149"/>
      <c r="P5598" s="135"/>
      <c r="Q5598" s="135"/>
    </row>
    <row r="5599" spans="5:17" x14ac:dyDescent="0.25">
      <c r="E5599" s="265"/>
      <c r="M5599" s="159"/>
      <c r="N5599" s="149"/>
      <c r="P5599" s="135"/>
      <c r="Q5599" s="135"/>
    </row>
    <row r="5600" spans="5:17" x14ac:dyDescent="0.25">
      <c r="E5600" s="265"/>
      <c r="M5600" s="159"/>
      <c r="N5600" s="149"/>
      <c r="P5600" s="135"/>
      <c r="Q5600" s="135"/>
    </row>
    <row r="5601" spans="5:17" x14ac:dyDescent="0.25">
      <c r="E5601" s="265"/>
      <c r="M5601" s="159"/>
      <c r="N5601" s="149"/>
      <c r="P5601" s="135"/>
      <c r="Q5601" s="135"/>
    </row>
    <row r="5602" spans="5:17" x14ac:dyDescent="0.25">
      <c r="E5602" s="265"/>
      <c r="M5602" s="159"/>
      <c r="N5602" s="149"/>
      <c r="P5602" s="135"/>
      <c r="Q5602" s="135"/>
    </row>
    <row r="5603" spans="5:17" x14ac:dyDescent="0.25">
      <c r="E5603" s="265"/>
      <c r="M5603" s="159"/>
      <c r="N5603" s="149"/>
      <c r="P5603" s="135"/>
      <c r="Q5603" s="135"/>
    </row>
    <row r="5604" spans="5:17" x14ac:dyDescent="0.25">
      <c r="E5604" s="265"/>
      <c r="M5604" s="159"/>
      <c r="N5604" s="149"/>
      <c r="P5604" s="135"/>
      <c r="Q5604" s="135"/>
    </row>
    <row r="5605" spans="5:17" x14ac:dyDescent="0.25">
      <c r="E5605" s="265"/>
      <c r="M5605" s="159"/>
      <c r="N5605" s="149"/>
      <c r="P5605" s="135"/>
      <c r="Q5605" s="135"/>
    </row>
    <row r="5606" spans="5:17" x14ac:dyDescent="0.25">
      <c r="E5606" s="265"/>
      <c r="M5606" s="159"/>
      <c r="N5606" s="149"/>
      <c r="P5606" s="135"/>
      <c r="Q5606" s="135"/>
    </row>
    <row r="5607" spans="5:17" x14ac:dyDescent="0.25">
      <c r="E5607" s="265"/>
      <c r="M5607" s="159"/>
      <c r="N5607" s="149"/>
      <c r="P5607" s="135"/>
      <c r="Q5607" s="135"/>
    </row>
    <row r="5608" spans="5:17" x14ac:dyDescent="0.25">
      <c r="E5608" s="265"/>
      <c r="M5608" s="159"/>
      <c r="N5608" s="149"/>
      <c r="P5608" s="135"/>
      <c r="Q5608" s="135"/>
    </row>
    <row r="5609" spans="5:17" x14ac:dyDescent="0.25">
      <c r="E5609" s="265"/>
      <c r="M5609" s="159"/>
      <c r="N5609" s="149"/>
      <c r="P5609" s="135"/>
      <c r="Q5609" s="135"/>
    </row>
    <row r="5610" spans="5:17" x14ac:dyDescent="0.25">
      <c r="E5610" s="265"/>
      <c r="M5610" s="159"/>
      <c r="N5610" s="149"/>
      <c r="P5610" s="135"/>
      <c r="Q5610" s="135"/>
    </row>
    <row r="5611" spans="5:17" x14ac:dyDescent="0.25">
      <c r="E5611" s="265"/>
      <c r="M5611" s="159"/>
      <c r="N5611" s="149"/>
      <c r="P5611" s="135"/>
      <c r="Q5611" s="135"/>
    </row>
    <row r="5612" spans="5:17" x14ac:dyDescent="0.25">
      <c r="E5612" s="265"/>
      <c r="M5612" s="159"/>
      <c r="N5612" s="149"/>
      <c r="P5612" s="135"/>
      <c r="Q5612" s="135"/>
    </row>
    <row r="5613" spans="5:17" x14ac:dyDescent="0.25">
      <c r="E5613" s="265"/>
      <c r="M5613" s="159"/>
      <c r="N5613" s="149"/>
      <c r="P5613" s="135"/>
      <c r="Q5613" s="135"/>
    </row>
    <row r="5614" spans="5:17" x14ac:dyDescent="0.25">
      <c r="E5614" s="265"/>
      <c r="M5614" s="159"/>
      <c r="N5614" s="149"/>
      <c r="P5614" s="135"/>
      <c r="Q5614" s="135"/>
    </row>
    <row r="5615" spans="5:17" x14ac:dyDescent="0.25">
      <c r="E5615" s="265"/>
      <c r="M5615" s="159"/>
      <c r="N5615" s="149"/>
      <c r="P5615" s="135"/>
      <c r="Q5615" s="135"/>
    </row>
    <row r="5616" spans="5:17" x14ac:dyDescent="0.25">
      <c r="E5616" s="265"/>
      <c r="M5616" s="159"/>
      <c r="N5616" s="149"/>
      <c r="P5616" s="135"/>
      <c r="Q5616" s="135"/>
    </row>
    <row r="5617" spans="5:17" x14ac:dyDescent="0.25">
      <c r="E5617" s="265"/>
      <c r="M5617" s="159"/>
      <c r="N5617" s="149"/>
      <c r="P5617" s="135"/>
      <c r="Q5617" s="135"/>
    </row>
    <row r="5618" spans="5:17" x14ac:dyDescent="0.25">
      <c r="E5618" s="265"/>
      <c r="M5618" s="159"/>
      <c r="N5618" s="149"/>
      <c r="P5618" s="135"/>
      <c r="Q5618" s="135"/>
    </row>
    <row r="5619" spans="5:17" x14ac:dyDescent="0.25">
      <c r="E5619" s="265"/>
      <c r="M5619" s="159"/>
      <c r="N5619" s="149"/>
      <c r="P5619" s="135"/>
      <c r="Q5619" s="135"/>
    </row>
    <row r="5620" spans="5:17" x14ac:dyDescent="0.25">
      <c r="E5620" s="265"/>
      <c r="M5620" s="159"/>
      <c r="N5620" s="149"/>
      <c r="P5620" s="135"/>
      <c r="Q5620" s="135"/>
    </row>
    <row r="5621" spans="5:17" x14ac:dyDescent="0.25">
      <c r="E5621" s="265"/>
      <c r="M5621" s="159"/>
      <c r="N5621" s="149"/>
      <c r="P5621" s="135"/>
      <c r="Q5621" s="135"/>
    </row>
    <row r="5622" spans="5:17" x14ac:dyDescent="0.25">
      <c r="E5622" s="265"/>
      <c r="M5622" s="159"/>
      <c r="N5622" s="149"/>
      <c r="P5622" s="135"/>
      <c r="Q5622" s="135"/>
    </row>
    <row r="5623" spans="5:17" x14ac:dyDescent="0.25">
      <c r="E5623" s="265"/>
      <c r="M5623" s="159"/>
      <c r="N5623" s="149"/>
      <c r="P5623" s="135"/>
      <c r="Q5623" s="135"/>
    </row>
    <row r="5624" spans="5:17" x14ac:dyDescent="0.25">
      <c r="E5624" s="265"/>
      <c r="M5624" s="159"/>
      <c r="N5624" s="149"/>
      <c r="P5624" s="135"/>
      <c r="Q5624" s="135"/>
    </row>
    <row r="5625" spans="5:17" x14ac:dyDescent="0.25">
      <c r="E5625" s="265"/>
      <c r="M5625" s="159"/>
      <c r="N5625" s="149"/>
      <c r="P5625" s="135"/>
      <c r="Q5625" s="135"/>
    </row>
    <row r="5626" spans="5:17" x14ac:dyDescent="0.25">
      <c r="E5626" s="265"/>
      <c r="M5626" s="159"/>
      <c r="N5626" s="149"/>
      <c r="P5626" s="135"/>
      <c r="Q5626" s="135"/>
    </row>
    <row r="5627" spans="5:17" x14ac:dyDescent="0.25">
      <c r="E5627" s="265"/>
      <c r="M5627" s="159"/>
      <c r="N5627" s="149"/>
      <c r="P5627" s="135"/>
      <c r="Q5627" s="135"/>
    </row>
    <row r="5628" spans="5:17" x14ac:dyDescent="0.25">
      <c r="E5628" s="265"/>
      <c r="M5628" s="159"/>
      <c r="N5628" s="149"/>
      <c r="P5628" s="135"/>
      <c r="Q5628" s="135"/>
    </row>
    <row r="5629" spans="5:17" x14ac:dyDescent="0.25">
      <c r="E5629" s="265"/>
      <c r="M5629" s="159"/>
      <c r="N5629" s="149"/>
      <c r="P5629" s="135"/>
      <c r="Q5629" s="135"/>
    </row>
    <row r="5630" spans="5:17" x14ac:dyDescent="0.25">
      <c r="E5630" s="265"/>
      <c r="M5630" s="159"/>
      <c r="N5630" s="149"/>
      <c r="P5630" s="135"/>
      <c r="Q5630" s="135"/>
    </row>
    <row r="5631" spans="5:17" x14ac:dyDescent="0.25">
      <c r="E5631" s="265"/>
      <c r="M5631" s="159"/>
      <c r="N5631" s="149"/>
      <c r="P5631" s="135"/>
      <c r="Q5631" s="135"/>
    </row>
    <row r="5632" spans="5:17" x14ac:dyDescent="0.25">
      <c r="E5632" s="265"/>
      <c r="M5632" s="159"/>
      <c r="N5632" s="149"/>
      <c r="P5632" s="135"/>
      <c r="Q5632" s="135"/>
    </row>
    <row r="5633" spans="5:17" x14ac:dyDescent="0.25">
      <c r="E5633" s="265"/>
      <c r="M5633" s="159"/>
      <c r="N5633" s="149"/>
      <c r="P5633" s="135"/>
      <c r="Q5633" s="135"/>
    </row>
    <row r="5634" spans="5:17" x14ac:dyDescent="0.25">
      <c r="E5634" s="265"/>
      <c r="M5634" s="159"/>
      <c r="N5634" s="149"/>
      <c r="P5634" s="135"/>
      <c r="Q5634" s="135"/>
    </row>
    <row r="5635" spans="5:17" x14ac:dyDescent="0.25">
      <c r="E5635" s="265"/>
      <c r="M5635" s="159"/>
      <c r="N5635" s="149"/>
      <c r="P5635" s="135"/>
      <c r="Q5635" s="135"/>
    </row>
    <row r="5636" spans="5:17" x14ac:dyDescent="0.25">
      <c r="E5636" s="265"/>
      <c r="M5636" s="159"/>
      <c r="N5636" s="149"/>
      <c r="P5636" s="135"/>
      <c r="Q5636" s="135"/>
    </row>
    <row r="5637" spans="5:17" x14ac:dyDescent="0.25">
      <c r="E5637" s="265"/>
      <c r="M5637" s="159"/>
      <c r="N5637" s="149"/>
      <c r="P5637" s="135"/>
      <c r="Q5637" s="135"/>
    </row>
    <row r="5638" spans="5:17" x14ac:dyDescent="0.25">
      <c r="E5638" s="265"/>
      <c r="M5638" s="159"/>
      <c r="N5638" s="149"/>
      <c r="P5638" s="135"/>
      <c r="Q5638" s="135"/>
    </row>
    <row r="5639" spans="5:17" x14ac:dyDescent="0.25">
      <c r="E5639" s="265"/>
      <c r="M5639" s="159"/>
      <c r="N5639" s="149"/>
      <c r="P5639" s="135"/>
      <c r="Q5639" s="135"/>
    </row>
    <row r="5640" spans="5:17" x14ac:dyDescent="0.25">
      <c r="E5640" s="265"/>
      <c r="M5640" s="159"/>
      <c r="N5640" s="149"/>
      <c r="P5640" s="135"/>
      <c r="Q5640" s="135"/>
    </row>
    <row r="5641" spans="5:17" x14ac:dyDescent="0.25">
      <c r="E5641" s="265"/>
      <c r="M5641" s="159"/>
      <c r="N5641" s="149"/>
      <c r="P5641" s="135"/>
      <c r="Q5641" s="135"/>
    </row>
    <row r="5642" spans="5:17" x14ac:dyDescent="0.25">
      <c r="E5642" s="265"/>
      <c r="M5642" s="159"/>
      <c r="N5642" s="149"/>
      <c r="P5642" s="135"/>
      <c r="Q5642" s="135"/>
    </row>
    <row r="5643" spans="5:17" x14ac:dyDescent="0.25">
      <c r="E5643" s="265"/>
      <c r="M5643" s="159"/>
      <c r="N5643" s="149"/>
      <c r="P5643" s="135"/>
      <c r="Q5643" s="135"/>
    </row>
    <row r="5644" spans="5:17" x14ac:dyDescent="0.25">
      <c r="E5644" s="265"/>
      <c r="M5644" s="159"/>
      <c r="N5644" s="149"/>
      <c r="P5644" s="135"/>
      <c r="Q5644" s="135"/>
    </row>
    <row r="5645" spans="5:17" x14ac:dyDescent="0.25">
      <c r="E5645" s="265"/>
      <c r="M5645" s="159"/>
      <c r="N5645" s="149"/>
      <c r="P5645" s="135"/>
      <c r="Q5645" s="135"/>
    </row>
    <row r="5646" spans="5:17" x14ac:dyDescent="0.25">
      <c r="E5646" s="265"/>
      <c r="M5646" s="159"/>
      <c r="N5646" s="149"/>
      <c r="P5646" s="135"/>
      <c r="Q5646" s="135"/>
    </row>
    <row r="5647" spans="5:17" x14ac:dyDescent="0.25">
      <c r="E5647" s="265"/>
      <c r="M5647" s="159"/>
      <c r="N5647" s="149"/>
      <c r="P5647" s="135"/>
      <c r="Q5647" s="135"/>
    </row>
    <row r="5648" spans="5:17" x14ac:dyDescent="0.25">
      <c r="E5648" s="265"/>
      <c r="M5648" s="159"/>
      <c r="N5648" s="149"/>
      <c r="P5648" s="135"/>
      <c r="Q5648" s="135"/>
    </row>
    <row r="5649" spans="5:17" x14ac:dyDescent="0.25">
      <c r="E5649" s="265"/>
      <c r="M5649" s="159"/>
      <c r="N5649" s="149"/>
      <c r="P5649" s="135"/>
      <c r="Q5649" s="135"/>
    </row>
    <row r="5650" spans="5:17" x14ac:dyDescent="0.25">
      <c r="E5650" s="265"/>
      <c r="M5650" s="159"/>
      <c r="N5650" s="149"/>
      <c r="P5650" s="135"/>
      <c r="Q5650" s="135"/>
    </row>
    <row r="5651" spans="5:17" x14ac:dyDescent="0.25">
      <c r="E5651" s="265"/>
      <c r="M5651" s="159"/>
      <c r="N5651" s="149"/>
      <c r="P5651" s="135"/>
      <c r="Q5651" s="135"/>
    </row>
    <row r="5652" spans="5:17" x14ac:dyDescent="0.25">
      <c r="E5652" s="265"/>
      <c r="M5652" s="159"/>
      <c r="N5652" s="149"/>
      <c r="P5652" s="135"/>
      <c r="Q5652" s="135"/>
    </row>
    <row r="5653" spans="5:17" x14ac:dyDescent="0.25">
      <c r="E5653" s="265"/>
      <c r="M5653" s="159"/>
      <c r="N5653" s="149"/>
      <c r="P5653" s="135"/>
      <c r="Q5653" s="135"/>
    </row>
    <row r="5654" spans="5:17" x14ac:dyDescent="0.25">
      <c r="E5654" s="265"/>
      <c r="M5654" s="159"/>
      <c r="N5654" s="149"/>
      <c r="P5654" s="135"/>
      <c r="Q5654" s="135"/>
    </row>
    <row r="5655" spans="5:17" x14ac:dyDescent="0.25">
      <c r="E5655" s="265"/>
      <c r="M5655" s="159"/>
      <c r="N5655" s="149"/>
      <c r="P5655" s="135"/>
      <c r="Q5655" s="135"/>
    </row>
    <row r="5656" spans="5:17" x14ac:dyDescent="0.25">
      <c r="E5656" s="265"/>
      <c r="M5656" s="159"/>
      <c r="N5656" s="149"/>
      <c r="P5656" s="135"/>
      <c r="Q5656" s="135"/>
    </row>
    <row r="5657" spans="5:17" x14ac:dyDescent="0.25">
      <c r="E5657" s="265"/>
      <c r="M5657" s="159"/>
      <c r="N5657" s="149"/>
      <c r="P5657" s="135"/>
      <c r="Q5657" s="135"/>
    </row>
    <row r="5658" spans="5:17" x14ac:dyDescent="0.25">
      <c r="E5658" s="265"/>
      <c r="M5658" s="159"/>
      <c r="N5658" s="149"/>
      <c r="P5658" s="135"/>
      <c r="Q5658" s="135"/>
    </row>
    <row r="5659" spans="5:17" x14ac:dyDescent="0.25">
      <c r="E5659" s="265"/>
      <c r="M5659" s="159"/>
      <c r="N5659" s="149"/>
      <c r="P5659" s="135"/>
      <c r="Q5659" s="135"/>
    </row>
    <row r="5660" spans="5:17" x14ac:dyDescent="0.25">
      <c r="E5660" s="265"/>
      <c r="M5660" s="159"/>
      <c r="N5660" s="149"/>
      <c r="P5660" s="135"/>
      <c r="Q5660" s="135"/>
    </row>
    <row r="5661" spans="5:17" x14ac:dyDescent="0.25">
      <c r="E5661" s="265"/>
      <c r="M5661" s="159"/>
      <c r="N5661" s="149"/>
      <c r="P5661" s="135"/>
      <c r="Q5661" s="135"/>
    </row>
    <row r="5662" spans="5:17" x14ac:dyDescent="0.25">
      <c r="E5662" s="265"/>
      <c r="M5662" s="159"/>
      <c r="N5662" s="149"/>
      <c r="P5662" s="135"/>
      <c r="Q5662" s="135"/>
    </row>
    <row r="5663" spans="5:17" x14ac:dyDescent="0.25">
      <c r="E5663" s="265"/>
      <c r="M5663" s="159"/>
      <c r="N5663" s="149"/>
      <c r="P5663" s="135"/>
      <c r="Q5663" s="135"/>
    </row>
    <row r="5664" spans="5:17" x14ac:dyDescent="0.25">
      <c r="E5664" s="265"/>
      <c r="M5664" s="159"/>
      <c r="N5664" s="149"/>
      <c r="P5664" s="135"/>
      <c r="Q5664" s="135"/>
    </row>
    <row r="5665" spans="5:17" x14ac:dyDescent="0.25">
      <c r="E5665" s="265"/>
      <c r="M5665" s="159"/>
      <c r="N5665" s="149"/>
      <c r="P5665" s="135"/>
      <c r="Q5665" s="135"/>
    </row>
    <row r="5666" spans="5:17" x14ac:dyDescent="0.25">
      <c r="E5666" s="265"/>
      <c r="M5666" s="159"/>
      <c r="N5666" s="149"/>
      <c r="P5666" s="135"/>
      <c r="Q5666" s="135"/>
    </row>
    <row r="5667" spans="5:17" x14ac:dyDescent="0.25">
      <c r="E5667" s="265"/>
      <c r="M5667" s="159"/>
      <c r="N5667" s="149"/>
      <c r="P5667" s="135"/>
      <c r="Q5667" s="135"/>
    </row>
    <row r="5668" spans="5:17" x14ac:dyDescent="0.25">
      <c r="E5668" s="265"/>
      <c r="M5668" s="159"/>
      <c r="N5668" s="149"/>
      <c r="P5668" s="135"/>
      <c r="Q5668" s="135"/>
    </row>
    <row r="5669" spans="5:17" x14ac:dyDescent="0.25">
      <c r="E5669" s="265"/>
      <c r="M5669" s="159"/>
      <c r="N5669" s="149"/>
      <c r="P5669" s="135"/>
      <c r="Q5669" s="135"/>
    </row>
    <row r="5670" spans="5:17" x14ac:dyDescent="0.25">
      <c r="E5670" s="265"/>
      <c r="M5670" s="159"/>
      <c r="N5670" s="149"/>
      <c r="P5670" s="135"/>
      <c r="Q5670" s="135"/>
    </row>
    <row r="5671" spans="5:17" x14ac:dyDescent="0.25">
      <c r="E5671" s="265"/>
      <c r="M5671" s="159"/>
      <c r="N5671" s="149"/>
      <c r="P5671" s="135"/>
      <c r="Q5671" s="135"/>
    </row>
    <row r="5672" spans="5:17" x14ac:dyDescent="0.25">
      <c r="E5672" s="265"/>
      <c r="M5672" s="159"/>
      <c r="N5672" s="149"/>
      <c r="P5672" s="135"/>
      <c r="Q5672" s="135"/>
    </row>
    <row r="5673" spans="5:17" x14ac:dyDescent="0.25">
      <c r="E5673" s="265"/>
      <c r="M5673" s="159"/>
      <c r="N5673" s="149"/>
      <c r="P5673" s="135"/>
      <c r="Q5673" s="135"/>
    </row>
    <row r="5674" spans="5:17" x14ac:dyDescent="0.25">
      <c r="E5674" s="265"/>
      <c r="M5674" s="159"/>
      <c r="N5674" s="149"/>
      <c r="P5674" s="135"/>
      <c r="Q5674" s="135"/>
    </row>
    <row r="5675" spans="5:17" x14ac:dyDescent="0.25">
      <c r="E5675" s="265"/>
      <c r="M5675" s="159"/>
      <c r="N5675" s="149"/>
      <c r="P5675" s="135"/>
      <c r="Q5675" s="135"/>
    </row>
    <row r="5676" spans="5:17" x14ac:dyDescent="0.25">
      <c r="E5676" s="265"/>
      <c r="M5676" s="159"/>
      <c r="N5676" s="149"/>
      <c r="P5676" s="135"/>
      <c r="Q5676" s="135"/>
    </row>
    <row r="5677" spans="5:17" x14ac:dyDescent="0.25">
      <c r="E5677" s="265"/>
      <c r="M5677" s="159"/>
      <c r="N5677" s="149"/>
      <c r="P5677" s="135"/>
      <c r="Q5677" s="135"/>
    </row>
    <row r="5678" spans="5:17" x14ac:dyDescent="0.25">
      <c r="E5678" s="265"/>
      <c r="M5678" s="159"/>
      <c r="N5678" s="149"/>
      <c r="P5678" s="135"/>
      <c r="Q5678" s="135"/>
    </row>
    <row r="5679" spans="5:17" x14ac:dyDescent="0.25">
      <c r="E5679" s="265"/>
      <c r="M5679" s="159"/>
      <c r="N5679" s="149"/>
      <c r="P5679" s="135"/>
      <c r="Q5679" s="135"/>
    </row>
    <row r="5680" spans="5:17" x14ac:dyDescent="0.25">
      <c r="E5680" s="265"/>
      <c r="M5680" s="159"/>
      <c r="N5680" s="149"/>
      <c r="P5680" s="135"/>
      <c r="Q5680" s="135"/>
    </row>
    <row r="5681" spans="5:17" x14ac:dyDescent="0.25">
      <c r="E5681" s="265"/>
      <c r="M5681" s="159"/>
      <c r="N5681" s="149"/>
      <c r="P5681" s="135"/>
      <c r="Q5681" s="135"/>
    </row>
    <row r="5682" spans="5:17" x14ac:dyDescent="0.25">
      <c r="E5682" s="265"/>
      <c r="M5682" s="159"/>
      <c r="N5682" s="149"/>
      <c r="P5682" s="135"/>
      <c r="Q5682" s="135"/>
    </row>
    <row r="5683" spans="5:17" x14ac:dyDescent="0.25">
      <c r="E5683" s="265"/>
      <c r="M5683" s="159"/>
      <c r="N5683" s="149"/>
      <c r="P5683" s="135"/>
      <c r="Q5683" s="135"/>
    </row>
    <row r="5684" spans="5:17" x14ac:dyDescent="0.25">
      <c r="E5684" s="265"/>
      <c r="M5684" s="159"/>
      <c r="N5684" s="149"/>
      <c r="P5684" s="135"/>
      <c r="Q5684" s="135"/>
    </row>
    <row r="5685" spans="5:17" x14ac:dyDescent="0.25">
      <c r="E5685" s="265"/>
      <c r="M5685" s="159"/>
      <c r="N5685" s="149"/>
      <c r="P5685" s="135"/>
      <c r="Q5685" s="135"/>
    </row>
    <row r="5686" spans="5:17" x14ac:dyDescent="0.25">
      <c r="E5686" s="265"/>
      <c r="M5686" s="159"/>
      <c r="N5686" s="149"/>
      <c r="P5686" s="135"/>
      <c r="Q5686" s="135"/>
    </row>
    <row r="5687" spans="5:17" x14ac:dyDescent="0.25">
      <c r="E5687" s="265"/>
      <c r="M5687" s="159"/>
      <c r="N5687" s="149"/>
      <c r="P5687" s="135"/>
      <c r="Q5687" s="135"/>
    </row>
    <row r="5688" spans="5:17" x14ac:dyDescent="0.25">
      <c r="E5688" s="265"/>
      <c r="M5688" s="159"/>
      <c r="N5688" s="149"/>
      <c r="P5688" s="135"/>
      <c r="Q5688" s="135"/>
    </row>
    <row r="5689" spans="5:17" x14ac:dyDescent="0.25">
      <c r="E5689" s="265"/>
      <c r="M5689" s="159"/>
      <c r="N5689" s="149"/>
      <c r="P5689" s="135"/>
      <c r="Q5689" s="135"/>
    </row>
    <row r="5690" spans="5:17" x14ac:dyDescent="0.25">
      <c r="E5690" s="265"/>
      <c r="M5690" s="159"/>
      <c r="N5690" s="149"/>
      <c r="P5690" s="135"/>
      <c r="Q5690" s="135"/>
    </row>
    <row r="5691" spans="5:17" x14ac:dyDescent="0.25">
      <c r="E5691" s="265"/>
      <c r="M5691" s="159"/>
      <c r="N5691" s="149"/>
      <c r="P5691" s="135"/>
      <c r="Q5691" s="135"/>
    </row>
    <row r="5692" spans="5:17" x14ac:dyDescent="0.25">
      <c r="E5692" s="265"/>
      <c r="M5692" s="159"/>
      <c r="N5692" s="149"/>
      <c r="P5692" s="135"/>
      <c r="Q5692" s="135"/>
    </row>
    <row r="5693" spans="5:17" x14ac:dyDescent="0.25">
      <c r="E5693" s="265"/>
      <c r="M5693" s="159"/>
      <c r="N5693" s="149"/>
      <c r="P5693" s="135"/>
      <c r="Q5693" s="135"/>
    </row>
    <row r="5694" spans="5:17" x14ac:dyDescent="0.25">
      <c r="E5694" s="265"/>
      <c r="M5694" s="159"/>
      <c r="N5694" s="149"/>
      <c r="P5694" s="135"/>
      <c r="Q5694" s="135"/>
    </row>
    <row r="5695" spans="5:17" x14ac:dyDescent="0.25">
      <c r="E5695" s="265"/>
      <c r="M5695" s="159"/>
      <c r="N5695" s="149"/>
      <c r="P5695" s="135"/>
      <c r="Q5695" s="135"/>
    </row>
    <row r="5696" spans="5:17" x14ac:dyDescent="0.25">
      <c r="E5696" s="265"/>
      <c r="M5696" s="159"/>
      <c r="N5696" s="149"/>
      <c r="P5696" s="135"/>
      <c r="Q5696" s="135"/>
    </row>
    <row r="5697" spans="5:17" x14ac:dyDescent="0.25">
      <c r="E5697" s="265"/>
      <c r="M5697" s="159"/>
      <c r="N5697" s="149"/>
      <c r="P5697" s="135"/>
      <c r="Q5697" s="135"/>
    </row>
    <row r="5698" spans="5:17" x14ac:dyDescent="0.25">
      <c r="E5698" s="265"/>
      <c r="M5698" s="159"/>
      <c r="N5698" s="149"/>
      <c r="P5698" s="135"/>
      <c r="Q5698" s="135"/>
    </row>
    <row r="5699" spans="5:17" x14ac:dyDescent="0.25">
      <c r="E5699" s="265"/>
      <c r="M5699" s="159"/>
      <c r="N5699" s="149"/>
      <c r="P5699" s="135"/>
      <c r="Q5699" s="135"/>
    </row>
    <row r="5700" spans="5:17" x14ac:dyDescent="0.25">
      <c r="E5700" s="265"/>
      <c r="M5700" s="159"/>
      <c r="N5700" s="149"/>
      <c r="P5700" s="135"/>
      <c r="Q5700" s="135"/>
    </row>
    <row r="5701" spans="5:17" x14ac:dyDescent="0.25">
      <c r="E5701" s="265"/>
      <c r="M5701" s="159"/>
      <c r="N5701" s="149"/>
      <c r="P5701" s="135"/>
      <c r="Q5701" s="135"/>
    </row>
    <row r="5702" spans="5:17" x14ac:dyDescent="0.25">
      <c r="E5702" s="265"/>
      <c r="M5702" s="159"/>
      <c r="N5702" s="149"/>
      <c r="P5702" s="135"/>
      <c r="Q5702" s="135"/>
    </row>
    <row r="5703" spans="5:17" x14ac:dyDescent="0.25">
      <c r="E5703" s="265"/>
      <c r="M5703" s="159"/>
      <c r="N5703" s="149"/>
      <c r="P5703" s="135"/>
      <c r="Q5703" s="135"/>
    </row>
    <row r="5704" spans="5:17" x14ac:dyDescent="0.25">
      <c r="E5704" s="265"/>
      <c r="M5704" s="159"/>
      <c r="N5704" s="149"/>
      <c r="P5704" s="135"/>
      <c r="Q5704" s="135"/>
    </row>
    <row r="5705" spans="5:17" x14ac:dyDescent="0.25">
      <c r="E5705" s="265"/>
      <c r="M5705" s="159"/>
      <c r="N5705" s="149"/>
      <c r="P5705" s="135"/>
      <c r="Q5705" s="135"/>
    </row>
    <row r="5706" spans="5:17" x14ac:dyDescent="0.25">
      <c r="E5706" s="265"/>
      <c r="M5706" s="159"/>
      <c r="N5706" s="149"/>
      <c r="P5706" s="135"/>
      <c r="Q5706" s="135"/>
    </row>
    <row r="5707" spans="5:17" x14ac:dyDescent="0.25">
      <c r="E5707" s="265"/>
      <c r="M5707" s="159"/>
      <c r="N5707" s="149"/>
      <c r="P5707" s="135"/>
      <c r="Q5707" s="135"/>
    </row>
    <row r="5708" spans="5:17" x14ac:dyDescent="0.25">
      <c r="E5708" s="265"/>
      <c r="M5708" s="159"/>
      <c r="N5708" s="149"/>
      <c r="P5708" s="135"/>
      <c r="Q5708" s="135"/>
    </row>
    <row r="5709" spans="5:17" x14ac:dyDescent="0.25">
      <c r="E5709" s="265"/>
      <c r="M5709" s="159"/>
      <c r="N5709" s="149"/>
      <c r="P5709" s="135"/>
      <c r="Q5709" s="135"/>
    </row>
    <row r="5710" spans="5:17" x14ac:dyDescent="0.25">
      <c r="E5710" s="265"/>
      <c r="M5710" s="159"/>
      <c r="N5710" s="149"/>
      <c r="P5710" s="135"/>
      <c r="Q5710" s="135"/>
    </row>
    <row r="5711" spans="5:17" x14ac:dyDescent="0.25">
      <c r="E5711" s="265"/>
      <c r="M5711" s="159"/>
      <c r="N5711" s="149"/>
      <c r="P5711" s="135"/>
      <c r="Q5711" s="135"/>
    </row>
    <row r="5712" spans="5:17" x14ac:dyDescent="0.25">
      <c r="E5712" s="265"/>
      <c r="M5712" s="159"/>
      <c r="N5712" s="149"/>
      <c r="P5712" s="135"/>
      <c r="Q5712" s="135"/>
    </row>
    <row r="5713" spans="5:17" x14ac:dyDescent="0.25">
      <c r="E5713" s="265"/>
      <c r="M5713" s="159"/>
      <c r="N5713" s="149"/>
      <c r="P5713" s="135"/>
      <c r="Q5713" s="135"/>
    </row>
    <row r="5714" spans="5:17" x14ac:dyDescent="0.25">
      <c r="E5714" s="265"/>
      <c r="M5714" s="159"/>
      <c r="N5714" s="149"/>
      <c r="P5714" s="135"/>
      <c r="Q5714" s="135"/>
    </row>
    <row r="5715" spans="5:17" x14ac:dyDescent="0.25">
      <c r="E5715" s="265"/>
      <c r="M5715" s="159"/>
      <c r="N5715" s="149"/>
      <c r="P5715" s="135"/>
      <c r="Q5715" s="135"/>
    </row>
    <row r="5716" spans="5:17" x14ac:dyDescent="0.25">
      <c r="E5716" s="265"/>
      <c r="M5716" s="159"/>
      <c r="N5716" s="149"/>
      <c r="P5716" s="135"/>
      <c r="Q5716" s="135"/>
    </row>
    <row r="5717" spans="5:17" x14ac:dyDescent="0.25">
      <c r="E5717" s="265"/>
      <c r="M5717" s="159"/>
      <c r="N5717" s="149"/>
      <c r="P5717" s="135"/>
      <c r="Q5717" s="135"/>
    </row>
    <row r="5718" spans="5:17" x14ac:dyDescent="0.25">
      <c r="E5718" s="265"/>
      <c r="M5718" s="159"/>
      <c r="N5718" s="149"/>
      <c r="P5718" s="135"/>
      <c r="Q5718" s="135"/>
    </row>
    <row r="5719" spans="5:17" x14ac:dyDescent="0.25">
      <c r="E5719" s="265"/>
      <c r="M5719" s="159"/>
      <c r="N5719" s="149"/>
      <c r="P5719" s="135"/>
      <c r="Q5719" s="135"/>
    </row>
    <row r="5720" spans="5:17" x14ac:dyDescent="0.25">
      <c r="E5720" s="265"/>
      <c r="M5720" s="159"/>
      <c r="N5720" s="149"/>
      <c r="P5720" s="135"/>
      <c r="Q5720" s="135"/>
    </row>
    <row r="5721" spans="5:17" x14ac:dyDescent="0.25">
      <c r="E5721" s="265"/>
      <c r="M5721" s="159"/>
      <c r="N5721" s="149"/>
      <c r="P5721" s="135"/>
      <c r="Q5721" s="135"/>
    </row>
    <row r="5722" spans="5:17" x14ac:dyDescent="0.25">
      <c r="E5722" s="265"/>
      <c r="M5722" s="159"/>
      <c r="N5722" s="149"/>
      <c r="P5722" s="135"/>
      <c r="Q5722" s="135"/>
    </row>
    <row r="5723" spans="5:17" x14ac:dyDescent="0.25">
      <c r="E5723" s="265"/>
      <c r="M5723" s="159"/>
      <c r="N5723" s="149"/>
      <c r="P5723" s="135"/>
      <c r="Q5723" s="135"/>
    </row>
    <row r="5724" spans="5:17" x14ac:dyDescent="0.25">
      <c r="E5724" s="265"/>
      <c r="M5724" s="159"/>
      <c r="N5724" s="149"/>
      <c r="P5724" s="135"/>
      <c r="Q5724" s="135"/>
    </row>
    <row r="5725" spans="5:17" x14ac:dyDescent="0.25">
      <c r="E5725" s="265"/>
      <c r="M5725" s="159"/>
      <c r="N5725" s="149"/>
      <c r="P5725" s="135"/>
      <c r="Q5725" s="135"/>
    </row>
    <row r="5726" spans="5:17" x14ac:dyDescent="0.25">
      <c r="E5726" s="265"/>
      <c r="M5726" s="159"/>
      <c r="N5726" s="149"/>
      <c r="P5726" s="135"/>
      <c r="Q5726" s="135"/>
    </row>
    <row r="5727" spans="5:17" x14ac:dyDescent="0.25">
      <c r="E5727" s="265"/>
      <c r="M5727" s="159"/>
      <c r="N5727" s="149"/>
      <c r="P5727" s="135"/>
      <c r="Q5727" s="135"/>
    </row>
    <row r="5728" spans="5:17" x14ac:dyDescent="0.25">
      <c r="E5728" s="265"/>
      <c r="M5728" s="159"/>
      <c r="N5728" s="149"/>
      <c r="P5728" s="135"/>
      <c r="Q5728" s="135"/>
    </row>
    <row r="5729" spans="5:17" x14ac:dyDescent="0.25">
      <c r="E5729" s="265"/>
      <c r="M5729" s="159"/>
      <c r="N5729" s="149"/>
      <c r="P5729" s="135"/>
      <c r="Q5729" s="135"/>
    </row>
    <row r="5730" spans="5:17" x14ac:dyDescent="0.25">
      <c r="E5730" s="265"/>
      <c r="M5730" s="159"/>
      <c r="N5730" s="149"/>
      <c r="P5730" s="135"/>
      <c r="Q5730" s="135"/>
    </row>
    <row r="5731" spans="5:17" x14ac:dyDescent="0.25">
      <c r="E5731" s="265"/>
      <c r="M5731" s="159"/>
      <c r="N5731" s="149"/>
      <c r="P5731" s="135"/>
      <c r="Q5731" s="135"/>
    </row>
    <row r="5732" spans="5:17" x14ac:dyDescent="0.25">
      <c r="E5732" s="265"/>
      <c r="M5732" s="159"/>
      <c r="N5732" s="149"/>
      <c r="P5732" s="135"/>
      <c r="Q5732" s="135"/>
    </row>
    <row r="5733" spans="5:17" x14ac:dyDescent="0.25">
      <c r="E5733" s="265"/>
      <c r="M5733" s="159"/>
      <c r="N5733" s="149"/>
      <c r="P5733" s="135"/>
      <c r="Q5733" s="135"/>
    </row>
    <row r="5734" spans="5:17" x14ac:dyDescent="0.25">
      <c r="E5734" s="265"/>
      <c r="M5734" s="159"/>
      <c r="N5734" s="149"/>
      <c r="P5734" s="135"/>
      <c r="Q5734" s="135"/>
    </row>
    <row r="5735" spans="5:17" x14ac:dyDescent="0.25">
      <c r="E5735" s="265"/>
      <c r="M5735" s="159"/>
      <c r="N5735" s="149"/>
      <c r="P5735" s="135"/>
      <c r="Q5735" s="135"/>
    </row>
    <row r="5736" spans="5:17" x14ac:dyDescent="0.25">
      <c r="E5736" s="265"/>
      <c r="M5736" s="159"/>
      <c r="N5736" s="149"/>
      <c r="P5736" s="135"/>
      <c r="Q5736" s="135"/>
    </row>
    <row r="5737" spans="5:17" x14ac:dyDescent="0.25">
      <c r="E5737" s="265"/>
      <c r="M5737" s="159"/>
      <c r="N5737" s="149"/>
      <c r="P5737" s="135"/>
      <c r="Q5737" s="135"/>
    </row>
    <row r="5738" spans="5:17" x14ac:dyDescent="0.25">
      <c r="E5738" s="265"/>
      <c r="M5738" s="159"/>
      <c r="N5738" s="149"/>
      <c r="P5738" s="135"/>
      <c r="Q5738" s="135"/>
    </row>
    <row r="5739" spans="5:17" x14ac:dyDescent="0.25">
      <c r="E5739" s="265"/>
      <c r="M5739" s="159"/>
      <c r="N5739" s="149"/>
      <c r="P5739" s="135"/>
      <c r="Q5739" s="135"/>
    </row>
    <row r="5740" spans="5:17" x14ac:dyDescent="0.25">
      <c r="E5740" s="265"/>
      <c r="M5740" s="159"/>
      <c r="N5740" s="149"/>
      <c r="P5740" s="135"/>
      <c r="Q5740" s="135"/>
    </row>
    <row r="5741" spans="5:17" x14ac:dyDescent="0.25">
      <c r="E5741" s="265"/>
      <c r="M5741" s="159"/>
      <c r="N5741" s="149"/>
      <c r="P5741" s="135"/>
      <c r="Q5741" s="135"/>
    </row>
    <row r="5742" spans="5:17" x14ac:dyDescent="0.25">
      <c r="E5742" s="265"/>
      <c r="M5742" s="159"/>
      <c r="N5742" s="149"/>
      <c r="P5742" s="135"/>
      <c r="Q5742" s="135"/>
    </row>
    <row r="5743" spans="5:17" x14ac:dyDescent="0.25">
      <c r="E5743" s="265"/>
      <c r="M5743" s="159"/>
      <c r="N5743" s="149"/>
      <c r="P5743" s="135"/>
      <c r="Q5743" s="135"/>
    </row>
    <row r="5744" spans="5:17" x14ac:dyDescent="0.25">
      <c r="E5744" s="265"/>
      <c r="M5744" s="159"/>
      <c r="N5744" s="149"/>
      <c r="P5744" s="135"/>
      <c r="Q5744" s="135"/>
    </row>
    <row r="5745" spans="5:17" x14ac:dyDescent="0.25">
      <c r="E5745" s="265"/>
      <c r="M5745" s="159"/>
      <c r="N5745" s="149"/>
      <c r="P5745" s="135"/>
      <c r="Q5745" s="135"/>
    </row>
    <row r="5746" spans="5:17" x14ac:dyDescent="0.25">
      <c r="E5746" s="265"/>
      <c r="M5746" s="159"/>
      <c r="N5746" s="149"/>
      <c r="P5746" s="135"/>
      <c r="Q5746" s="135"/>
    </row>
    <row r="5747" spans="5:17" x14ac:dyDescent="0.25">
      <c r="E5747" s="265"/>
      <c r="M5747" s="159"/>
      <c r="N5747" s="149"/>
      <c r="P5747" s="135"/>
      <c r="Q5747" s="135"/>
    </row>
    <row r="5748" spans="5:17" x14ac:dyDescent="0.25">
      <c r="E5748" s="265"/>
      <c r="M5748" s="159"/>
      <c r="N5748" s="149"/>
      <c r="P5748" s="135"/>
      <c r="Q5748" s="135"/>
    </row>
    <row r="5749" spans="5:17" x14ac:dyDescent="0.25">
      <c r="E5749" s="265"/>
      <c r="M5749" s="159"/>
      <c r="N5749" s="149"/>
      <c r="P5749" s="135"/>
      <c r="Q5749" s="135"/>
    </row>
    <row r="5750" spans="5:17" x14ac:dyDescent="0.25">
      <c r="E5750" s="265"/>
      <c r="M5750" s="159"/>
      <c r="N5750" s="149"/>
      <c r="P5750" s="135"/>
      <c r="Q5750" s="135"/>
    </row>
    <row r="5751" spans="5:17" x14ac:dyDescent="0.25">
      <c r="E5751" s="265"/>
      <c r="M5751" s="159"/>
      <c r="N5751" s="149"/>
      <c r="P5751" s="135"/>
      <c r="Q5751" s="135"/>
    </row>
    <row r="5752" spans="5:17" x14ac:dyDescent="0.25">
      <c r="E5752" s="265"/>
      <c r="M5752" s="159"/>
      <c r="N5752" s="149"/>
      <c r="P5752" s="135"/>
      <c r="Q5752" s="135"/>
    </row>
    <row r="5753" spans="5:17" x14ac:dyDescent="0.25">
      <c r="E5753" s="265"/>
      <c r="M5753" s="159"/>
      <c r="N5753" s="149"/>
      <c r="P5753" s="135"/>
      <c r="Q5753" s="135"/>
    </row>
    <row r="5754" spans="5:17" x14ac:dyDescent="0.25">
      <c r="E5754" s="265"/>
      <c r="M5754" s="159"/>
      <c r="N5754" s="149"/>
      <c r="P5754" s="135"/>
      <c r="Q5754" s="135"/>
    </row>
    <row r="5755" spans="5:17" x14ac:dyDescent="0.25">
      <c r="E5755" s="265"/>
      <c r="M5755" s="159"/>
      <c r="N5755" s="149"/>
      <c r="P5755" s="135"/>
      <c r="Q5755" s="135"/>
    </row>
    <row r="5756" spans="5:17" x14ac:dyDescent="0.25">
      <c r="E5756" s="265"/>
      <c r="M5756" s="159"/>
      <c r="N5756" s="149"/>
      <c r="P5756" s="135"/>
      <c r="Q5756" s="135"/>
    </row>
    <row r="5757" spans="5:17" x14ac:dyDescent="0.25">
      <c r="E5757" s="265"/>
      <c r="M5757" s="159"/>
      <c r="N5757" s="149"/>
      <c r="P5757" s="135"/>
      <c r="Q5757" s="135"/>
    </row>
    <row r="5758" spans="5:17" x14ac:dyDescent="0.25">
      <c r="E5758" s="265"/>
      <c r="M5758" s="159"/>
      <c r="N5758" s="149"/>
      <c r="P5758" s="135"/>
      <c r="Q5758" s="135"/>
    </row>
    <row r="5759" spans="5:17" x14ac:dyDescent="0.25">
      <c r="E5759" s="265"/>
      <c r="M5759" s="159"/>
      <c r="N5759" s="149"/>
      <c r="P5759" s="135"/>
      <c r="Q5759" s="135"/>
    </row>
    <row r="5760" spans="5:17" x14ac:dyDescent="0.25">
      <c r="E5760" s="265"/>
      <c r="M5760" s="159"/>
      <c r="N5760" s="149"/>
      <c r="P5760" s="135"/>
      <c r="Q5760" s="135"/>
    </row>
    <row r="5761" spans="5:17" x14ac:dyDescent="0.25">
      <c r="E5761" s="265"/>
      <c r="M5761" s="159"/>
      <c r="N5761" s="149"/>
      <c r="P5761" s="135"/>
      <c r="Q5761" s="135"/>
    </row>
    <row r="5762" spans="5:17" x14ac:dyDescent="0.25">
      <c r="E5762" s="265"/>
      <c r="M5762" s="159"/>
      <c r="N5762" s="149"/>
      <c r="P5762" s="135"/>
      <c r="Q5762" s="135"/>
    </row>
    <row r="5763" spans="5:17" x14ac:dyDescent="0.25">
      <c r="E5763" s="265"/>
      <c r="M5763" s="159"/>
      <c r="N5763" s="149"/>
      <c r="P5763" s="135"/>
      <c r="Q5763" s="135"/>
    </row>
    <row r="5764" spans="5:17" x14ac:dyDescent="0.25">
      <c r="E5764" s="265"/>
      <c r="M5764" s="159"/>
      <c r="N5764" s="149"/>
      <c r="P5764" s="135"/>
      <c r="Q5764" s="135"/>
    </row>
    <row r="5765" spans="5:17" x14ac:dyDescent="0.25">
      <c r="E5765" s="265"/>
      <c r="M5765" s="159"/>
      <c r="N5765" s="149"/>
      <c r="P5765" s="135"/>
      <c r="Q5765" s="135"/>
    </row>
    <row r="5766" spans="5:17" x14ac:dyDescent="0.25">
      <c r="E5766" s="265"/>
      <c r="M5766" s="159"/>
      <c r="N5766" s="149"/>
      <c r="P5766" s="135"/>
      <c r="Q5766" s="135"/>
    </row>
    <row r="5767" spans="5:17" x14ac:dyDescent="0.25">
      <c r="E5767" s="265"/>
      <c r="M5767" s="159"/>
      <c r="N5767" s="149"/>
      <c r="P5767" s="135"/>
      <c r="Q5767" s="135"/>
    </row>
    <row r="5768" spans="5:17" x14ac:dyDescent="0.25">
      <c r="E5768" s="265"/>
      <c r="M5768" s="159"/>
      <c r="N5768" s="149"/>
      <c r="P5768" s="135"/>
      <c r="Q5768" s="135"/>
    </row>
    <row r="5769" spans="5:17" x14ac:dyDescent="0.25">
      <c r="E5769" s="265"/>
      <c r="M5769" s="159"/>
      <c r="N5769" s="149"/>
      <c r="P5769" s="135"/>
      <c r="Q5769" s="135"/>
    </row>
    <row r="5770" spans="5:17" x14ac:dyDescent="0.25">
      <c r="E5770" s="265"/>
      <c r="M5770" s="159"/>
      <c r="N5770" s="149"/>
      <c r="P5770" s="135"/>
      <c r="Q5770" s="135"/>
    </row>
    <row r="5771" spans="5:17" x14ac:dyDescent="0.25">
      <c r="E5771" s="265"/>
      <c r="M5771" s="159"/>
      <c r="N5771" s="149"/>
      <c r="P5771" s="135"/>
      <c r="Q5771" s="135"/>
    </row>
    <row r="5772" spans="5:17" x14ac:dyDescent="0.25">
      <c r="E5772" s="265"/>
      <c r="M5772" s="159"/>
      <c r="N5772" s="149"/>
      <c r="P5772" s="135"/>
      <c r="Q5772" s="135"/>
    </row>
    <row r="5773" spans="5:17" x14ac:dyDescent="0.25">
      <c r="E5773" s="265"/>
      <c r="M5773" s="159"/>
      <c r="N5773" s="149"/>
      <c r="P5773" s="135"/>
      <c r="Q5773" s="135"/>
    </row>
    <row r="5774" spans="5:17" x14ac:dyDescent="0.25">
      <c r="E5774" s="265"/>
      <c r="M5774" s="159"/>
      <c r="N5774" s="149"/>
      <c r="P5774" s="135"/>
      <c r="Q5774" s="135"/>
    </row>
    <row r="5775" spans="5:17" x14ac:dyDescent="0.25">
      <c r="E5775" s="265"/>
      <c r="M5775" s="159"/>
      <c r="N5775" s="149"/>
      <c r="P5775" s="135"/>
      <c r="Q5775" s="135"/>
    </row>
    <row r="5776" spans="5:17" x14ac:dyDescent="0.25">
      <c r="E5776" s="265"/>
      <c r="M5776" s="159"/>
      <c r="N5776" s="149"/>
      <c r="P5776" s="135"/>
      <c r="Q5776" s="135"/>
    </row>
    <row r="5777" spans="5:17" x14ac:dyDescent="0.25">
      <c r="E5777" s="265"/>
      <c r="M5777" s="159"/>
      <c r="N5777" s="149"/>
      <c r="P5777" s="135"/>
      <c r="Q5777" s="135"/>
    </row>
    <row r="5778" spans="5:17" x14ac:dyDescent="0.25">
      <c r="E5778" s="265"/>
      <c r="M5778" s="159"/>
      <c r="N5778" s="149"/>
      <c r="P5778" s="135"/>
      <c r="Q5778" s="135"/>
    </row>
    <row r="5779" spans="5:17" x14ac:dyDescent="0.25">
      <c r="E5779" s="265"/>
      <c r="M5779" s="159"/>
      <c r="N5779" s="149"/>
      <c r="P5779" s="135"/>
      <c r="Q5779" s="135"/>
    </row>
    <row r="5780" spans="5:17" x14ac:dyDescent="0.25">
      <c r="E5780" s="265"/>
      <c r="M5780" s="159"/>
      <c r="N5780" s="149"/>
      <c r="P5780" s="135"/>
      <c r="Q5780" s="135"/>
    </row>
    <row r="5781" spans="5:17" x14ac:dyDescent="0.25">
      <c r="E5781" s="265"/>
      <c r="M5781" s="159"/>
      <c r="N5781" s="149"/>
      <c r="P5781" s="135"/>
      <c r="Q5781" s="135"/>
    </row>
    <row r="5782" spans="5:17" x14ac:dyDescent="0.25">
      <c r="E5782" s="265"/>
      <c r="M5782" s="159"/>
      <c r="N5782" s="149"/>
      <c r="P5782" s="135"/>
      <c r="Q5782" s="135"/>
    </row>
    <row r="5783" spans="5:17" x14ac:dyDescent="0.25">
      <c r="E5783" s="265"/>
      <c r="M5783" s="159"/>
      <c r="N5783" s="149"/>
      <c r="P5783" s="135"/>
      <c r="Q5783" s="135"/>
    </row>
    <row r="5784" spans="5:17" x14ac:dyDescent="0.25">
      <c r="E5784" s="265"/>
      <c r="M5784" s="159"/>
      <c r="N5784" s="149"/>
      <c r="P5784" s="135"/>
      <c r="Q5784" s="135"/>
    </row>
    <row r="5785" spans="5:17" x14ac:dyDescent="0.25">
      <c r="E5785" s="265"/>
      <c r="M5785" s="159"/>
      <c r="N5785" s="149"/>
      <c r="P5785" s="135"/>
      <c r="Q5785" s="135"/>
    </row>
    <row r="5786" spans="5:17" x14ac:dyDescent="0.25">
      <c r="E5786" s="265"/>
      <c r="M5786" s="159"/>
      <c r="N5786" s="149"/>
      <c r="P5786" s="135"/>
      <c r="Q5786" s="135"/>
    </row>
    <row r="5787" spans="5:17" x14ac:dyDescent="0.25">
      <c r="E5787" s="265"/>
      <c r="M5787" s="159"/>
      <c r="N5787" s="149"/>
      <c r="P5787" s="135"/>
      <c r="Q5787" s="135"/>
    </row>
    <row r="5788" spans="5:17" x14ac:dyDescent="0.25">
      <c r="E5788" s="265"/>
      <c r="M5788" s="159"/>
      <c r="N5788" s="149"/>
      <c r="P5788" s="135"/>
      <c r="Q5788" s="135"/>
    </row>
    <row r="5789" spans="5:17" x14ac:dyDescent="0.25">
      <c r="E5789" s="265"/>
      <c r="M5789" s="159"/>
      <c r="N5789" s="149"/>
      <c r="P5789" s="135"/>
      <c r="Q5789" s="135"/>
    </row>
    <row r="5790" spans="5:17" x14ac:dyDescent="0.25">
      <c r="E5790" s="265"/>
      <c r="M5790" s="159"/>
      <c r="N5790" s="149"/>
      <c r="P5790" s="135"/>
      <c r="Q5790" s="135"/>
    </row>
    <row r="5791" spans="5:17" x14ac:dyDescent="0.25">
      <c r="E5791" s="265"/>
      <c r="M5791" s="159"/>
      <c r="N5791" s="149"/>
      <c r="P5791" s="135"/>
      <c r="Q5791" s="135"/>
    </row>
    <row r="5792" spans="5:17" x14ac:dyDescent="0.25">
      <c r="E5792" s="265"/>
      <c r="M5792" s="159"/>
      <c r="N5792" s="149"/>
      <c r="P5792" s="135"/>
      <c r="Q5792" s="135"/>
    </row>
    <row r="5793" spans="5:17" x14ac:dyDescent="0.25">
      <c r="E5793" s="265"/>
      <c r="M5793" s="159"/>
      <c r="N5793" s="149"/>
      <c r="P5793" s="135"/>
      <c r="Q5793" s="135"/>
    </row>
    <row r="5794" spans="5:17" x14ac:dyDescent="0.25">
      <c r="E5794" s="265"/>
      <c r="M5794" s="159"/>
      <c r="N5794" s="149"/>
      <c r="P5794" s="135"/>
      <c r="Q5794" s="135"/>
    </row>
    <row r="5795" spans="5:17" x14ac:dyDescent="0.25">
      <c r="E5795" s="265"/>
      <c r="M5795" s="159"/>
      <c r="N5795" s="149"/>
      <c r="P5795" s="135"/>
      <c r="Q5795" s="135"/>
    </row>
    <row r="5796" spans="5:17" x14ac:dyDescent="0.25">
      <c r="E5796" s="265"/>
      <c r="M5796" s="159"/>
      <c r="N5796" s="149"/>
      <c r="P5796" s="135"/>
      <c r="Q5796" s="135"/>
    </row>
    <row r="5797" spans="5:17" x14ac:dyDescent="0.25">
      <c r="E5797" s="265"/>
      <c r="M5797" s="159"/>
      <c r="N5797" s="149"/>
      <c r="P5797" s="135"/>
      <c r="Q5797" s="135"/>
    </row>
    <row r="5798" spans="5:17" x14ac:dyDescent="0.25">
      <c r="E5798" s="265"/>
      <c r="M5798" s="159"/>
      <c r="N5798" s="149"/>
      <c r="P5798" s="135"/>
      <c r="Q5798" s="135"/>
    </row>
    <row r="5799" spans="5:17" x14ac:dyDescent="0.25">
      <c r="E5799" s="265"/>
      <c r="M5799" s="159"/>
      <c r="N5799" s="149"/>
      <c r="P5799" s="135"/>
      <c r="Q5799" s="135"/>
    </row>
    <row r="5800" spans="5:17" x14ac:dyDescent="0.25">
      <c r="E5800" s="265"/>
      <c r="M5800" s="159"/>
      <c r="N5800" s="149"/>
      <c r="P5800" s="135"/>
      <c r="Q5800" s="135"/>
    </row>
    <row r="5801" spans="5:17" x14ac:dyDescent="0.25">
      <c r="E5801" s="265"/>
      <c r="M5801" s="159"/>
      <c r="N5801" s="149"/>
      <c r="P5801" s="135"/>
      <c r="Q5801" s="135"/>
    </row>
    <row r="5802" spans="5:17" x14ac:dyDescent="0.25">
      <c r="E5802" s="265"/>
      <c r="M5802" s="159"/>
      <c r="N5802" s="149"/>
      <c r="P5802" s="135"/>
      <c r="Q5802" s="135"/>
    </row>
    <row r="5803" spans="5:17" x14ac:dyDescent="0.25">
      <c r="E5803" s="265"/>
      <c r="M5803" s="159"/>
      <c r="N5803" s="149"/>
      <c r="P5803" s="135"/>
      <c r="Q5803" s="135"/>
    </row>
    <row r="5804" spans="5:17" x14ac:dyDescent="0.25">
      <c r="E5804" s="265"/>
      <c r="M5804" s="159"/>
      <c r="N5804" s="149"/>
      <c r="P5804" s="135"/>
      <c r="Q5804" s="135"/>
    </row>
    <row r="5805" spans="5:17" x14ac:dyDescent="0.25">
      <c r="E5805" s="265"/>
      <c r="M5805" s="159"/>
      <c r="N5805" s="149"/>
      <c r="P5805" s="135"/>
      <c r="Q5805" s="135"/>
    </row>
    <row r="5806" spans="5:17" x14ac:dyDescent="0.25">
      <c r="E5806" s="265"/>
      <c r="M5806" s="159"/>
      <c r="N5806" s="149"/>
      <c r="P5806" s="135"/>
      <c r="Q5806" s="135"/>
    </row>
    <row r="5807" spans="5:17" x14ac:dyDescent="0.25">
      <c r="E5807" s="265"/>
      <c r="M5807" s="159"/>
      <c r="N5807" s="149"/>
      <c r="P5807" s="135"/>
      <c r="Q5807" s="135"/>
    </row>
    <row r="5808" spans="5:17" x14ac:dyDescent="0.25">
      <c r="E5808" s="265"/>
      <c r="M5808" s="159"/>
      <c r="N5808" s="149"/>
      <c r="P5808" s="135"/>
      <c r="Q5808" s="135"/>
    </row>
    <row r="5809" spans="5:17" x14ac:dyDescent="0.25">
      <c r="E5809" s="265"/>
      <c r="M5809" s="159"/>
      <c r="N5809" s="149"/>
      <c r="P5809" s="135"/>
      <c r="Q5809" s="135"/>
    </row>
    <row r="5810" spans="5:17" x14ac:dyDescent="0.25">
      <c r="E5810" s="265"/>
      <c r="M5810" s="159"/>
      <c r="N5810" s="149"/>
      <c r="P5810" s="135"/>
      <c r="Q5810" s="135"/>
    </row>
    <row r="5811" spans="5:17" x14ac:dyDescent="0.25">
      <c r="E5811" s="265"/>
      <c r="M5811" s="159"/>
      <c r="N5811" s="149"/>
      <c r="P5811" s="135"/>
      <c r="Q5811" s="135"/>
    </row>
    <row r="5812" spans="5:17" x14ac:dyDescent="0.25">
      <c r="E5812" s="265"/>
      <c r="M5812" s="159"/>
      <c r="N5812" s="149"/>
      <c r="P5812" s="135"/>
      <c r="Q5812" s="135"/>
    </row>
    <row r="5813" spans="5:17" x14ac:dyDescent="0.25">
      <c r="E5813" s="265"/>
      <c r="M5813" s="159"/>
      <c r="N5813" s="149"/>
      <c r="P5813" s="135"/>
      <c r="Q5813" s="135"/>
    </row>
    <row r="5814" spans="5:17" x14ac:dyDescent="0.25">
      <c r="E5814" s="265"/>
      <c r="M5814" s="159"/>
      <c r="N5814" s="149"/>
      <c r="P5814" s="135"/>
      <c r="Q5814" s="135"/>
    </row>
    <row r="5815" spans="5:17" x14ac:dyDescent="0.25">
      <c r="E5815" s="265"/>
      <c r="M5815" s="159"/>
      <c r="N5815" s="149"/>
      <c r="P5815" s="135"/>
      <c r="Q5815" s="135"/>
    </row>
    <row r="5816" spans="5:17" x14ac:dyDescent="0.25">
      <c r="E5816" s="265"/>
      <c r="M5816" s="159"/>
      <c r="N5816" s="149"/>
      <c r="P5816" s="135"/>
      <c r="Q5816" s="135"/>
    </row>
    <row r="5817" spans="5:17" x14ac:dyDescent="0.25">
      <c r="E5817" s="265"/>
      <c r="M5817" s="159"/>
      <c r="N5817" s="149"/>
      <c r="P5817" s="135"/>
      <c r="Q5817" s="135"/>
    </row>
    <row r="5818" spans="5:17" x14ac:dyDescent="0.25">
      <c r="E5818" s="265"/>
      <c r="M5818" s="159"/>
      <c r="N5818" s="149"/>
      <c r="P5818" s="135"/>
      <c r="Q5818" s="135"/>
    </row>
    <row r="5819" spans="5:17" x14ac:dyDescent="0.25">
      <c r="E5819" s="265"/>
      <c r="M5819" s="159"/>
      <c r="N5819" s="149"/>
      <c r="P5819" s="135"/>
      <c r="Q5819" s="135"/>
    </row>
    <row r="5820" spans="5:17" x14ac:dyDescent="0.25">
      <c r="E5820" s="265"/>
      <c r="M5820" s="159"/>
      <c r="N5820" s="149"/>
      <c r="P5820" s="135"/>
      <c r="Q5820" s="135"/>
    </row>
    <row r="5821" spans="5:17" x14ac:dyDescent="0.25">
      <c r="E5821" s="265"/>
      <c r="M5821" s="159"/>
      <c r="N5821" s="149"/>
      <c r="P5821" s="135"/>
      <c r="Q5821" s="135"/>
    </row>
    <row r="5822" spans="5:17" x14ac:dyDescent="0.25">
      <c r="E5822" s="265"/>
      <c r="M5822" s="159"/>
      <c r="N5822" s="149"/>
      <c r="P5822" s="135"/>
      <c r="Q5822" s="135"/>
    </row>
    <row r="5823" spans="5:17" x14ac:dyDescent="0.25">
      <c r="E5823" s="265"/>
      <c r="M5823" s="159"/>
      <c r="N5823" s="149"/>
      <c r="P5823" s="135"/>
      <c r="Q5823" s="135"/>
    </row>
    <row r="5824" spans="5:17" x14ac:dyDescent="0.25">
      <c r="E5824" s="265"/>
      <c r="M5824" s="159"/>
      <c r="N5824" s="149"/>
      <c r="P5824" s="135"/>
      <c r="Q5824" s="135"/>
    </row>
    <row r="5825" spans="5:17" x14ac:dyDescent="0.25">
      <c r="E5825" s="265"/>
      <c r="M5825" s="159"/>
      <c r="N5825" s="149"/>
      <c r="P5825" s="135"/>
      <c r="Q5825" s="135"/>
    </row>
    <row r="5826" spans="5:17" x14ac:dyDescent="0.25">
      <c r="E5826" s="265"/>
      <c r="M5826" s="159"/>
      <c r="N5826" s="149"/>
      <c r="P5826" s="135"/>
      <c r="Q5826" s="135"/>
    </row>
    <row r="5827" spans="5:17" x14ac:dyDescent="0.25">
      <c r="E5827" s="265"/>
      <c r="M5827" s="159"/>
      <c r="N5827" s="149"/>
      <c r="P5827" s="135"/>
      <c r="Q5827" s="135"/>
    </row>
    <row r="5828" spans="5:17" x14ac:dyDescent="0.25">
      <c r="E5828" s="265"/>
      <c r="M5828" s="159"/>
      <c r="N5828" s="149"/>
      <c r="P5828" s="135"/>
      <c r="Q5828" s="135"/>
    </row>
    <row r="5829" spans="5:17" x14ac:dyDescent="0.25">
      <c r="E5829" s="265"/>
      <c r="M5829" s="159"/>
      <c r="N5829" s="149"/>
      <c r="P5829" s="135"/>
      <c r="Q5829" s="135"/>
    </row>
    <row r="5830" spans="5:17" x14ac:dyDescent="0.25">
      <c r="E5830" s="265"/>
      <c r="M5830" s="159"/>
      <c r="N5830" s="149"/>
      <c r="P5830" s="135"/>
      <c r="Q5830" s="135"/>
    </row>
    <row r="5831" spans="5:17" x14ac:dyDescent="0.25">
      <c r="E5831" s="265"/>
      <c r="M5831" s="159"/>
      <c r="N5831" s="149"/>
      <c r="P5831" s="135"/>
      <c r="Q5831" s="135"/>
    </row>
    <row r="5832" spans="5:17" x14ac:dyDescent="0.25">
      <c r="E5832" s="265"/>
      <c r="M5832" s="159"/>
      <c r="N5832" s="149"/>
      <c r="P5832" s="135"/>
      <c r="Q5832" s="135"/>
    </row>
    <row r="5833" spans="5:17" x14ac:dyDescent="0.25">
      <c r="E5833" s="265"/>
      <c r="M5833" s="159"/>
      <c r="N5833" s="149"/>
      <c r="P5833" s="135"/>
      <c r="Q5833" s="135"/>
    </row>
    <row r="5834" spans="5:17" x14ac:dyDescent="0.25">
      <c r="E5834" s="265"/>
      <c r="M5834" s="159"/>
      <c r="N5834" s="149"/>
      <c r="P5834" s="135"/>
      <c r="Q5834" s="135"/>
    </row>
    <row r="5835" spans="5:17" x14ac:dyDescent="0.25">
      <c r="E5835" s="265"/>
      <c r="M5835" s="159"/>
      <c r="N5835" s="149"/>
      <c r="P5835" s="135"/>
      <c r="Q5835" s="135"/>
    </row>
    <row r="5836" spans="5:17" x14ac:dyDescent="0.25">
      <c r="E5836" s="265"/>
      <c r="M5836" s="159"/>
      <c r="N5836" s="149"/>
      <c r="P5836" s="135"/>
      <c r="Q5836" s="135"/>
    </row>
    <row r="5837" spans="5:17" x14ac:dyDescent="0.25">
      <c r="E5837" s="265"/>
      <c r="M5837" s="159"/>
      <c r="N5837" s="149"/>
      <c r="P5837" s="135"/>
      <c r="Q5837" s="135"/>
    </row>
    <row r="5838" spans="5:17" x14ac:dyDescent="0.25">
      <c r="E5838" s="265"/>
      <c r="M5838" s="159"/>
      <c r="N5838" s="149"/>
      <c r="P5838" s="135"/>
      <c r="Q5838" s="135"/>
    </row>
    <row r="5839" spans="5:17" x14ac:dyDescent="0.25">
      <c r="E5839" s="265"/>
      <c r="M5839" s="159"/>
      <c r="N5839" s="149"/>
      <c r="P5839" s="135"/>
      <c r="Q5839" s="135"/>
    </row>
    <row r="5840" spans="5:17" x14ac:dyDescent="0.25">
      <c r="E5840" s="265"/>
      <c r="M5840" s="159"/>
      <c r="N5840" s="149"/>
      <c r="P5840" s="135"/>
      <c r="Q5840" s="135"/>
    </row>
    <row r="5841" spans="5:17" x14ac:dyDescent="0.25">
      <c r="E5841" s="265"/>
      <c r="M5841" s="159"/>
      <c r="N5841" s="149"/>
      <c r="P5841" s="135"/>
      <c r="Q5841" s="135"/>
    </row>
    <row r="5842" spans="5:17" x14ac:dyDescent="0.25">
      <c r="E5842" s="265"/>
      <c r="M5842" s="159"/>
      <c r="N5842" s="149"/>
      <c r="P5842" s="135"/>
      <c r="Q5842" s="135"/>
    </row>
    <row r="5843" spans="5:17" x14ac:dyDescent="0.25">
      <c r="E5843" s="265"/>
      <c r="M5843" s="159"/>
      <c r="N5843" s="149"/>
      <c r="P5843" s="135"/>
      <c r="Q5843" s="135"/>
    </row>
    <row r="5844" spans="5:17" x14ac:dyDescent="0.25">
      <c r="E5844" s="265"/>
      <c r="M5844" s="159"/>
      <c r="N5844" s="149"/>
      <c r="P5844" s="135"/>
      <c r="Q5844" s="135"/>
    </row>
    <row r="5845" spans="5:17" x14ac:dyDescent="0.25">
      <c r="E5845" s="265"/>
      <c r="M5845" s="159"/>
      <c r="N5845" s="149"/>
      <c r="P5845" s="135"/>
      <c r="Q5845" s="135"/>
    </row>
    <row r="5846" spans="5:17" x14ac:dyDescent="0.25">
      <c r="E5846" s="265"/>
      <c r="M5846" s="159"/>
      <c r="N5846" s="149"/>
      <c r="P5846" s="135"/>
      <c r="Q5846" s="135"/>
    </row>
    <row r="5847" spans="5:17" x14ac:dyDescent="0.25">
      <c r="E5847" s="265"/>
      <c r="M5847" s="159"/>
      <c r="N5847" s="149"/>
      <c r="P5847" s="135"/>
      <c r="Q5847" s="135"/>
    </row>
    <row r="5848" spans="5:17" x14ac:dyDescent="0.25">
      <c r="E5848" s="265"/>
      <c r="M5848" s="159"/>
      <c r="N5848" s="149"/>
      <c r="P5848" s="135"/>
      <c r="Q5848" s="135"/>
    </row>
    <row r="5849" spans="5:17" x14ac:dyDescent="0.25">
      <c r="E5849" s="265"/>
      <c r="M5849" s="159"/>
      <c r="N5849" s="149"/>
      <c r="P5849" s="135"/>
      <c r="Q5849" s="135"/>
    </row>
    <row r="5850" spans="5:17" x14ac:dyDescent="0.25">
      <c r="E5850" s="265"/>
      <c r="M5850" s="159"/>
      <c r="N5850" s="149"/>
      <c r="P5850" s="135"/>
      <c r="Q5850" s="135"/>
    </row>
    <row r="5851" spans="5:17" x14ac:dyDescent="0.25">
      <c r="E5851" s="265"/>
      <c r="M5851" s="159"/>
      <c r="N5851" s="149"/>
      <c r="P5851" s="135"/>
      <c r="Q5851" s="135"/>
    </row>
    <row r="5852" spans="5:17" x14ac:dyDescent="0.25">
      <c r="E5852" s="265"/>
      <c r="M5852" s="159"/>
      <c r="N5852" s="149"/>
      <c r="P5852" s="135"/>
      <c r="Q5852" s="135"/>
    </row>
    <row r="5853" spans="5:17" x14ac:dyDescent="0.25">
      <c r="E5853" s="265"/>
      <c r="M5853" s="159"/>
      <c r="N5853" s="149"/>
      <c r="P5853" s="135"/>
      <c r="Q5853" s="135"/>
    </row>
    <row r="5854" spans="5:17" x14ac:dyDescent="0.25">
      <c r="E5854" s="265"/>
      <c r="M5854" s="159"/>
      <c r="N5854" s="149"/>
      <c r="P5854" s="135"/>
      <c r="Q5854" s="135"/>
    </row>
    <row r="5855" spans="5:17" x14ac:dyDescent="0.25">
      <c r="E5855" s="265"/>
      <c r="M5855" s="159"/>
      <c r="N5855" s="149"/>
      <c r="P5855" s="135"/>
      <c r="Q5855" s="135"/>
    </row>
    <row r="5856" spans="5:17" x14ac:dyDescent="0.25">
      <c r="E5856" s="265"/>
      <c r="M5856" s="159"/>
      <c r="N5856" s="149"/>
      <c r="P5856" s="135"/>
      <c r="Q5856" s="135"/>
    </row>
    <row r="5857" spans="5:17" x14ac:dyDescent="0.25">
      <c r="E5857" s="265"/>
      <c r="M5857" s="159"/>
      <c r="N5857" s="149"/>
      <c r="P5857" s="135"/>
      <c r="Q5857" s="135"/>
    </row>
    <row r="5858" spans="5:17" x14ac:dyDescent="0.25">
      <c r="E5858" s="265"/>
      <c r="M5858" s="159"/>
      <c r="N5858" s="149"/>
      <c r="P5858" s="135"/>
      <c r="Q5858" s="135"/>
    </row>
    <row r="5859" spans="5:17" x14ac:dyDescent="0.25">
      <c r="E5859" s="265"/>
      <c r="M5859" s="159"/>
      <c r="N5859" s="149"/>
      <c r="P5859" s="135"/>
      <c r="Q5859" s="135"/>
    </row>
    <row r="5860" spans="5:17" x14ac:dyDescent="0.25">
      <c r="E5860" s="265"/>
      <c r="M5860" s="159"/>
      <c r="N5860" s="149"/>
      <c r="P5860" s="135"/>
      <c r="Q5860" s="135"/>
    </row>
    <row r="5861" spans="5:17" x14ac:dyDescent="0.25">
      <c r="E5861" s="265"/>
      <c r="M5861" s="159"/>
      <c r="N5861" s="149"/>
      <c r="P5861" s="135"/>
      <c r="Q5861" s="135"/>
    </row>
    <row r="5862" spans="5:17" x14ac:dyDescent="0.25">
      <c r="E5862" s="265"/>
      <c r="M5862" s="159"/>
      <c r="N5862" s="149"/>
      <c r="P5862" s="135"/>
      <c r="Q5862" s="135"/>
    </row>
    <row r="5863" spans="5:17" x14ac:dyDescent="0.25">
      <c r="E5863" s="265"/>
      <c r="M5863" s="159"/>
      <c r="N5863" s="149"/>
      <c r="P5863" s="135"/>
      <c r="Q5863" s="135"/>
    </row>
    <row r="5864" spans="5:17" x14ac:dyDescent="0.25">
      <c r="E5864" s="265"/>
      <c r="M5864" s="159"/>
      <c r="N5864" s="149"/>
      <c r="P5864" s="135"/>
      <c r="Q5864" s="135"/>
    </row>
    <row r="5865" spans="5:17" x14ac:dyDescent="0.25">
      <c r="E5865" s="265"/>
      <c r="M5865" s="159"/>
      <c r="N5865" s="149"/>
      <c r="P5865" s="135"/>
      <c r="Q5865" s="135"/>
    </row>
    <row r="5866" spans="5:17" x14ac:dyDescent="0.25">
      <c r="E5866" s="265"/>
      <c r="M5866" s="159"/>
      <c r="N5866" s="149"/>
      <c r="P5866" s="135"/>
      <c r="Q5866" s="135"/>
    </row>
    <row r="5867" spans="5:17" x14ac:dyDescent="0.25">
      <c r="E5867" s="265"/>
      <c r="M5867" s="159"/>
      <c r="N5867" s="149"/>
      <c r="P5867" s="135"/>
      <c r="Q5867" s="135"/>
    </row>
    <row r="5868" spans="5:17" x14ac:dyDescent="0.25">
      <c r="E5868" s="265"/>
      <c r="M5868" s="159"/>
      <c r="N5868" s="149"/>
      <c r="P5868" s="135"/>
      <c r="Q5868" s="135"/>
    </row>
    <row r="5869" spans="5:17" x14ac:dyDescent="0.25">
      <c r="E5869" s="265"/>
      <c r="M5869" s="159"/>
      <c r="N5869" s="149"/>
      <c r="P5869" s="135"/>
      <c r="Q5869" s="135"/>
    </row>
    <row r="5870" spans="5:17" x14ac:dyDescent="0.25">
      <c r="E5870" s="265"/>
      <c r="M5870" s="159"/>
      <c r="N5870" s="149"/>
      <c r="P5870" s="135"/>
      <c r="Q5870" s="135"/>
    </row>
    <row r="5871" spans="5:17" x14ac:dyDescent="0.25">
      <c r="E5871" s="265"/>
      <c r="M5871" s="159"/>
      <c r="N5871" s="149"/>
      <c r="P5871" s="135"/>
      <c r="Q5871" s="135"/>
    </row>
    <row r="5872" spans="5:17" x14ac:dyDescent="0.25">
      <c r="E5872" s="265"/>
      <c r="M5872" s="159"/>
      <c r="N5872" s="149"/>
      <c r="P5872" s="135"/>
      <c r="Q5872" s="135"/>
    </row>
    <row r="5873" spans="5:17" x14ac:dyDescent="0.25">
      <c r="E5873" s="265"/>
      <c r="M5873" s="159"/>
      <c r="N5873" s="149"/>
      <c r="P5873" s="135"/>
      <c r="Q5873" s="135"/>
    </row>
    <row r="5874" spans="5:17" x14ac:dyDescent="0.25">
      <c r="E5874" s="265"/>
      <c r="M5874" s="159"/>
      <c r="N5874" s="149"/>
      <c r="P5874" s="135"/>
      <c r="Q5874" s="135"/>
    </row>
    <row r="5875" spans="5:17" x14ac:dyDescent="0.25">
      <c r="E5875" s="265"/>
      <c r="M5875" s="159"/>
      <c r="N5875" s="149"/>
      <c r="P5875" s="135"/>
      <c r="Q5875" s="135"/>
    </row>
    <row r="5876" spans="5:17" x14ac:dyDescent="0.25">
      <c r="E5876" s="265"/>
      <c r="M5876" s="159"/>
      <c r="N5876" s="149"/>
      <c r="P5876" s="135"/>
      <c r="Q5876" s="135"/>
    </row>
    <row r="5877" spans="5:17" x14ac:dyDescent="0.25">
      <c r="E5877" s="265"/>
      <c r="M5877" s="159"/>
      <c r="N5877" s="149"/>
      <c r="P5877" s="135"/>
      <c r="Q5877" s="135"/>
    </row>
    <row r="5878" spans="5:17" x14ac:dyDescent="0.25">
      <c r="E5878" s="265"/>
      <c r="M5878" s="159"/>
      <c r="N5878" s="149"/>
      <c r="P5878" s="135"/>
      <c r="Q5878" s="135"/>
    </row>
    <row r="5879" spans="5:17" x14ac:dyDescent="0.25">
      <c r="E5879" s="265"/>
      <c r="M5879" s="159"/>
      <c r="N5879" s="149"/>
      <c r="P5879" s="135"/>
      <c r="Q5879" s="135"/>
    </row>
    <row r="5880" spans="5:17" x14ac:dyDescent="0.25">
      <c r="E5880" s="265"/>
      <c r="M5880" s="159"/>
      <c r="N5880" s="149"/>
      <c r="P5880" s="135"/>
      <c r="Q5880" s="135"/>
    </row>
    <row r="5881" spans="5:17" x14ac:dyDescent="0.25">
      <c r="E5881" s="265"/>
      <c r="M5881" s="159"/>
      <c r="N5881" s="149"/>
      <c r="P5881" s="135"/>
      <c r="Q5881" s="135"/>
    </row>
    <row r="5882" spans="5:17" x14ac:dyDescent="0.25">
      <c r="E5882" s="265"/>
      <c r="M5882" s="159"/>
      <c r="N5882" s="149"/>
      <c r="P5882" s="135"/>
      <c r="Q5882" s="135"/>
    </row>
    <row r="5883" spans="5:17" x14ac:dyDescent="0.25">
      <c r="E5883" s="265"/>
      <c r="M5883" s="159"/>
      <c r="N5883" s="149"/>
      <c r="P5883" s="135"/>
      <c r="Q5883" s="135"/>
    </row>
    <row r="5884" spans="5:17" x14ac:dyDescent="0.25">
      <c r="E5884" s="265"/>
      <c r="M5884" s="159"/>
      <c r="N5884" s="149"/>
      <c r="P5884" s="135"/>
      <c r="Q5884" s="135"/>
    </row>
    <row r="5885" spans="5:17" x14ac:dyDescent="0.25">
      <c r="E5885" s="265"/>
      <c r="M5885" s="159"/>
      <c r="N5885" s="149"/>
      <c r="P5885" s="135"/>
      <c r="Q5885" s="135"/>
    </row>
    <row r="5886" spans="5:17" x14ac:dyDescent="0.25">
      <c r="E5886" s="265"/>
      <c r="M5886" s="159"/>
      <c r="N5886" s="149"/>
      <c r="P5886" s="135"/>
      <c r="Q5886" s="135"/>
    </row>
    <row r="5887" spans="5:17" x14ac:dyDescent="0.25">
      <c r="E5887" s="265"/>
      <c r="M5887" s="159"/>
      <c r="N5887" s="149"/>
      <c r="P5887" s="135"/>
      <c r="Q5887" s="135"/>
    </row>
    <row r="5888" spans="5:17" x14ac:dyDescent="0.25">
      <c r="E5888" s="265"/>
      <c r="M5888" s="159"/>
      <c r="N5888" s="149"/>
      <c r="P5888" s="135"/>
      <c r="Q5888" s="135"/>
    </row>
    <row r="5889" spans="5:17" x14ac:dyDescent="0.25">
      <c r="E5889" s="265"/>
      <c r="M5889" s="159"/>
      <c r="N5889" s="149"/>
      <c r="P5889" s="135"/>
      <c r="Q5889" s="135"/>
    </row>
    <row r="5890" spans="5:17" x14ac:dyDescent="0.25">
      <c r="E5890" s="265"/>
      <c r="M5890" s="159"/>
      <c r="N5890" s="149"/>
      <c r="P5890" s="135"/>
      <c r="Q5890" s="135"/>
    </row>
    <row r="5891" spans="5:17" x14ac:dyDescent="0.25">
      <c r="E5891" s="265"/>
      <c r="M5891" s="159"/>
      <c r="N5891" s="149"/>
      <c r="P5891" s="135"/>
      <c r="Q5891" s="135"/>
    </row>
    <row r="5892" spans="5:17" x14ac:dyDescent="0.25">
      <c r="E5892" s="265"/>
      <c r="M5892" s="159"/>
      <c r="N5892" s="149"/>
      <c r="P5892" s="135"/>
      <c r="Q5892" s="135"/>
    </row>
    <row r="5893" spans="5:17" x14ac:dyDescent="0.25">
      <c r="E5893" s="265"/>
      <c r="M5893" s="159"/>
      <c r="N5893" s="149"/>
      <c r="P5893" s="135"/>
      <c r="Q5893" s="135"/>
    </row>
    <row r="5894" spans="5:17" x14ac:dyDescent="0.25">
      <c r="E5894" s="265"/>
      <c r="M5894" s="159"/>
      <c r="N5894" s="149"/>
      <c r="P5894" s="135"/>
      <c r="Q5894" s="135"/>
    </row>
    <row r="5895" spans="5:17" x14ac:dyDescent="0.25">
      <c r="E5895" s="265"/>
      <c r="M5895" s="159"/>
      <c r="N5895" s="149"/>
      <c r="P5895" s="135"/>
      <c r="Q5895" s="135"/>
    </row>
    <row r="5896" spans="5:17" x14ac:dyDescent="0.25">
      <c r="E5896" s="265"/>
      <c r="M5896" s="159"/>
      <c r="N5896" s="149"/>
      <c r="P5896" s="135"/>
      <c r="Q5896" s="135"/>
    </row>
    <row r="5897" spans="5:17" x14ac:dyDescent="0.25">
      <c r="E5897" s="265"/>
      <c r="M5897" s="159"/>
      <c r="N5897" s="149"/>
      <c r="P5897" s="135"/>
      <c r="Q5897" s="135"/>
    </row>
    <row r="5898" spans="5:17" x14ac:dyDescent="0.25">
      <c r="E5898" s="265"/>
      <c r="M5898" s="159"/>
      <c r="N5898" s="149"/>
      <c r="P5898" s="135"/>
      <c r="Q5898" s="135"/>
    </row>
    <row r="5899" spans="5:17" x14ac:dyDescent="0.25">
      <c r="E5899" s="265"/>
      <c r="M5899" s="159"/>
      <c r="N5899" s="149"/>
      <c r="P5899" s="135"/>
      <c r="Q5899" s="135"/>
    </row>
    <row r="5900" spans="5:17" x14ac:dyDescent="0.25">
      <c r="E5900" s="265"/>
      <c r="M5900" s="159"/>
      <c r="N5900" s="149"/>
      <c r="P5900" s="135"/>
      <c r="Q5900" s="135"/>
    </row>
    <row r="5901" spans="5:17" x14ac:dyDescent="0.25">
      <c r="E5901" s="265"/>
      <c r="M5901" s="159"/>
      <c r="N5901" s="149"/>
      <c r="P5901" s="135"/>
      <c r="Q5901" s="135"/>
    </row>
    <row r="5902" spans="5:17" x14ac:dyDescent="0.25">
      <c r="E5902" s="265"/>
      <c r="M5902" s="159"/>
      <c r="N5902" s="149"/>
      <c r="P5902" s="135"/>
      <c r="Q5902" s="135"/>
    </row>
    <row r="5903" spans="5:17" x14ac:dyDescent="0.25">
      <c r="E5903" s="265"/>
      <c r="M5903" s="159"/>
      <c r="N5903" s="149"/>
      <c r="P5903" s="135"/>
      <c r="Q5903" s="135"/>
    </row>
    <row r="5904" spans="5:17" x14ac:dyDescent="0.25">
      <c r="E5904" s="265"/>
      <c r="M5904" s="159"/>
      <c r="N5904" s="149"/>
      <c r="P5904" s="135"/>
      <c r="Q5904" s="135"/>
    </row>
    <row r="5905" spans="5:17" x14ac:dyDescent="0.25">
      <c r="E5905" s="265"/>
      <c r="M5905" s="159"/>
      <c r="N5905" s="149"/>
      <c r="P5905" s="135"/>
      <c r="Q5905" s="135"/>
    </row>
    <row r="5906" spans="5:17" x14ac:dyDescent="0.25">
      <c r="E5906" s="265"/>
      <c r="M5906" s="159"/>
      <c r="N5906" s="149"/>
      <c r="P5906" s="135"/>
      <c r="Q5906" s="135"/>
    </row>
    <row r="5907" spans="5:17" x14ac:dyDescent="0.25">
      <c r="E5907" s="265"/>
      <c r="M5907" s="159"/>
      <c r="N5907" s="149"/>
      <c r="P5907" s="135"/>
      <c r="Q5907" s="135"/>
    </row>
    <row r="5908" spans="5:17" x14ac:dyDescent="0.25">
      <c r="E5908" s="265"/>
      <c r="M5908" s="159"/>
      <c r="N5908" s="149"/>
      <c r="P5908" s="135"/>
      <c r="Q5908" s="135"/>
    </row>
    <row r="5909" spans="5:17" x14ac:dyDescent="0.25">
      <c r="E5909" s="265"/>
      <c r="M5909" s="159"/>
      <c r="N5909" s="149"/>
      <c r="P5909" s="135"/>
      <c r="Q5909" s="135"/>
    </row>
    <row r="5910" spans="5:17" x14ac:dyDescent="0.25">
      <c r="E5910" s="265"/>
      <c r="M5910" s="159"/>
      <c r="N5910" s="149"/>
      <c r="P5910" s="135"/>
      <c r="Q5910" s="135"/>
    </row>
    <row r="5911" spans="5:17" x14ac:dyDescent="0.25">
      <c r="E5911" s="265"/>
      <c r="M5911" s="159"/>
      <c r="N5911" s="149"/>
      <c r="P5911" s="135"/>
      <c r="Q5911" s="135"/>
    </row>
    <row r="5912" spans="5:17" x14ac:dyDescent="0.25">
      <c r="E5912" s="265"/>
      <c r="M5912" s="159"/>
      <c r="N5912" s="149"/>
      <c r="P5912" s="135"/>
      <c r="Q5912" s="135"/>
    </row>
    <row r="5913" spans="5:17" x14ac:dyDescent="0.25">
      <c r="E5913" s="265"/>
      <c r="M5913" s="159"/>
      <c r="N5913" s="149"/>
      <c r="P5913" s="135"/>
      <c r="Q5913" s="135"/>
    </row>
    <row r="5914" spans="5:17" x14ac:dyDescent="0.25">
      <c r="E5914" s="265"/>
      <c r="M5914" s="159"/>
      <c r="N5914" s="149"/>
      <c r="P5914" s="135"/>
      <c r="Q5914" s="135"/>
    </row>
    <row r="5915" spans="5:17" x14ac:dyDescent="0.25">
      <c r="E5915" s="265"/>
      <c r="M5915" s="159"/>
      <c r="N5915" s="149"/>
      <c r="P5915" s="135"/>
      <c r="Q5915" s="135"/>
    </row>
    <row r="5916" spans="5:17" x14ac:dyDescent="0.25">
      <c r="E5916" s="265"/>
      <c r="M5916" s="159"/>
      <c r="N5916" s="149"/>
      <c r="P5916" s="135"/>
      <c r="Q5916" s="135"/>
    </row>
    <row r="5917" spans="5:17" x14ac:dyDescent="0.25">
      <c r="E5917" s="265"/>
      <c r="M5917" s="159"/>
      <c r="N5917" s="149"/>
      <c r="P5917" s="135"/>
      <c r="Q5917" s="135"/>
    </row>
    <row r="5918" spans="5:17" x14ac:dyDescent="0.25">
      <c r="E5918" s="265"/>
      <c r="M5918" s="159"/>
      <c r="N5918" s="149"/>
      <c r="P5918" s="135"/>
      <c r="Q5918" s="135"/>
    </row>
    <row r="5919" spans="5:17" x14ac:dyDescent="0.25">
      <c r="E5919" s="265"/>
      <c r="M5919" s="159"/>
      <c r="N5919" s="149"/>
      <c r="P5919" s="135"/>
      <c r="Q5919" s="135"/>
    </row>
    <row r="5920" spans="5:17" x14ac:dyDescent="0.25">
      <c r="E5920" s="265"/>
      <c r="M5920" s="159"/>
      <c r="N5920" s="149"/>
      <c r="P5920" s="135"/>
      <c r="Q5920" s="135"/>
    </row>
    <row r="5921" spans="5:17" x14ac:dyDescent="0.25">
      <c r="E5921" s="265"/>
      <c r="M5921" s="159"/>
      <c r="N5921" s="149"/>
      <c r="P5921" s="135"/>
      <c r="Q5921" s="135"/>
    </row>
    <row r="5922" spans="5:17" x14ac:dyDescent="0.25">
      <c r="E5922" s="265"/>
      <c r="M5922" s="159"/>
      <c r="N5922" s="149"/>
      <c r="P5922" s="135"/>
      <c r="Q5922" s="135"/>
    </row>
    <row r="5923" spans="5:17" x14ac:dyDescent="0.25">
      <c r="E5923" s="265"/>
      <c r="M5923" s="159"/>
      <c r="N5923" s="149"/>
      <c r="P5923" s="135"/>
      <c r="Q5923" s="135"/>
    </row>
    <row r="5924" spans="5:17" x14ac:dyDescent="0.25">
      <c r="E5924" s="265"/>
      <c r="M5924" s="159"/>
      <c r="N5924" s="149"/>
      <c r="P5924" s="135"/>
      <c r="Q5924" s="135"/>
    </row>
    <row r="5925" spans="5:17" x14ac:dyDescent="0.25">
      <c r="E5925" s="265"/>
      <c r="M5925" s="159"/>
      <c r="N5925" s="149"/>
      <c r="P5925" s="135"/>
      <c r="Q5925" s="135"/>
    </row>
    <row r="5926" spans="5:17" x14ac:dyDescent="0.25">
      <c r="E5926" s="265"/>
      <c r="M5926" s="159"/>
      <c r="N5926" s="149"/>
      <c r="P5926" s="135"/>
      <c r="Q5926" s="135"/>
    </row>
    <row r="5927" spans="5:17" x14ac:dyDescent="0.25">
      <c r="E5927" s="265"/>
      <c r="M5927" s="159"/>
      <c r="N5927" s="149"/>
      <c r="P5927" s="135"/>
      <c r="Q5927" s="135"/>
    </row>
    <row r="5928" spans="5:17" x14ac:dyDescent="0.25">
      <c r="E5928" s="265"/>
      <c r="M5928" s="159"/>
      <c r="N5928" s="149"/>
      <c r="P5928" s="135"/>
      <c r="Q5928" s="135"/>
    </row>
    <row r="5929" spans="5:17" x14ac:dyDescent="0.25">
      <c r="E5929" s="265"/>
      <c r="M5929" s="159"/>
      <c r="N5929" s="149"/>
      <c r="P5929" s="135"/>
      <c r="Q5929" s="135"/>
    </row>
    <row r="5930" spans="5:17" x14ac:dyDescent="0.25">
      <c r="E5930" s="265"/>
      <c r="M5930" s="159"/>
      <c r="N5930" s="149"/>
      <c r="P5930" s="135"/>
      <c r="Q5930" s="135"/>
    </row>
    <row r="5931" spans="5:17" x14ac:dyDescent="0.25">
      <c r="E5931" s="265"/>
      <c r="M5931" s="159"/>
      <c r="N5931" s="149"/>
      <c r="P5931" s="135"/>
      <c r="Q5931" s="135"/>
    </row>
    <row r="5932" spans="5:17" x14ac:dyDescent="0.25">
      <c r="E5932" s="265"/>
      <c r="M5932" s="159"/>
      <c r="N5932" s="149"/>
      <c r="P5932" s="135"/>
      <c r="Q5932" s="135"/>
    </row>
    <row r="5933" spans="5:17" x14ac:dyDescent="0.25">
      <c r="E5933" s="265"/>
      <c r="M5933" s="159"/>
      <c r="N5933" s="149"/>
      <c r="P5933" s="135"/>
      <c r="Q5933" s="135"/>
    </row>
    <row r="5934" spans="5:17" x14ac:dyDescent="0.25">
      <c r="E5934" s="265"/>
      <c r="M5934" s="159"/>
      <c r="N5934" s="149"/>
      <c r="P5934" s="135"/>
      <c r="Q5934" s="135"/>
    </row>
    <row r="5935" spans="5:17" x14ac:dyDescent="0.25">
      <c r="E5935" s="265"/>
      <c r="M5935" s="159"/>
      <c r="N5935" s="149"/>
      <c r="P5935" s="135"/>
      <c r="Q5935" s="135"/>
    </row>
    <row r="5936" spans="5:17" x14ac:dyDescent="0.25">
      <c r="E5936" s="265"/>
      <c r="M5936" s="159"/>
      <c r="N5936" s="149"/>
      <c r="P5936" s="135"/>
      <c r="Q5936" s="135"/>
    </row>
    <row r="5937" spans="5:17" x14ac:dyDescent="0.25">
      <c r="E5937" s="265"/>
      <c r="M5937" s="159"/>
      <c r="N5937" s="149"/>
      <c r="P5937" s="135"/>
      <c r="Q5937" s="135"/>
    </row>
    <row r="5938" spans="5:17" x14ac:dyDescent="0.25">
      <c r="E5938" s="265"/>
      <c r="M5938" s="159"/>
      <c r="N5938" s="149"/>
      <c r="P5938" s="135"/>
      <c r="Q5938" s="135"/>
    </row>
    <row r="5939" spans="5:17" x14ac:dyDescent="0.25">
      <c r="E5939" s="265"/>
      <c r="M5939" s="159"/>
      <c r="N5939" s="149"/>
      <c r="P5939" s="135"/>
      <c r="Q5939" s="135"/>
    </row>
    <row r="5940" spans="5:17" x14ac:dyDescent="0.25">
      <c r="E5940" s="265"/>
      <c r="M5940" s="159"/>
      <c r="N5940" s="149"/>
      <c r="P5940" s="135"/>
      <c r="Q5940" s="135"/>
    </row>
    <row r="5941" spans="5:17" x14ac:dyDescent="0.25">
      <c r="E5941" s="265"/>
      <c r="M5941" s="159"/>
      <c r="N5941" s="149"/>
      <c r="P5941" s="135"/>
      <c r="Q5941" s="135"/>
    </row>
    <row r="5942" spans="5:17" x14ac:dyDescent="0.25">
      <c r="E5942" s="265"/>
      <c r="M5942" s="159"/>
      <c r="N5942" s="149"/>
      <c r="P5942" s="135"/>
      <c r="Q5942" s="135"/>
    </row>
    <row r="5943" spans="5:17" x14ac:dyDescent="0.25">
      <c r="E5943" s="265"/>
      <c r="M5943" s="159"/>
      <c r="N5943" s="149"/>
      <c r="P5943" s="135"/>
      <c r="Q5943" s="135"/>
    </row>
    <row r="5944" spans="5:17" x14ac:dyDescent="0.25">
      <c r="E5944" s="265"/>
      <c r="M5944" s="159"/>
      <c r="N5944" s="149"/>
      <c r="P5944" s="135"/>
      <c r="Q5944" s="135"/>
    </row>
    <row r="5945" spans="5:17" x14ac:dyDescent="0.25">
      <c r="E5945" s="265"/>
      <c r="M5945" s="159"/>
      <c r="N5945" s="149"/>
      <c r="P5945" s="135"/>
      <c r="Q5945" s="135"/>
    </row>
    <row r="5946" spans="5:17" x14ac:dyDescent="0.25">
      <c r="E5946" s="265"/>
      <c r="M5946" s="159"/>
      <c r="N5946" s="149"/>
      <c r="P5946" s="135"/>
      <c r="Q5946" s="135"/>
    </row>
    <row r="5947" spans="5:17" x14ac:dyDescent="0.25">
      <c r="E5947" s="265"/>
      <c r="M5947" s="159"/>
      <c r="N5947" s="149"/>
      <c r="P5947" s="135"/>
      <c r="Q5947" s="135"/>
    </row>
    <row r="5948" spans="5:17" x14ac:dyDescent="0.25">
      <c r="E5948" s="265"/>
      <c r="M5948" s="159"/>
      <c r="N5948" s="149"/>
      <c r="P5948" s="135"/>
      <c r="Q5948" s="135"/>
    </row>
    <row r="5949" spans="5:17" x14ac:dyDescent="0.25">
      <c r="E5949" s="265"/>
      <c r="M5949" s="159"/>
      <c r="N5949" s="149"/>
      <c r="P5949" s="135"/>
      <c r="Q5949" s="135"/>
    </row>
    <row r="5950" spans="5:17" x14ac:dyDescent="0.25">
      <c r="E5950" s="265"/>
      <c r="M5950" s="159"/>
      <c r="N5950" s="149"/>
      <c r="P5950" s="135"/>
      <c r="Q5950" s="135"/>
    </row>
    <row r="5951" spans="5:17" x14ac:dyDescent="0.25">
      <c r="E5951" s="265"/>
      <c r="M5951" s="159"/>
      <c r="N5951" s="149"/>
      <c r="P5951" s="135"/>
      <c r="Q5951" s="135"/>
    </row>
    <row r="5952" spans="5:17" x14ac:dyDescent="0.25">
      <c r="E5952" s="265"/>
      <c r="M5952" s="159"/>
      <c r="N5952" s="149"/>
      <c r="P5952" s="135"/>
      <c r="Q5952" s="135"/>
    </row>
    <row r="5953" spans="5:17" x14ac:dyDescent="0.25">
      <c r="E5953" s="265"/>
      <c r="M5953" s="159"/>
      <c r="N5953" s="149"/>
      <c r="P5953" s="135"/>
      <c r="Q5953" s="135"/>
    </row>
    <row r="5954" spans="5:17" x14ac:dyDescent="0.25">
      <c r="E5954" s="265"/>
      <c r="M5954" s="159"/>
      <c r="N5954" s="149"/>
      <c r="P5954" s="135"/>
      <c r="Q5954" s="135"/>
    </row>
    <row r="5955" spans="5:17" x14ac:dyDescent="0.25">
      <c r="E5955" s="265"/>
      <c r="M5955" s="159"/>
      <c r="N5955" s="149"/>
      <c r="P5955" s="135"/>
      <c r="Q5955" s="135"/>
    </row>
    <row r="5956" spans="5:17" x14ac:dyDescent="0.25">
      <c r="E5956" s="265"/>
      <c r="M5956" s="159"/>
      <c r="N5956" s="149"/>
      <c r="P5956" s="135"/>
      <c r="Q5956" s="135"/>
    </row>
    <row r="5957" spans="5:17" x14ac:dyDescent="0.25">
      <c r="E5957" s="265"/>
      <c r="M5957" s="159"/>
      <c r="N5957" s="149"/>
      <c r="P5957" s="135"/>
      <c r="Q5957" s="135"/>
    </row>
    <row r="5958" spans="5:17" x14ac:dyDescent="0.25">
      <c r="E5958" s="265"/>
      <c r="M5958" s="159"/>
      <c r="N5958" s="149"/>
      <c r="P5958" s="135"/>
      <c r="Q5958" s="135"/>
    </row>
    <row r="5959" spans="5:17" x14ac:dyDescent="0.25">
      <c r="E5959" s="265"/>
      <c r="M5959" s="159"/>
      <c r="N5959" s="149"/>
      <c r="P5959" s="135"/>
      <c r="Q5959" s="135"/>
    </row>
    <row r="5960" spans="5:17" x14ac:dyDescent="0.25">
      <c r="E5960" s="265"/>
      <c r="M5960" s="159"/>
      <c r="N5960" s="149"/>
      <c r="P5960" s="135"/>
      <c r="Q5960" s="135"/>
    </row>
    <row r="5961" spans="5:17" x14ac:dyDescent="0.25">
      <c r="E5961" s="265"/>
      <c r="M5961" s="159"/>
      <c r="N5961" s="149"/>
      <c r="P5961" s="135"/>
      <c r="Q5961" s="135"/>
    </row>
    <row r="5962" spans="5:17" x14ac:dyDescent="0.25">
      <c r="E5962" s="265"/>
      <c r="M5962" s="159"/>
      <c r="N5962" s="149"/>
      <c r="P5962" s="135"/>
      <c r="Q5962" s="135"/>
    </row>
    <row r="5963" spans="5:17" x14ac:dyDescent="0.25">
      <c r="E5963" s="265"/>
      <c r="M5963" s="159"/>
      <c r="N5963" s="149"/>
      <c r="P5963" s="135"/>
      <c r="Q5963" s="135"/>
    </row>
    <row r="5964" spans="5:17" x14ac:dyDescent="0.25">
      <c r="E5964" s="265"/>
      <c r="M5964" s="159"/>
      <c r="N5964" s="149"/>
      <c r="P5964" s="135"/>
      <c r="Q5964" s="135"/>
    </row>
    <row r="5965" spans="5:17" x14ac:dyDescent="0.25">
      <c r="E5965" s="265"/>
      <c r="M5965" s="159"/>
      <c r="N5965" s="149"/>
      <c r="P5965" s="135"/>
      <c r="Q5965" s="135"/>
    </row>
    <row r="5966" spans="5:17" x14ac:dyDescent="0.25">
      <c r="E5966" s="265"/>
      <c r="M5966" s="159"/>
      <c r="N5966" s="149"/>
      <c r="P5966" s="135"/>
      <c r="Q5966" s="135"/>
    </row>
    <row r="5967" spans="5:17" x14ac:dyDescent="0.25">
      <c r="E5967" s="265"/>
      <c r="M5967" s="159"/>
      <c r="N5967" s="149"/>
      <c r="P5967" s="135"/>
      <c r="Q5967" s="135"/>
    </row>
    <row r="5968" spans="5:17" x14ac:dyDescent="0.25">
      <c r="E5968" s="265"/>
      <c r="M5968" s="159"/>
      <c r="N5968" s="149"/>
      <c r="P5968" s="135"/>
      <c r="Q5968" s="135"/>
    </row>
    <row r="5969" spans="5:17" x14ac:dyDescent="0.25">
      <c r="E5969" s="265"/>
      <c r="M5969" s="159"/>
      <c r="N5969" s="149"/>
      <c r="P5969" s="135"/>
      <c r="Q5969" s="135"/>
    </row>
    <row r="5970" spans="5:17" x14ac:dyDescent="0.25">
      <c r="E5970" s="265"/>
      <c r="M5970" s="159"/>
      <c r="N5970" s="149"/>
      <c r="P5970" s="135"/>
      <c r="Q5970" s="135"/>
    </row>
    <row r="5971" spans="5:17" x14ac:dyDescent="0.25">
      <c r="E5971" s="265"/>
      <c r="M5971" s="159"/>
      <c r="N5971" s="149"/>
      <c r="P5971" s="135"/>
      <c r="Q5971" s="135"/>
    </row>
    <row r="5972" spans="5:17" x14ac:dyDescent="0.25">
      <c r="E5972" s="265"/>
      <c r="M5972" s="159"/>
      <c r="N5972" s="149"/>
      <c r="P5972" s="135"/>
      <c r="Q5972" s="135"/>
    </row>
    <row r="5973" spans="5:17" x14ac:dyDescent="0.25">
      <c r="E5973" s="265"/>
      <c r="M5973" s="159"/>
      <c r="N5973" s="149"/>
      <c r="P5973" s="135"/>
      <c r="Q5973" s="135"/>
    </row>
    <row r="5974" spans="5:17" x14ac:dyDescent="0.25">
      <c r="E5974" s="265"/>
      <c r="M5974" s="159"/>
      <c r="N5974" s="149"/>
      <c r="P5974" s="135"/>
      <c r="Q5974" s="135"/>
    </row>
    <row r="5975" spans="5:17" x14ac:dyDescent="0.25">
      <c r="E5975" s="265"/>
      <c r="M5975" s="159"/>
      <c r="N5975" s="149"/>
      <c r="P5975" s="135"/>
      <c r="Q5975" s="135"/>
    </row>
    <row r="5976" spans="5:17" x14ac:dyDescent="0.25">
      <c r="E5976" s="265"/>
      <c r="M5976" s="159"/>
      <c r="N5976" s="149"/>
      <c r="P5976" s="135"/>
      <c r="Q5976" s="135"/>
    </row>
    <row r="5977" spans="5:17" x14ac:dyDescent="0.25">
      <c r="E5977" s="265"/>
      <c r="M5977" s="159"/>
      <c r="N5977" s="149"/>
      <c r="P5977" s="135"/>
      <c r="Q5977" s="135"/>
    </row>
    <row r="5978" spans="5:17" x14ac:dyDescent="0.25">
      <c r="E5978" s="265"/>
      <c r="M5978" s="159"/>
      <c r="N5978" s="149"/>
      <c r="P5978" s="135"/>
      <c r="Q5978" s="135"/>
    </row>
    <row r="5979" spans="5:17" x14ac:dyDescent="0.25">
      <c r="E5979" s="265"/>
      <c r="M5979" s="159"/>
      <c r="N5979" s="149"/>
      <c r="P5979" s="135"/>
      <c r="Q5979" s="135"/>
    </row>
    <row r="5980" spans="5:17" x14ac:dyDescent="0.25">
      <c r="E5980" s="265"/>
      <c r="M5980" s="159"/>
      <c r="N5980" s="149"/>
      <c r="P5980" s="135"/>
      <c r="Q5980" s="135"/>
    </row>
    <row r="5981" spans="5:17" x14ac:dyDescent="0.25">
      <c r="E5981" s="265"/>
      <c r="M5981" s="159"/>
      <c r="N5981" s="149"/>
      <c r="P5981" s="135"/>
      <c r="Q5981" s="135"/>
    </row>
    <row r="5982" spans="5:17" x14ac:dyDescent="0.25">
      <c r="E5982" s="265"/>
      <c r="M5982" s="159"/>
      <c r="N5982" s="149"/>
      <c r="P5982" s="135"/>
      <c r="Q5982" s="135"/>
    </row>
    <row r="5983" spans="5:17" x14ac:dyDescent="0.25">
      <c r="E5983" s="265"/>
      <c r="M5983" s="159"/>
      <c r="N5983" s="149"/>
      <c r="P5983" s="135"/>
      <c r="Q5983" s="135"/>
    </row>
    <row r="5984" spans="5:17" x14ac:dyDescent="0.25">
      <c r="E5984" s="265"/>
      <c r="M5984" s="159"/>
      <c r="N5984" s="149"/>
      <c r="P5984" s="135"/>
      <c r="Q5984" s="135"/>
    </row>
    <row r="5985" spans="5:17" x14ac:dyDescent="0.25">
      <c r="E5985" s="265"/>
      <c r="M5985" s="159"/>
      <c r="N5985" s="149"/>
      <c r="P5985" s="135"/>
      <c r="Q5985" s="135"/>
    </row>
    <row r="5986" spans="5:17" x14ac:dyDescent="0.25">
      <c r="E5986" s="265"/>
      <c r="M5986" s="159"/>
      <c r="N5986" s="149"/>
      <c r="P5986" s="135"/>
      <c r="Q5986" s="135"/>
    </row>
    <row r="5987" spans="5:17" x14ac:dyDescent="0.25">
      <c r="E5987" s="265"/>
      <c r="M5987" s="159"/>
      <c r="N5987" s="149"/>
      <c r="P5987" s="135"/>
      <c r="Q5987" s="135"/>
    </row>
    <row r="5988" spans="5:17" x14ac:dyDescent="0.25">
      <c r="E5988" s="265"/>
      <c r="M5988" s="159"/>
      <c r="N5988" s="149"/>
      <c r="P5988" s="135"/>
      <c r="Q5988" s="135"/>
    </row>
    <row r="5989" spans="5:17" x14ac:dyDescent="0.25">
      <c r="E5989" s="265"/>
      <c r="M5989" s="159"/>
      <c r="N5989" s="149"/>
      <c r="P5989" s="135"/>
      <c r="Q5989" s="135"/>
    </row>
    <row r="5990" spans="5:17" x14ac:dyDescent="0.25">
      <c r="E5990" s="265"/>
      <c r="M5990" s="159"/>
      <c r="N5990" s="149"/>
      <c r="P5990" s="135"/>
      <c r="Q5990" s="135"/>
    </row>
    <row r="5991" spans="5:17" x14ac:dyDescent="0.25">
      <c r="E5991" s="265"/>
      <c r="M5991" s="159"/>
      <c r="N5991" s="149"/>
      <c r="P5991" s="135"/>
      <c r="Q5991" s="135"/>
    </row>
    <row r="5992" spans="5:17" x14ac:dyDescent="0.25">
      <c r="E5992" s="265"/>
      <c r="M5992" s="159"/>
      <c r="N5992" s="149"/>
      <c r="P5992" s="135"/>
      <c r="Q5992" s="135"/>
    </row>
    <row r="5993" spans="5:17" x14ac:dyDescent="0.25">
      <c r="E5993" s="265"/>
      <c r="M5993" s="159"/>
      <c r="N5993" s="149"/>
      <c r="P5993" s="135"/>
      <c r="Q5993" s="135"/>
    </row>
    <row r="5994" spans="5:17" x14ac:dyDescent="0.25">
      <c r="E5994" s="265"/>
      <c r="M5994" s="159"/>
      <c r="N5994" s="149"/>
      <c r="P5994" s="135"/>
      <c r="Q5994" s="135"/>
    </row>
    <row r="5995" spans="5:17" x14ac:dyDescent="0.25">
      <c r="E5995" s="265"/>
      <c r="M5995" s="159"/>
      <c r="N5995" s="149"/>
      <c r="P5995" s="135"/>
      <c r="Q5995" s="135"/>
    </row>
    <row r="5996" spans="5:17" x14ac:dyDescent="0.25">
      <c r="E5996" s="265"/>
      <c r="M5996" s="159"/>
      <c r="N5996" s="149"/>
      <c r="P5996" s="135"/>
      <c r="Q5996" s="135"/>
    </row>
    <row r="5997" spans="5:17" x14ac:dyDescent="0.25">
      <c r="E5997" s="265"/>
      <c r="M5997" s="159"/>
      <c r="N5997" s="149"/>
      <c r="P5997" s="135"/>
      <c r="Q5997" s="135"/>
    </row>
    <row r="5998" spans="5:17" x14ac:dyDescent="0.25">
      <c r="E5998" s="265"/>
      <c r="M5998" s="159"/>
      <c r="N5998" s="149"/>
      <c r="P5998" s="135"/>
      <c r="Q5998" s="135"/>
    </row>
    <row r="5999" spans="5:17" x14ac:dyDescent="0.25">
      <c r="E5999" s="265"/>
      <c r="M5999" s="159"/>
      <c r="N5999" s="149"/>
      <c r="P5999" s="135"/>
      <c r="Q5999" s="135"/>
    </row>
    <row r="6000" spans="5:17" x14ac:dyDescent="0.25">
      <c r="E6000" s="265"/>
      <c r="M6000" s="159"/>
      <c r="N6000" s="149"/>
      <c r="P6000" s="135"/>
      <c r="Q6000" s="135"/>
    </row>
    <row r="6001" spans="5:17" x14ac:dyDescent="0.25">
      <c r="E6001" s="265"/>
      <c r="M6001" s="159"/>
      <c r="N6001" s="149"/>
      <c r="P6001" s="135"/>
      <c r="Q6001" s="135"/>
    </row>
    <row r="6002" spans="5:17" x14ac:dyDescent="0.25">
      <c r="E6002" s="265"/>
      <c r="M6002" s="159"/>
      <c r="N6002" s="149"/>
      <c r="P6002" s="135"/>
      <c r="Q6002" s="135"/>
    </row>
    <row r="6003" spans="5:17" x14ac:dyDescent="0.25">
      <c r="E6003" s="265"/>
      <c r="M6003" s="159"/>
      <c r="N6003" s="149"/>
      <c r="P6003" s="135"/>
      <c r="Q6003" s="135"/>
    </row>
    <row r="6004" spans="5:17" x14ac:dyDescent="0.25">
      <c r="E6004" s="265"/>
      <c r="M6004" s="159"/>
      <c r="N6004" s="149"/>
      <c r="P6004" s="135"/>
      <c r="Q6004" s="135"/>
    </row>
    <row r="6005" spans="5:17" x14ac:dyDescent="0.25">
      <c r="E6005" s="265"/>
      <c r="M6005" s="159"/>
      <c r="N6005" s="149"/>
      <c r="P6005" s="135"/>
      <c r="Q6005" s="135"/>
    </row>
    <row r="6006" spans="5:17" x14ac:dyDescent="0.25">
      <c r="E6006" s="265"/>
      <c r="M6006" s="159"/>
      <c r="N6006" s="149"/>
      <c r="P6006" s="135"/>
      <c r="Q6006" s="135"/>
    </row>
    <row r="6007" spans="5:17" x14ac:dyDescent="0.25">
      <c r="E6007" s="265"/>
      <c r="M6007" s="159"/>
      <c r="N6007" s="149"/>
      <c r="P6007" s="135"/>
      <c r="Q6007" s="135"/>
    </row>
    <row r="6008" spans="5:17" x14ac:dyDescent="0.25">
      <c r="E6008" s="265"/>
      <c r="M6008" s="159"/>
      <c r="N6008" s="149"/>
      <c r="P6008" s="135"/>
      <c r="Q6008" s="135"/>
    </row>
    <row r="6009" spans="5:17" x14ac:dyDescent="0.25">
      <c r="E6009" s="265"/>
      <c r="M6009" s="159"/>
      <c r="N6009" s="149"/>
      <c r="P6009" s="135"/>
      <c r="Q6009" s="135"/>
    </row>
    <row r="6010" spans="5:17" x14ac:dyDescent="0.25">
      <c r="E6010" s="265"/>
      <c r="M6010" s="159"/>
      <c r="N6010" s="149"/>
      <c r="P6010" s="135"/>
      <c r="Q6010" s="135"/>
    </row>
    <row r="6011" spans="5:17" x14ac:dyDescent="0.25">
      <c r="E6011" s="265"/>
      <c r="M6011" s="159"/>
      <c r="N6011" s="149"/>
      <c r="P6011" s="135"/>
      <c r="Q6011" s="135"/>
    </row>
    <row r="6012" spans="5:17" x14ac:dyDescent="0.25">
      <c r="E6012" s="265"/>
      <c r="M6012" s="159"/>
      <c r="N6012" s="149"/>
      <c r="P6012" s="135"/>
      <c r="Q6012" s="135"/>
    </row>
    <row r="6013" spans="5:17" x14ac:dyDescent="0.25">
      <c r="E6013" s="265"/>
      <c r="M6013" s="159"/>
      <c r="N6013" s="149"/>
      <c r="P6013" s="135"/>
      <c r="Q6013" s="135"/>
    </row>
    <row r="6014" spans="5:17" x14ac:dyDescent="0.25">
      <c r="E6014" s="265"/>
      <c r="M6014" s="159"/>
      <c r="N6014" s="149"/>
      <c r="P6014" s="135"/>
      <c r="Q6014" s="135"/>
    </row>
    <row r="6015" spans="5:17" x14ac:dyDescent="0.25">
      <c r="E6015" s="265"/>
      <c r="M6015" s="159"/>
      <c r="N6015" s="149"/>
      <c r="P6015" s="135"/>
      <c r="Q6015" s="135"/>
    </row>
    <row r="6016" spans="5:17" x14ac:dyDescent="0.25">
      <c r="E6016" s="265"/>
      <c r="M6016" s="159"/>
      <c r="N6016" s="149"/>
      <c r="P6016" s="135"/>
      <c r="Q6016" s="135"/>
    </row>
    <row r="6017" spans="5:17" x14ac:dyDescent="0.25">
      <c r="E6017" s="265"/>
      <c r="M6017" s="159"/>
      <c r="N6017" s="149"/>
      <c r="P6017" s="135"/>
      <c r="Q6017" s="135"/>
    </row>
    <row r="6018" spans="5:17" x14ac:dyDescent="0.25">
      <c r="E6018" s="265"/>
      <c r="M6018" s="159"/>
      <c r="N6018" s="149"/>
      <c r="P6018" s="135"/>
      <c r="Q6018" s="135"/>
    </row>
    <row r="6019" spans="5:17" x14ac:dyDescent="0.25">
      <c r="E6019" s="265"/>
      <c r="M6019" s="159"/>
      <c r="N6019" s="149"/>
      <c r="P6019" s="135"/>
      <c r="Q6019" s="135"/>
    </row>
    <row r="6020" spans="5:17" x14ac:dyDescent="0.25">
      <c r="E6020" s="265"/>
      <c r="M6020" s="159"/>
      <c r="N6020" s="149"/>
      <c r="P6020" s="135"/>
      <c r="Q6020" s="135"/>
    </row>
    <row r="6021" spans="5:17" x14ac:dyDescent="0.25">
      <c r="E6021" s="265"/>
      <c r="M6021" s="159"/>
      <c r="N6021" s="149"/>
      <c r="P6021" s="135"/>
      <c r="Q6021" s="135"/>
    </row>
    <row r="6022" spans="5:17" x14ac:dyDescent="0.25">
      <c r="E6022" s="265"/>
      <c r="M6022" s="159"/>
      <c r="N6022" s="149"/>
      <c r="P6022" s="135"/>
      <c r="Q6022" s="135"/>
    </row>
    <row r="6023" spans="5:17" x14ac:dyDescent="0.25">
      <c r="E6023" s="265"/>
      <c r="M6023" s="159"/>
      <c r="N6023" s="149"/>
      <c r="P6023" s="135"/>
      <c r="Q6023" s="135"/>
    </row>
    <row r="6024" spans="5:17" x14ac:dyDescent="0.25">
      <c r="E6024" s="265"/>
      <c r="M6024" s="159"/>
      <c r="N6024" s="149"/>
      <c r="P6024" s="135"/>
      <c r="Q6024" s="135"/>
    </row>
    <row r="6025" spans="5:17" x14ac:dyDescent="0.25">
      <c r="E6025" s="265"/>
      <c r="M6025" s="159"/>
      <c r="N6025" s="149"/>
      <c r="P6025" s="135"/>
      <c r="Q6025" s="135"/>
    </row>
    <row r="6026" spans="5:17" x14ac:dyDescent="0.25">
      <c r="E6026" s="265"/>
      <c r="M6026" s="159"/>
      <c r="N6026" s="149"/>
      <c r="P6026" s="135"/>
      <c r="Q6026" s="135"/>
    </row>
    <row r="6027" spans="5:17" x14ac:dyDescent="0.25">
      <c r="E6027" s="265"/>
      <c r="M6027" s="159"/>
      <c r="N6027" s="149"/>
      <c r="P6027" s="135"/>
      <c r="Q6027" s="135"/>
    </row>
    <row r="6028" spans="5:17" x14ac:dyDescent="0.25">
      <c r="E6028" s="265"/>
      <c r="M6028" s="159"/>
      <c r="N6028" s="149"/>
      <c r="P6028" s="135"/>
      <c r="Q6028" s="135"/>
    </row>
    <row r="6029" spans="5:17" x14ac:dyDescent="0.25">
      <c r="E6029" s="265"/>
      <c r="M6029" s="159"/>
      <c r="N6029" s="149"/>
      <c r="P6029" s="135"/>
      <c r="Q6029" s="135"/>
    </row>
    <row r="6030" spans="5:17" x14ac:dyDescent="0.25">
      <c r="E6030" s="265"/>
      <c r="M6030" s="159"/>
      <c r="N6030" s="149"/>
      <c r="P6030" s="135"/>
      <c r="Q6030" s="135"/>
    </row>
    <row r="6031" spans="5:17" x14ac:dyDescent="0.25">
      <c r="E6031" s="265"/>
      <c r="M6031" s="159"/>
      <c r="N6031" s="149"/>
      <c r="P6031" s="135"/>
      <c r="Q6031" s="135"/>
    </row>
    <row r="6032" spans="5:17" x14ac:dyDescent="0.25">
      <c r="E6032" s="265"/>
      <c r="M6032" s="159"/>
      <c r="N6032" s="149"/>
      <c r="P6032" s="135"/>
      <c r="Q6032" s="135"/>
    </row>
    <row r="6033" spans="5:17" x14ac:dyDescent="0.25">
      <c r="E6033" s="265"/>
      <c r="M6033" s="159"/>
      <c r="N6033" s="149"/>
      <c r="P6033" s="135"/>
      <c r="Q6033" s="135"/>
    </row>
    <row r="6034" spans="5:17" x14ac:dyDescent="0.25">
      <c r="E6034" s="265"/>
      <c r="M6034" s="159"/>
      <c r="N6034" s="149"/>
      <c r="P6034" s="135"/>
      <c r="Q6034" s="135"/>
    </row>
    <row r="6035" spans="5:17" x14ac:dyDescent="0.25">
      <c r="E6035" s="265"/>
      <c r="M6035" s="159"/>
      <c r="N6035" s="149"/>
      <c r="P6035" s="135"/>
      <c r="Q6035" s="135"/>
    </row>
    <row r="6036" spans="5:17" x14ac:dyDescent="0.25">
      <c r="E6036" s="265"/>
      <c r="M6036" s="159"/>
      <c r="N6036" s="149"/>
      <c r="P6036" s="135"/>
      <c r="Q6036" s="135"/>
    </row>
    <row r="6037" spans="5:17" x14ac:dyDescent="0.25">
      <c r="E6037" s="265"/>
      <c r="M6037" s="159"/>
      <c r="N6037" s="149"/>
      <c r="P6037" s="135"/>
      <c r="Q6037" s="135"/>
    </row>
    <row r="6038" spans="5:17" x14ac:dyDescent="0.25">
      <c r="E6038" s="265"/>
      <c r="M6038" s="159"/>
      <c r="N6038" s="149"/>
      <c r="P6038" s="135"/>
      <c r="Q6038" s="135"/>
    </row>
    <row r="6039" spans="5:17" x14ac:dyDescent="0.25">
      <c r="E6039" s="265"/>
      <c r="M6039" s="159"/>
      <c r="N6039" s="149"/>
      <c r="P6039" s="135"/>
      <c r="Q6039" s="135"/>
    </row>
    <row r="6040" spans="5:17" x14ac:dyDescent="0.25">
      <c r="E6040" s="265"/>
      <c r="M6040" s="159"/>
      <c r="N6040" s="149"/>
      <c r="P6040" s="135"/>
      <c r="Q6040" s="135"/>
    </row>
    <row r="6041" spans="5:17" x14ac:dyDescent="0.25">
      <c r="E6041" s="265"/>
      <c r="M6041" s="159"/>
      <c r="N6041" s="149"/>
      <c r="P6041" s="135"/>
      <c r="Q6041" s="135"/>
    </row>
    <row r="6042" spans="5:17" x14ac:dyDescent="0.25">
      <c r="E6042" s="265"/>
      <c r="M6042" s="159"/>
      <c r="N6042" s="149"/>
      <c r="P6042" s="135"/>
      <c r="Q6042" s="135"/>
    </row>
    <row r="6043" spans="5:17" x14ac:dyDescent="0.25">
      <c r="E6043" s="265"/>
      <c r="M6043" s="159"/>
      <c r="N6043" s="149"/>
      <c r="P6043" s="135"/>
      <c r="Q6043" s="135"/>
    </row>
    <row r="6044" spans="5:17" x14ac:dyDescent="0.25">
      <c r="E6044" s="265"/>
      <c r="M6044" s="159"/>
      <c r="N6044" s="149"/>
      <c r="P6044" s="135"/>
      <c r="Q6044" s="135"/>
    </row>
    <row r="6045" spans="5:17" x14ac:dyDescent="0.25">
      <c r="E6045" s="265"/>
      <c r="M6045" s="159"/>
      <c r="N6045" s="149"/>
      <c r="P6045" s="135"/>
      <c r="Q6045" s="135"/>
    </row>
    <row r="6046" spans="5:17" x14ac:dyDescent="0.25">
      <c r="E6046" s="265"/>
      <c r="M6046" s="159"/>
      <c r="N6046" s="149"/>
      <c r="P6046" s="135"/>
      <c r="Q6046" s="135"/>
    </row>
    <row r="6047" spans="5:17" x14ac:dyDescent="0.25">
      <c r="E6047" s="265"/>
      <c r="M6047" s="159"/>
      <c r="N6047" s="149"/>
      <c r="P6047" s="135"/>
      <c r="Q6047" s="135"/>
    </row>
    <row r="6048" spans="5:17" x14ac:dyDescent="0.25">
      <c r="E6048" s="265"/>
      <c r="M6048" s="159"/>
      <c r="N6048" s="149"/>
      <c r="P6048" s="135"/>
      <c r="Q6048" s="135"/>
    </row>
    <row r="6049" spans="5:17" x14ac:dyDescent="0.25">
      <c r="E6049" s="265"/>
      <c r="M6049" s="159"/>
      <c r="N6049" s="149"/>
      <c r="P6049" s="135"/>
      <c r="Q6049" s="135"/>
    </row>
    <row r="6050" spans="5:17" x14ac:dyDescent="0.25">
      <c r="E6050" s="265"/>
      <c r="M6050" s="159"/>
      <c r="N6050" s="149"/>
      <c r="P6050" s="135"/>
      <c r="Q6050" s="135"/>
    </row>
    <row r="6051" spans="5:17" x14ac:dyDescent="0.25">
      <c r="E6051" s="265"/>
      <c r="M6051" s="159"/>
      <c r="N6051" s="149"/>
      <c r="P6051" s="135"/>
      <c r="Q6051" s="135"/>
    </row>
    <row r="6052" spans="5:17" x14ac:dyDescent="0.25">
      <c r="E6052" s="265"/>
      <c r="M6052" s="159"/>
      <c r="N6052" s="149"/>
      <c r="P6052" s="135"/>
      <c r="Q6052" s="135"/>
    </row>
    <row r="6053" spans="5:17" x14ac:dyDescent="0.25">
      <c r="E6053" s="265"/>
      <c r="M6053" s="159"/>
      <c r="N6053" s="149"/>
      <c r="P6053" s="135"/>
      <c r="Q6053" s="135"/>
    </row>
    <row r="6054" spans="5:17" x14ac:dyDescent="0.25">
      <c r="E6054" s="265"/>
      <c r="M6054" s="159"/>
      <c r="N6054" s="149"/>
      <c r="P6054" s="135"/>
      <c r="Q6054" s="135"/>
    </row>
    <row r="6055" spans="5:17" x14ac:dyDescent="0.25">
      <c r="E6055" s="265"/>
      <c r="M6055" s="159"/>
      <c r="N6055" s="149"/>
      <c r="P6055" s="135"/>
      <c r="Q6055" s="135"/>
    </row>
    <row r="6056" spans="5:17" x14ac:dyDescent="0.25">
      <c r="E6056" s="265"/>
      <c r="M6056" s="159"/>
      <c r="N6056" s="149"/>
      <c r="P6056" s="135"/>
      <c r="Q6056" s="135"/>
    </row>
    <row r="6057" spans="5:17" x14ac:dyDescent="0.25">
      <c r="E6057" s="265"/>
      <c r="M6057" s="159"/>
      <c r="N6057" s="149"/>
      <c r="P6057" s="135"/>
      <c r="Q6057" s="135"/>
    </row>
    <row r="6058" spans="5:17" x14ac:dyDescent="0.25">
      <c r="E6058" s="265"/>
      <c r="M6058" s="159"/>
      <c r="N6058" s="149"/>
      <c r="P6058" s="135"/>
      <c r="Q6058" s="135"/>
    </row>
    <row r="6059" spans="5:17" x14ac:dyDescent="0.25">
      <c r="E6059" s="265"/>
      <c r="M6059" s="159"/>
      <c r="N6059" s="149"/>
      <c r="P6059" s="135"/>
      <c r="Q6059" s="135"/>
    </row>
    <row r="6060" spans="5:17" x14ac:dyDescent="0.25">
      <c r="E6060" s="265"/>
      <c r="M6060" s="159"/>
      <c r="N6060" s="149"/>
      <c r="P6060" s="135"/>
      <c r="Q6060" s="135"/>
    </row>
    <row r="6061" spans="5:17" x14ac:dyDescent="0.25">
      <c r="E6061" s="265"/>
      <c r="M6061" s="159"/>
      <c r="N6061" s="149"/>
      <c r="P6061" s="135"/>
      <c r="Q6061" s="135"/>
    </row>
    <row r="6062" spans="5:17" x14ac:dyDescent="0.25">
      <c r="E6062" s="265"/>
      <c r="M6062" s="159"/>
      <c r="N6062" s="149"/>
      <c r="P6062" s="135"/>
      <c r="Q6062" s="135"/>
    </row>
    <row r="6063" spans="5:17" x14ac:dyDescent="0.25">
      <c r="E6063" s="265"/>
      <c r="M6063" s="159"/>
      <c r="N6063" s="149"/>
      <c r="P6063" s="135"/>
      <c r="Q6063" s="135"/>
    </row>
    <row r="6064" spans="5:17" x14ac:dyDescent="0.25">
      <c r="E6064" s="265"/>
      <c r="M6064" s="159"/>
      <c r="N6064" s="149"/>
      <c r="P6064" s="135"/>
      <c r="Q6064" s="135"/>
    </row>
    <row r="6065" spans="5:17" x14ac:dyDescent="0.25">
      <c r="E6065" s="265"/>
      <c r="M6065" s="159"/>
      <c r="N6065" s="149"/>
      <c r="P6065" s="135"/>
      <c r="Q6065" s="135"/>
    </row>
    <row r="6066" spans="5:17" x14ac:dyDescent="0.25">
      <c r="E6066" s="265"/>
      <c r="M6066" s="159"/>
      <c r="N6066" s="149"/>
      <c r="P6066" s="135"/>
      <c r="Q6066" s="135"/>
    </row>
    <row r="6067" spans="5:17" x14ac:dyDescent="0.25">
      <c r="E6067" s="265"/>
      <c r="M6067" s="159"/>
      <c r="N6067" s="149"/>
      <c r="P6067" s="135"/>
      <c r="Q6067" s="135"/>
    </row>
    <row r="6068" spans="5:17" x14ac:dyDescent="0.25">
      <c r="E6068" s="265"/>
      <c r="M6068" s="159"/>
      <c r="N6068" s="149"/>
      <c r="P6068" s="135"/>
      <c r="Q6068" s="135"/>
    </row>
    <row r="6069" spans="5:17" x14ac:dyDescent="0.25">
      <c r="E6069" s="265"/>
      <c r="M6069" s="159"/>
      <c r="N6069" s="149"/>
      <c r="P6069" s="135"/>
      <c r="Q6069" s="135"/>
    </row>
    <row r="6070" spans="5:17" x14ac:dyDescent="0.25">
      <c r="E6070" s="265"/>
      <c r="M6070" s="159"/>
      <c r="N6070" s="149"/>
      <c r="P6070" s="135"/>
      <c r="Q6070" s="135"/>
    </row>
    <row r="6071" spans="5:17" x14ac:dyDescent="0.25">
      <c r="E6071" s="265"/>
      <c r="M6071" s="159"/>
      <c r="N6071" s="149"/>
      <c r="P6071" s="135"/>
      <c r="Q6071" s="135"/>
    </row>
    <row r="6072" spans="5:17" x14ac:dyDescent="0.25">
      <c r="E6072" s="265"/>
      <c r="M6072" s="159"/>
      <c r="N6072" s="149"/>
      <c r="P6072" s="135"/>
      <c r="Q6072" s="135"/>
    </row>
    <row r="6073" spans="5:17" x14ac:dyDescent="0.25">
      <c r="E6073" s="265"/>
      <c r="M6073" s="159"/>
      <c r="N6073" s="149"/>
      <c r="P6073" s="135"/>
      <c r="Q6073" s="135"/>
    </row>
    <row r="6074" spans="5:17" x14ac:dyDescent="0.25">
      <c r="E6074" s="265"/>
      <c r="M6074" s="159"/>
      <c r="N6074" s="149"/>
      <c r="P6074" s="135"/>
      <c r="Q6074" s="135"/>
    </row>
    <row r="6075" spans="5:17" x14ac:dyDescent="0.25">
      <c r="E6075" s="265"/>
      <c r="M6075" s="159"/>
      <c r="N6075" s="149"/>
      <c r="P6075" s="135"/>
      <c r="Q6075" s="135"/>
    </row>
    <row r="6076" spans="5:17" x14ac:dyDescent="0.25">
      <c r="E6076" s="265"/>
      <c r="M6076" s="159"/>
      <c r="N6076" s="149"/>
      <c r="P6076" s="135"/>
      <c r="Q6076" s="135"/>
    </row>
    <row r="6077" spans="5:17" x14ac:dyDescent="0.25">
      <c r="E6077" s="265"/>
      <c r="M6077" s="159"/>
      <c r="N6077" s="149"/>
      <c r="P6077" s="135"/>
      <c r="Q6077" s="135"/>
    </row>
    <row r="6078" spans="5:17" x14ac:dyDescent="0.25">
      <c r="E6078" s="265"/>
      <c r="M6078" s="159"/>
      <c r="N6078" s="149"/>
      <c r="P6078" s="135"/>
      <c r="Q6078" s="135"/>
    </row>
    <row r="6079" spans="5:17" x14ac:dyDescent="0.25">
      <c r="E6079" s="265"/>
      <c r="M6079" s="159"/>
      <c r="N6079" s="149"/>
      <c r="P6079" s="135"/>
      <c r="Q6079" s="135"/>
    </row>
    <row r="6080" spans="5:17" x14ac:dyDescent="0.25">
      <c r="E6080" s="265"/>
      <c r="M6080" s="159"/>
      <c r="N6080" s="149"/>
      <c r="P6080" s="135"/>
      <c r="Q6080" s="135"/>
    </row>
    <row r="6081" spans="5:17" x14ac:dyDescent="0.25">
      <c r="E6081" s="265"/>
      <c r="M6081" s="159"/>
      <c r="N6081" s="149"/>
      <c r="P6081" s="135"/>
      <c r="Q6081" s="135"/>
    </row>
    <row r="6082" spans="5:17" x14ac:dyDescent="0.25">
      <c r="E6082" s="265"/>
      <c r="M6082" s="159"/>
      <c r="N6082" s="149"/>
      <c r="P6082" s="135"/>
      <c r="Q6082" s="135"/>
    </row>
    <row r="6083" spans="5:17" x14ac:dyDescent="0.25">
      <c r="E6083" s="265"/>
      <c r="M6083" s="159"/>
      <c r="N6083" s="149"/>
      <c r="P6083" s="135"/>
      <c r="Q6083" s="135"/>
    </row>
    <row r="6084" spans="5:17" x14ac:dyDescent="0.25">
      <c r="E6084" s="265"/>
      <c r="M6084" s="159"/>
      <c r="N6084" s="149"/>
      <c r="P6084" s="135"/>
      <c r="Q6084" s="135"/>
    </row>
    <row r="6085" spans="5:17" x14ac:dyDescent="0.25">
      <c r="E6085" s="265"/>
      <c r="M6085" s="159"/>
      <c r="N6085" s="149"/>
      <c r="P6085" s="135"/>
      <c r="Q6085" s="135"/>
    </row>
    <row r="6086" spans="5:17" x14ac:dyDescent="0.25">
      <c r="E6086" s="265"/>
      <c r="M6086" s="159"/>
      <c r="N6086" s="149"/>
      <c r="P6086" s="135"/>
      <c r="Q6086" s="135"/>
    </row>
    <row r="6087" spans="5:17" x14ac:dyDescent="0.25">
      <c r="E6087" s="265"/>
      <c r="M6087" s="159"/>
      <c r="N6087" s="149"/>
      <c r="P6087" s="135"/>
      <c r="Q6087" s="135"/>
    </row>
    <row r="6088" spans="5:17" x14ac:dyDescent="0.25">
      <c r="E6088" s="265"/>
      <c r="M6088" s="159"/>
      <c r="N6088" s="149"/>
      <c r="P6088" s="135"/>
      <c r="Q6088" s="135"/>
    </row>
    <row r="6089" spans="5:17" x14ac:dyDescent="0.25">
      <c r="E6089" s="265"/>
      <c r="M6089" s="159"/>
      <c r="N6089" s="149"/>
      <c r="P6089" s="135"/>
      <c r="Q6089" s="135"/>
    </row>
    <row r="6090" spans="5:17" x14ac:dyDescent="0.25">
      <c r="E6090" s="265"/>
      <c r="M6090" s="159"/>
      <c r="N6090" s="149"/>
      <c r="P6090" s="135"/>
      <c r="Q6090" s="135"/>
    </row>
    <row r="6091" spans="5:17" x14ac:dyDescent="0.25">
      <c r="E6091" s="265"/>
      <c r="M6091" s="159"/>
      <c r="N6091" s="149"/>
      <c r="P6091" s="135"/>
      <c r="Q6091" s="135"/>
    </row>
    <row r="6092" spans="5:17" x14ac:dyDescent="0.25">
      <c r="E6092" s="265"/>
      <c r="M6092" s="159"/>
      <c r="N6092" s="149"/>
      <c r="P6092" s="135"/>
      <c r="Q6092" s="135"/>
    </row>
    <row r="6093" spans="5:17" x14ac:dyDescent="0.25">
      <c r="E6093" s="265"/>
      <c r="M6093" s="159"/>
      <c r="N6093" s="149"/>
      <c r="P6093" s="135"/>
      <c r="Q6093" s="135"/>
    </row>
    <row r="6094" spans="5:17" x14ac:dyDescent="0.25">
      <c r="E6094" s="265"/>
      <c r="M6094" s="159"/>
      <c r="N6094" s="149"/>
      <c r="P6094" s="135"/>
      <c r="Q6094" s="135"/>
    </row>
    <row r="6095" spans="5:17" x14ac:dyDescent="0.25">
      <c r="E6095" s="265"/>
      <c r="M6095" s="159"/>
      <c r="N6095" s="149"/>
      <c r="P6095" s="135"/>
      <c r="Q6095" s="135"/>
    </row>
    <row r="6096" spans="5:17" x14ac:dyDescent="0.25">
      <c r="E6096" s="265"/>
      <c r="M6096" s="159"/>
      <c r="N6096" s="149"/>
      <c r="P6096" s="135"/>
      <c r="Q6096" s="135"/>
    </row>
    <row r="6097" spans="5:17" x14ac:dyDescent="0.25">
      <c r="E6097" s="265"/>
      <c r="M6097" s="159"/>
      <c r="N6097" s="149"/>
      <c r="P6097" s="135"/>
      <c r="Q6097" s="135"/>
    </row>
    <row r="6098" spans="5:17" x14ac:dyDescent="0.25">
      <c r="E6098" s="265"/>
      <c r="M6098" s="159"/>
      <c r="N6098" s="149"/>
      <c r="P6098" s="135"/>
      <c r="Q6098" s="135"/>
    </row>
    <row r="6099" spans="5:17" x14ac:dyDescent="0.25">
      <c r="E6099" s="265"/>
      <c r="M6099" s="159"/>
      <c r="N6099" s="149"/>
      <c r="P6099" s="135"/>
      <c r="Q6099" s="135"/>
    </row>
    <row r="6100" spans="5:17" x14ac:dyDescent="0.25">
      <c r="E6100" s="265"/>
      <c r="M6100" s="159"/>
      <c r="N6100" s="149"/>
      <c r="P6100" s="135"/>
      <c r="Q6100" s="135"/>
    </row>
    <row r="6101" spans="5:17" x14ac:dyDescent="0.25">
      <c r="E6101" s="265"/>
      <c r="M6101" s="159"/>
      <c r="N6101" s="149"/>
      <c r="P6101" s="135"/>
      <c r="Q6101" s="135"/>
    </row>
    <row r="6102" spans="5:17" x14ac:dyDescent="0.25">
      <c r="E6102" s="265"/>
      <c r="M6102" s="159"/>
      <c r="N6102" s="149"/>
      <c r="P6102" s="135"/>
      <c r="Q6102" s="135"/>
    </row>
    <row r="6103" spans="5:17" x14ac:dyDescent="0.25">
      <c r="E6103" s="265"/>
      <c r="M6103" s="159"/>
      <c r="N6103" s="149"/>
      <c r="P6103" s="135"/>
      <c r="Q6103" s="135"/>
    </row>
    <row r="6104" spans="5:17" x14ac:dyDescent="0.25">
      <c r="E6104" s="265"/>
      <c r="M6104" s="159"/>
      <c r="N6104" s="149"/>
      <c r="P6104" s="135"/>
      <c r="Q6104" s="135"/>
    </row>
    <row r="6105" spans="5:17" x14ac:dyDescent="0.25">
      <c r="E6105" s="265"/>
      <c r="M6105" s="159"/>
      <c r="N6105" s="149"/>
      <c r="P6105" s="135"/>
      <c r="Q6105" s="135"/>
    </row>
    <row r="6106" spans="5:17" x14ac:dyDescent="0.25">
      <c r="E6106" s="265"/>
      <c r="M6106" s="159"/>
      <c r="N6106" s="149"/>
      <c r="P6106" s="135"/>
      <c r="Q6106" s="135"/>
    </row>
    <row r="6107" spans="5:17" x14ac:dyDescent="0.25">
      <c r="E6107" s="265"/>
      <c r="M6107" s="159"/>
      <c r="N6107" s="149"/>
      <c r="P6107" s="135"/>
      <c r="Q6107" s="135"/>
    </row>
    <row r="6108" spans="5:17" x14ac:dyDescent="0.25">
      <c r="E6108" s="265"/>
      <c r="M6108" s="159"/>
      <c r="N6108" s="149"/>
      <c r="P6108" s="135"/>
      <c r="Q6108" s="135"/>
    </row>
    <row r="6109" spans="5:17" x14ac:dyDescent="0.25">
      <c r="E6109" s="265"/>
      <c r="M6109" s="159"/>
      <c r="N6109" s="149"/>
      <c r="P6109" s="135"/>
      <c r="Q6109" s="135"/>
    </row>
    <row r="6110" spans="5:17" x14ac:dyDescent="0.25">
      <c r="E6110" s="265"/>
      <c r="M6110" s="159"/>
      <c r="N6110" s="149"/>
      <c r="P6110" s="135"/>
      <c r="Q6110" s="135"/>
    </row>
    <row r="6111" spans="5:17" x14ac:dyDescent="0.25">
      <c r="E6111" s="265"/>
      <c r="M6111" s="159"/>
      <c r="N6111" s="149"/>
      <c r="P6111" s="135"/>
      <c r="Q6111" s="135"/>
    </row>
    <row r="6112" spans="5:17" x14ac:dyDescent="0.25">
      <c r="E6112" s="265"/>
      <c r="M6112" s="159"/>
      <c r="N6112" s="149"/>
      <c r="P6112" s="135"/>
      <c r="Q6112" s="135"/>
    </row>
    <row r="6113" spans="5:17" x14ac:dyDescent="0.25">
      <c r="E6113" s="265"/>
      <c r="M6113" s="159"/>
      <c r="N6113" s="149"/>
      <c r="P6113" s="135"/>
      <c r="Q6113" s="135"/>
    </row>
    <row r="6114" spans="5:17" x14ac:dyDescent="0.25">
      <c r="E6114" s="265"/>
      <c r="M6114" s="159"/>
      <c r="N6114" s="149"/>
      <c r="P6114" s="135"/>
      <c r="Q6114" s="135"/>
    </row>
    <row r="6115" spans="5:17" x14ac:dyDescent="0.25">
      <c r="E6115" s="265"/>
      <c r="M6115" s="159"/>
      <c r="N6115" s="149"/>
      <c r="P6115" s="135"/>
      <c r="Q6115" s="135"/>
    </row>
    <row r="6116" spans="5:17" x14ac:dyDescent="0.25">
      <c r="E6116" s="265"/>
      <c r="M6116" s="159"/>
      <c r="N6116" s="149"/>
      <c r="P6116" s="135"/>
      <c r="Q6116" s="135"/>
    </row>
    <row r="6117" spans="5:17" x14ac:dyDescent="0.25">
      <c r="E6117" s="265"/>
      <c r="M6117" s="159"/>
      <c r="N6117" s="149"/>
      <c r="P6117" s="135"/>
      <c r="Q6117" s="135"/>
    </row>
    <row r="6118" spans="5:17" x14ac:dyDescent="0.25">
      <c r="E6118" s="265"/>
      <c r="M6118" s="159"/>
      <c r="N6118" s="149"/>
      <c r="P6118" s="135"/>
      <c r="Q6118" s="135"/>
    </row>
    <row r="6119" spans="5:17" x14ac:dyDescent="0.25">
      <c r="E6119" s="265"/>
      <c r="M6119" s="159"/>
      <c r="N6119" s="149"/>
      <c r="P6119" s="135"/>
      <c r="Q6119" s="135"/>
    </row>
    <row r="6120" spans="5:17" x14ac:dyDescent="0.25">
      <c r="E6120" s="265"/>
      <c r="M6120" s="159"/>
      <c r="N6120" s="149"/>
      <c r="P6120" s="135"/>
      <c r="Q6120" s="135"/>
    </row>
    <row r="6121" spans="5:17" x14ac:dyDescent="0.25">
      <c r="E6121" s="265"/>
      <c r="M6121" s="159"/>
      <c r="N6121" s="149"/>
      <c r="P6121" s="135"/>
      <c r="Q6121" s="135"/>
    </row>
    <row r="6122" spans="5:17" x14ac:dyDescent="0.25">
      <c r="E6122" s="265"/>
      <c r="M6122" s="159"/>
      <c r="N6122" s="149"/>
      <c r="P6122" s="135"/>
      <c r="Q6122" s="135"/>
    </row>
    <row r="6123" spans="5:17" x14ac:dyDescent="0.25">
      <c r="E6123" s="265"/>
      <c r="M6123" s="159"/>
      <c r="N6123" s="149"/>
      <c r="P6123" s="135"/>
      <c r="Q6123" s="135"/>
    </row>
    <row r="6124" spans="5:17" x14ac:dyDescent="0.25">
      <c r="E6124" s="265"/>
      <c r="M6124" s="159"/>
      <c r="N6124" s="149"/>
      <c r="P6124" s="135"/>
      <c r="Q6124" s="135"/>
    </row>
    <row r="6125" spans="5:17" x14ac:dyDescent="0.25">
      <c r="E6125" s="265"/>
      <c r="M6125" s="159"/>
      <c r="N6125" s="149"/>
      <c r="P6125" s="135"/>
      <c r="Q6125" s="135"/>
    </row>
    <row r="6126" spans="5:17" x14ac:dyDescent="0.25">
      <c r="E6126" s="265"/>
      <c r="M6126" s="159"/>
      <c r="N6126" s="149"/>
      <c r="P6126" s="135"/>
      <c r="Q6126" s="135"/>
    </row>
    <row r="6127" spans="5:17" x14ac:dyDescent="0.25">
      <c r="E6127" s="265"/>
      <c r="M6127" s="159"/>
      <c r="N6127" s="149"/>
      <c r="P6127" s="135"/>
      <c r="Q6127" s="135"/>
    </row>
    <row r="6128" spans="5:17" x14ac:dyDescent="0.25">
      <c r="E6128" s="265"/>
      <c r="M6128" s="159"/>
      <c r="N6128" s="149"/>
      <c r="P6128" s="135"/>
      <c r="Q6128" s="135"/>
    </row>
    <row r="6129" spans="5:17" x14ac:dyDescent="0.25">
      <c r="E6129" s="265"/>
      <c r="M6129" s="159"/>
      <c r="N6129" s="149"/>
      <c r="P6129" s="135"/>
      <c r="Q6129" s="135"/>
    </row>
    <row r="6130" spans="5:17" x14ac:dyDescent="0.25">
      <c r="E6130" s="265"/>
      <c r="M6130" s="159"/>
      <c r="N6130" s="149"/>
      <c r="P6130" s="135"/>
      <c r="Q6130" s="135"/>
    </row>
    <row r="6131" spans="5:17" x14ac:dyDescent="0.25">
      <c r="E6131" s="265"/>
      <c r="M6131" s="159"/>
      <c r="N6131" s="149"/>
      <c r="P6131" s="135"/>
      <c r="Q6131" s="135"/>
    </row>
    <row r="6132" spans="5:17" x14ac:dyDescent="0.25">
      <c r="E6132" s="265"/>
      <c r="M6132" s="159"/>
      <c r="N6132" s="149"/>
      <c r="P6132" s="135"/>
      <c r="Q6132" s="135"/>
    </row>
    <row r="6133" spans="5:17" x14ac:dyDescent="0.25">
      <c r="E6133" s="265"/>
      <c r="M6133" s="159"/>
      <c r="N6133" s="149"/>
      <c r="P6133" s="135"/>
      <c r="Q6133" s="135"/>
    </row>
    <row r="6134" spans="5:17" x14ac:dyDescent="0.25">
      <c r="E6134" s="265"/>
      <c r="M6134" s="159"/>
      <c r="N6134" s="149"/>
      <c r="P6134" s="135"/>
      <c r="Q6134" s="135"/>
    </row>
    <row r="6135" spans="5:17" x14ac:dyDescent="0.25">
      <c r="E6135" s="265"/>
      <c r="M6135" s="159"/>
      <c r="N6135" s="149"/>
      <c r="P6135" s="135"/>
      <c r="Q6135" s="135"/>
    </row>
    <row r="6136" spans="5:17" x14ac:dyDescent="0.25">
      <c r="E6136" s="265"/>
      <c r="M6136" s="159"/>
      <c r="N6136" s="149"/>
      <c r="P6136" s="135"/>
      <c r="Q6136" s="135"/>
    </row>
    <row r="6137" spans="5:17" x14ac:dyDescent="0.25">
      <c r="E6137" s="265"/>
      <c r="M6137" s="159"/>
      <c r="N6137" s="149"/>
      <c r="P6137" s="135"/>
      <c r="Q6137" s="135"/>
    </row>
    <row r="6138" spans="5:17" x14ac:dyDescent="0.25">
      <c r="E6138" s="265"/>
      <c r="M6138" s="159"/>
      <c r="N6138" s="149"/>
      <c r="P6138" s="135"/>
      <c r="Q6138" s="135"/>
    </row>
    <row r="6139" spans="5:17" x14ac:dyDescent="0.25">
      <c r="E6139" s="265"/>
      <c r="M6139" s="159"/>
      <c r="N6139" s="149"/>
      <c r="P6139" s="135"/>
      <c r="Q6139" s="135"/>
    </row>
    <row r="6140" spans="5:17" x14ac:dyDescent="0.25">
      <c r="E6140" s="265"/>
      <c r="M6140" s="159"/>
      <c r="N6140" s="149"/>
      <c r="P6140" s="135"/>
      <c r="Q6140" s="135"/>
    </row>
    <row r="6141" spans="5:17" x14ac:dyDescent="0.25">
      <c r="E6141" s="265"/>
      <c r="M6141" s="159"/>
      <c r="N6141" s="149"/>
      <c r="P6141" s="135"/>
      <c r="Q6141" s="135"/>
    </row>
    <row r="6142" spans="5:17" x14ac:dyDescent="0.25">
      <c r="E6142" s="265"/>
      <c r="M6142" s="159"/>
      <c r="N6142" s="149"/>
      <c r="P6142" s="135"/>
      <c r="Q6142" s="135"/>
    </row>
    <row r="6143" spans="5:17" x14ac:dyDescent="0.25">
      <c r="E6143" s="265"/>
      <c r="M6143" s="159"/>
      <c r="N6143" s="149"/>
      <c r="P6143" s="135"/>
      <c r="Q6143" s="135"/>
    </row>
    <row r="6144" spans="5:17" x14ac:dyDescent="0.25">
      <c r="E6144" s="265"/>
      <c r="M6144" s="159"/>
      <c r="N6144" s="149"/>
      <c r="P6144" s="135"/>
      <c r="Q6144" s="135"/>
    </row>
    <row r="6145" spans="5:17" x14ac:dyDescent="0.25">
      <c r="E6145" s="265"/>
      <c r="M6145" s="159"/>
      <c r="N6145" s="149"/>
      <c r="P6145" s="135"/>
      <c r="Q6145" s="135"/>
    </row>
    <row r="6146" spans="5:17" x14ac:dyDescent="0.25">
      <c r="E6146" s="265"/>
      <c r="M6146" s="159"/>
      <c r="N6146" s="149"/>
      <c r="P6146" s="135"/>
      <c r="Q6146" s="135"/>
    </row>
    <row r="6147" spans="5:17" x14ac:dyDescent="0.25">
      <c r="E6147" s="265"/>
      <c r="M6147" s="159"/>
      <c r="N6147" s="149"/>
      <c r="P6147" s="135"/>
      <c r="Q6147" s="135"/>
    </row>
    <row r="6148" spans="5:17" x14ac:dyDescent="0.25">
      <c r="E6148" s="265"/>
      <c r="M6148" s="159"/>
      <c r="N6148" s="149"/>
      <c r="P6148" s="135"/>
      <c r="Q6148" s="135"/>
    </row>
    <row r="6149" spans="5:17" x14ac:dyDescent="0.25">
      <c r="E6149" s="265"/>
      <c r="M6149" s="159"/>
      <c r="N6149" s="149"/>
      <c r="P6149" s="135"/>
      <c r="Q6149" s="135"/>
    </row>
    <row r="6150" spans="5:17" x14ac:dyDescent="0.25">
      <c r="E6150" s="265"/>
      <c r="M6150" s="159"/>
      <c r="N6150" s="149"/>
      <c r="P6150" s="135"/>
      <c r="Q6150" s="135"/>
    </row>
    <row r="6151" spans="5:17" x14ac:dyDescent="0.25">
      <c r="E6151" s="265"/>
      <c r="M6151" s="159"/>
      <c r="N6151" s="149"/>
      <c r="P6151" s="135"/>
      <c r="Q6151" s="135"/>
    </row>
    <row r="6152" spans="5:17" x14ac:dyDescent="0.25">
      <c r="E6152" s="265"/>
      <c r="M6152" s="159"/>
      <c r="N6152" s="149"/>
      <c r="P6152" s="135"/>
      <c r="Q6152" s="135"/>
    </row>
    <row r="6153" spans="5:17" x14ac:dyDescent="0.25">
      <c r="E6153" s="265"/>
      <c r="M6153" s="159"/>
      <c r="N6153" s="149"/>
      <c r="P6153" s="135"/>
      <c r="Q6153" s="135"/>
    </row>
    <row r="6154" spans="5:17" x14ac:dyDescent="0.25">
      <c r="E6154" s="265"/>
      <c r="M6154" s="159"/>
      <c r="N6154" s="149"/>
      <c r="P6154" s="135"/>
      <c r="Q6154" s="135"/>
    </row>
    <row r="6155" spans="5:17" x14ac:dyDescent="0.25">
      <c r="E6155" s="265"/>
      <c r="M6155" s="159"/>
      <c r="N6155" s="149"/>
      <c r="P6155" s="135"/>
      <c r="Q6155" s="135"/>
    </row>
    <row r="6156" spans="5:17" x14ac:dyDescent="0.25">
      <c r="E6156" s="265"/>
      <c r="M6156" s="159"/>
      <c r="N6156" s="149"/>
      <c r="P6156" s="135"/>
      <c r="Q6156" s="135"/>
    </row>
    <row r="6157" spans="5:17" x14ac:dyDescent="0.25">
      <c r="E6157" s="265"/>
      <c r="M6157" s="159"/>
      <c r="N6157" s="149"/>
      <c r="P6157" s="135"/>
      <c r="Q6157" s="135"/>
    </row>
    <row r="6158" spans="5:17" x14ac:dyDescent="0.25">
      <c r="E6158" s="265"/>
      <c r="M6158" s="159"/>
      <c r="N6158" s="149"/>
      <c r="P6158" s="135"/>
      <c r="Q6158" s="135"/>
    </row>
    <row r="6159" spans="5:17" x14ac:dyDescent="0.25">
      <c r="E6159" s="265"/>
      <c r="M6159" s="159"/>
      <c r="N6159" s="149"/>
      <c r="P6159" s="135"/>
      <c r="Q6159" s="135"/>
    </row>
    <row r="6160" spans="5:17" x14ac:dyDescent="0.25">
      <c r="E6160" s="265"/>
      <c r="M6160" s="159"/>
      <c r="N6160" s="149"/>
      <c r="P6160" s="135"/>
      <c r="Q6160" s="135"/>
    </row>
    <row r="6161" spans="5:17" x14ac:dyDescent="0.25">
      <c r="E6161" s="265"/>
      <c r="M6161" s="159"/>
      <c r="N6161" s="149"/>
      <c r="P6161" s="135"/>
      <c r="Q6161" s="135"/>
    </row>
    <row r="6162" spans="5:17" x14ac:dyDescent="0.25">
      <c r="E6162" s="265"/>
      <c r="M6162" s="159"/>
      <c r="N6162" s="149"/>
      <c r="P6162" s="135"/>
      <c r="Q6162" s="135"/>
    </row>
    <row r="6163" spans="5:17" x14ac:dyDescent="0.25">
      <c r="E6163" s="265"/>
      <c r="M6163" s="159"/>
      <c r="N6163" s="149"/>
      <c r="P6163" s="135"/>
      <c r="Q6163" s="135"/>
    </row>
    <row r="6164" spans="5:17" x14ac:dyDescent="0.25">
      <c r="E6164" s="265"/>
      <c r="M6164" s="159"/>
      <c r="N6164" s="149"/>
      <c r="P6164" s="135"/>
      <c r="Q6164" s="135"/>
    </row>
    <row r="6165" spans="5:17" x14ac:dyDescent="0.25">
      <c r="E6165" s="265"/>
      <c r="M6165" s="159"/>
      <c r="N6165" s="149"/>
      <c r="P6165" s="135"/>
      <c r="Q6165" s="135"/>
    </row>
    <row r="6166" spans="5:17" x14ac:dyDescent="0.25">
      <c r="E6166" s="265"/>
      <c r="M6166" s="159"/>
      <c r="N6166" s="149"/>
      <c r="P6166" s="135"/>
      <c r="Q6166" s="135"/>
    </row>
    <row r="6167" spans="5:17" x14ac:dyDescent="0.25">
      <c r="E6167" s="265"/>
      <c r="M6167" s="159"/>
      <c r="N6167" s="149"/>
      <c r="P6167" s="135"/>
      <c r="Q6167" s="135"/>
    </row>
    <row r="6168" spans="5:17" x14ac:dyDescent="0.25">
      <c r="E6168" s="265"/>
      <c r="M6168" s="159"/>
      <c r="N6168" s="149"/>
      <c r="P6168" s="135"/>
      <c r="Q6168" s="135"/>
    </row>
    <row r="6169" spans="5:17" x14ac:dyDescent="0.25">
      <c r="E6169" s="265"/>
      <c r="M6169" s="159"/>
      <c r="N6169" s="149"/>
      <c r="P6169" s="135"/>
      <c r="Q6169" s="135"/>
    </row>
    <row r="6170" spans="5:17" x14ac:dyDescent="0.25">
      <c r="E6170" s="265"/>
      <c r="M6170" s="159"/>
      <c r="N6170" s="149"/>
      <c r="P6170" s="135"/>
      <c r="Q6170" s="135"/>
    </row>
    <row r="6171" spans="5:17" x14ac:dyDescent="0.25">
      <c r="E6171" s="265"/>
      <c r="M6171" s="159"/>
      <c r="N6171" s="149"/>
      <c r="P6171" s="135"/>
      <c r="Q6171" s="135"/>
    </row>
    <row r="6172" spans="5:17" x14ac:dyDescent="0.25">
      <c r="E6172" s="265"/>
      <c r="M6172" s="159"/>
      <c r="N6172" s="149"/>
      <c r="P6172" s="135"/>
      <c r="Q6172" s="135"/>
    </row>
    <row r="6173" spans="5:17" x14ac:dyDescent="0.25">
      <c r="E6173" s="265"/>
      <c r="M6173" s="159"/>
      <c r="N6173" s="149"/>
      <c r="P6173" s="135"/>
      <c r="Q6173" s="135"/>
    </row>
    <row r="6174" spans="5:17" x14ac:dyDescent="0.25">
      <c r="E6174" s="265"/>
      <c r="M6174" s="159"/>
      <c r="N6174" s="149"/>
      <c r="P6174" s="135"/>
      <c r="Q6174" s="135"/>
    </row>
    <row r="6175" spans="5:17" x14ac:dyDescent="0.25">
      <c r="E6175" s="265"/>
      <c r="M6175" s="159"/>
      <c r="N6175" s="149"/>
      <c r="P6175" s="135"/>
      <c r="Q6175" s="135"/>
    </row>
    <row r="6176" spans="5:17" x14ac:dyDescent="0.25">
      <c r="E6176" s="265"/>
      <c r="M6176" s="159"/>
      <c r="N6176" s="149"/>
      <c r="P6176" s="135"/>
      <c r="Q6176" s="135"/>
    </row>
    <row r="6177" spans="5:17" x14ac:dyDescent="0.25">
      <c r="E6177" s="265"/>
      <c r="M6177" s="159"/>
      <c r="N6177" s="149"/>
      <c r="P6177" s="135"/>
      <c r="Q6177" s="135"/>
    </row>
    <row r="6178" spans="5:17" x14ac:dyDescent="0.25">
      <c r="E6178" s="265"/>
      <c r="M6178" s="159"/>
      <c r="N6178" s="149"/>
      <c r="P6178" s="135"/>
      <c r="Q6178" s="135"/>
    </row>
    <row r="6179" spans="5:17" x14ac:dyDescent="0.25">
      <c r="E6179" s="265"/>
      <c r="M6179" s="159"/>
      <c r="N6179" s="149"/>
      <c r="P6179" s="135"/>
      <c r="Q6179" s="135"/>
    </row>
    <row r="6180" spans="5:17" x14ac:dyDescent="0.25">
      <c r="E6180" s="265"/>
      <c r="M6180" s="159"/>
      <c r="N6180" s="149"/>
      <c r="P6180" s="135"/>
      <c r="Q6180" s="135"/>
    </row>
    <row r="6181" spans="5:17" x14ac:dyDescent="0.25">
      <c r="E6181" s="265"/>
      <c r="M6181" s="159"/>
      <c r="N6181" s="149"/>
      <c r="P6181" s="135"/>
      <c r="Q6181" s="135"/>
    </row>
    <row r="6182" spans="5:17" x14ac:dyDescent="0.25">
      <c r="E6182" s="265"/>
      <c r="M6182" s="159"/>
      <c r="N6182" s="149"/>
      <c r="P6182" s="135"/>
      <c r="Q6182" s="135"/>
    </row>
    <row r="6183" spans="5:17" x14ac:dyDescent="0.25">
      <c r="E6183" s="265"/>
      <c r="M6183" s="159"/>
      <c r="N6183" s="149"/>
      <c r="P6183" s="135"/>
      <c r="Q6183" s="135"/>
    </row>
    <row r="6184" spans="5:17" x14ac:dyDescent="0.25">
      <c r="E6184" s="265"/>
      <c r="M6184" s="159"/>
      <c r="N6184" s="149"/>
      <c r="P6184" s="135"/>
      <c r="Q6184" s="135"/>
    </row>
    <row r="6185" spans="5:17" x14ac:dyDescent="0.25">
      <c r="E6185" s="265"/>
      <c r="M6185" s="159"/>
      <c r="N6185" s="149"/>
      <c r="P6185" s="135"/>
      <c r="Q6185" s="135"/>
    </row>
    <row r="6186" spans="5:17" x14ac:dyDescent="0.25">
      <c r="E6186" s="265"/>
      <c r="M6186" s="159"/>
      <c r="N6186" s="149"/>
      <c r="P6186" s="135"/>
      <c r="Q6186" s="135"/>
    </row>
    <row r="6187" spans="5:17" x14ac:dyDescent="0.25">
      <c r="E6187" s="265"/>
      <c r="M6187" s="159"/>
      <c r="N6187" s="149"/>
      <c r="P6187" s="135"/>
      <c r="Q6187" s="135"/>
    </row>
    <row r="6188" spans="5:17" x14ac:dyDescent="0.25">
      <c r="E6188" s="265"/>
      <c r="M6188" s="159"/>
      <c r="N6188" s="149"/>
      <c r="P6188" s="135"/>
      <c r="Q6188" s="135"/>
    </row>
    <row r="6189" spans="5:17" x14ac:dyDescent="0.25">
      <c r="E6189" s="265"/>
      <c r="M6189" s="159"/>
      <c r="N6189" s="149"/>
      <c r="P6189" s="135"/>
      <c r="Q6189" s="135"/>
    </row>
    <row r="6190" spans="5:17" x14ac:dyDescent="0.25">
      <c r="E6190" s="265"/>
      <c r="M6190" s="159"/>
      <c r="N6190" s="149"/>
      <c r="P6190" s="135"/>
      <c r="Q6190" s="135"/>
    </row>
    <row r="6191" spans="5:17" x14ac:dyDescent="0.25">
      <c r="E6191" s="265"/>
      <c r="M6191" s="159"/>
      <c r="N6191" s="149"/>
      <c r="P6191" s="135"/>
      <c r="Q6191" s="135"/>
    </row>
    <row r="6192" spans="5:17" x14ac:dyDescent="0.25">
      <c r="E6192" s="265"/>
      <c r="M6192" s="159"/>
      <c r="N6192" s="149"/>
      <c r="P6192" s="135"/>
      <c r="Q6192" s="135"/>
    </row>
    <row r="6193" spans="5:17" x14ac:dyDescent="0.25">
      <c r="E6193" s="265"/>
      <c r="M6193" s="159"/>
      <c r="N6193" s="149"/>
      <c r="P6193" s="135"/>
      <c r="Q6193" s="135"/>
    </row>
    <row r="6194" spans="5:17" x14ac:dyDescent="0.25">
      <c r="E6194" s="265"/>
      <c r="M6194" s="159"/>
      <c r="N6194" s="149"/>
      <c r="P6194" s="135"/>
      <c r="Q6194" s="135"/>
    </row>
    <row r="6195" spans="5:17" x14ac:dyDescent="0.25">
      <c r="E6195" s="265"/>
      <c r="M6195" s="159"/>
      <c r="N6195" s="149"/>
      <c r="P6195" s="135"/>
      <c r="Q6195" s="135"/>
    </row>
    <row r="6196" spans="5:17" x14ac:dyDescent="0.25">
      <c r="E6196" s="265"/>
      <c r="M6196" s="159"/>
      <c r="N6196" s="149"/>
      <c r="P6196" s="135"/>
      <c r="Q6196" s="135"/>
    </row>
    <row r="6197" spans="5:17" x14ac:dyDescent="0.25">
      <c r="E6197" s="265"/>
      <c r="M6197" s="159"/>
      <c r="N6197" s="149"/>
      <c r="P6197" s="135"/>
      <c r="Q6197" s="135"/>
    </row>
    <row r="6198" spans="5:17" x14ac:dyDescent="0.25">
      <c r="E6198" s="265"/>
      <c r="M6198" s="159"/>
      <c r="N6198" s="149"/>
      <c r="P6198" s="135"/>
      <c r="Q6198" s="135"/>
    </row>
    <row r="6199" spans="5:17" x14ac:dyDescent="0.25">
      <c r="E6199" s="265"/>
      <c r="M6199" s="159"/>
      <c r="N6199" s="149"/>
      <c r="P6199" s="135"/>
      <c r="Q6199" s="135"/>
    </row>
    <row r="6200" spans="5:17" x14ac:dyDescent="0.25">
      <c r="E6200" s="265"/>
      <c r="M6200" s="159"/>
      <c r="N6200" s="149"/>
      <c r="P6200" s="135"/>
      <c r="Q6200" s="135"/>
    </row>
    <row r="6201" spans="5:17" x14ac:dyDescent="0.25">
      <c r="E6201" s="265"/>
      <c r="M6201" s="159"/>
      <c r="N6201" s="149"/>
      <c r="P6201" s="135"/>
      <c r="Q6201" s="135"/>
    </row>
    <row r="6202" spans="5:17" x14ac:dyDescent="0.25">
      <c r="E6202" s="265"/>
      <c r="M6202" s="159"/>
      <c r="N6202" s="149"/>
      <c r="P6202" s="135"/>
      <c r="Q6202" s="135"/>
    </row>
    <row r="6203" spans="5:17" x14ac:dyDescent="0.25">
      <c r="E6203" s="265"/>
      <c r="M6203" s="159"/>
      <c r="N6203" s="149"/>
      <c r="P6203" s="135"/>
      <c r="Q6203" s="135"/>
    </row>
    <row r="6204" spans="5:17" x14ac:dyDescent="0.25">
      <c r="E6204" s="265"/>
      <c r="M6204" s="159"/>
      <c r="N6204" s="149"/>
      <c r="P6204" s="135"/>
      <c r="Q6204" s="135"/>
    </row>
    <row r="6205" spans="5:17" x14ac:dyDescent="0.25">
      <c r="E6205" s="265"/>
      <c r="M6205" s="159"/>
      <c r="N6205" s="149"/>
      <c r="P6205" s="135"/>
      <c r="Q6205" s="135"/>
    </row>
    <row r="6206" spans="5:17" x14ac:dyDescent="0.25">
      <c r="E6206" s="265"/>
      <c r="M6206" s="159"/>
      <c r="N6206" s="149"/>
      <c r="P6206" s="135"/>
      <c r="Q6206" s="135"/>
    </row>
    <row r="6207" spans="5:17" x14ac:dyDescent="0.25">
      <c r="E6207" s="265"/>
      <c r="M6207" s="159"/>
      <c r="N6207" s="149"/>
      <c r="P6207" s="135"/>
      <c r="Q6207" s="135"/>
    </row>
    <row r="6208" spans="5:17" x14ac:dyDescent="0.25">
      <c r="E6208" s="265"/>
      <c r="M6208" s="159"/>
      <c r="N6208" s="149"/>
      <c r="P6208" s="135"/>
      <c r="Q6208" s="135"/>
    </row>
    <row r="6209" spans="5:17" x14ac:dyDescent="0.25">
      <c r="E6209" s="265"/>
      <c r="M6209" s="159"/>
      <c r="N6209" s="149"/>
      <c r="P6209" s="135"/>
      <c r="Q6209" s="135"/>
    </row>
    <row r="6210" spans="5:17" x14ac:dyDescent="0.25">
      <c r="E6210" s="265"/>
      <c r="M6210" s="159"/>
      <c r="N6210" s="149"/>
      <c r="P6210" s="135"/>
      <c r="Q6210" s="135"/>
    </row>
    <row r="6211" spans="5:17" x14ac:dyDescent="0.25">
      <c r="E6211" s="265"/>
      <c r="M6211" s="159"/>
      <c r="N6211" s="149"/>
      <c r="P6211" s="135"/>
      <c r="Q6211" s="135"/>
    </row>
    <row r="6212" spans="5:17" x14ac:dyDescent="0.25">
      <c r="E6212" s="265"/>
      <c r="M6212" s="159"/>
      <c r="N6212" s="149"/>
      <c r="P6212" s="135"/>
      <c r="Q6212" s="135"/>
    </row>
    <row r="6213" spans="5:17" x14ac:dyDescent="0.25">
      <c r="E6213" s="265"/>
      <c r="M6213" s="159"/>
      <c r="N6213" s="149"/>
      <c r="P6213" s="135"/>
      <c r="Q6213" s="135"/>
    </row>
    <row r="6214" spans="5:17" x14ac:dyDescent="0.25">
      <c r="E6214" s="265"/>
      <c r="M6214" s="159"/>
      <c r="N6214" s="149"/>
      <c r="P6214" s="135"/>
      <c r="Q6214" s="135"/>
    </row>
    <row r="6215" spans="5:17" x14ac:dyDescent="0.25">
      <c r="E6215" s="265"/>
      <c r="M6215" s="159"/>
      <c r="N6215" s="149"/>
      <c r="P6215" s="135"/>
      <c r="Q6215" s="135"/>
    </row>
    <row r="6216" spans="5:17" x14ac:dyDescent="0.25">
      <c r="E6216" s="265"/>
      <c r="M6216" s="159"/>
      <c r="N6216" s="149"/>
      <c r="P6216" s="135"/>
      <c r="Q6216" s="135"/>
    </row>
    <row r="6217" spans="5:17" x14ac:dyDescent="0.25">
      <c r="E6217" s="265"/>
      <c r="M6217" s="159"/>
      <c r="N6217" s="149"/>
      <c r="P6217" s="135"/>
      <c r="Q6217" s="135"/>
    </row>
    <row r="6218" spans="5:17" x14ac:dyDescent="0.25">
      <c r="E6218" s="265"/>
      <c r="M6218" s="159"/>
      <c r="N6218" s="149"/>
      <c r="P6218" s="135"/>
      <c r="Q6218" s="135"/>
    </row>
    <row r="6219" spans="5:17" x14ac:dyDescent="0.25">
      <c r="E6219" s="265"/>
      <c r="M6219" s="159"/>
      <c r="N6219" s="149"/>
      <c r="P6219" s="135"/>
      <c r="Q6219" s="135"/>
    </row>
    <row r="6220" spans="5:17" x14ac:dyDescent="0.25">
      <c r="E6220" s="265"/>
      <c r="M6220" s="159"/>
      <c r="N6220" s="149"/>
      <c r="P6220" s="135"/>
      <c r="Q6220" s="135"/>
    </row>
    <row r="6221" spans="5:17" x14ac:dyDescent="0.25">
      <c r="E6221" s="265"/>
      <c r="M6221" s="159"/>
      <c r="N6221" s="149"/>
      <c r="P6221" s="135"/>
      <c r="Q6221" s="135"/>
    </row>
    <row r="6222" spans="5:17" x14ac:dyDescent="0.25">
      <c r="E6222" s="265"/>
      <c r="M6222" s="159"/>
      <c r="N6222" s="149"/>
      <c r="P6222" s="135"/>
      <c r="Q6222" s="135"/>
    </row>
    <row r="6223" spans="5:17" x14ac:dyDescent="0.25">
      <c r="E6223" s="265"/>
      <c r="M6223" s="159"/>
      <c r="N6223" s="149"/>
      <c r="P6223" s="135"/>
      <c r="Q6223" s="135"/>
    </row>
    <row r="6224" spans="5:17" x14ac:dyDescent="0.25">
      <c r="E6224" s="265"/>
      <c r="M6224" s="159"/>
      <c r="N6224" s="149"/>
      <c r="P6224" s="135"/>
      <c r="Q6224" s="135"/>
    </row>
    <row r="6225" spans="5:17" x14ac:dyDescent="0.25">
      <c r="E6225" s="265"/>
      <c r="M6225" s="159"/>
      <c r="N6225" s="149"/>
      <c r="P6225" s="135"/>
      <c r="Q6225" s="135"/>
    </row>
    <row r="6226" spans="5:17" x14ac:dyDescent="0.25">
      <c r="E6226" s="265"/>
      <c r="M6226" s="159"/>
      <c r="N6226" s="149"/>
      <c r="P6226" s="135"/>
      <c r="Q6226" s="135"/>
    </row>
    <row r="6227" spans="5:17" x14ac:dyDescent="0.25">
      <c r="E6227" s="265"/>
      <c r="M6227" s="159"/>
      <c r="N6227" s="149"/>
      <c r="P6227" s="135"/>
      <c r="Q6227" s="135"/>
    </row>
    <row r="6228" spans="5:17" x14ac:dyDescent="0.25">
      <c r="E6228" s="265"/>
      <c r="M6228" s="159"/>
      <c r="N6228" s="149"/>
      <c r="P6228" s="135"/>
      <c r="Q6228" s="135"/>
    </row>
    <row r="6229" spans="5:17" x14ac:dyDescent="0.25">
      <c r="E6229" s="265"/>
      <c r="M6229" s="159"/>
      <c r="N6229" s="149"/>
      <c r="P6229" s="135"/>
      <c r="Q6229" s="135"/>
    </row>
    <row r="6230" spans="5:17" x14ac:dyDescent="0.25">
      <c r="E6230" s="265"/>
      <c r="M6230" s="159"/>
      <c r="N6230" s="149"/>
      <c r="P6230" s="135"/>
      <c r="Q6230" s="135"/>
    </row>
    <row r="6231" spans="5:17" x14ac:dyDescent="0.25">
      <c r="E6231" s="265"/>
      <c r="M6231" s="159"/>
      <c r="N6231" s="149"/>
      <c r="P6231" s="135"/>
      <c r="Q6231" s="135"/>
    </row>
    <row r="6232" spans="5:17" x14ac:dyDescent="0.25">
      <c r="E6232" s="265"/>
      <c r="M6232" s="159"/>
      <c r="N6232" s="149"/>
      <c r="P6232" s="135"/>
      <c r="Q6232" s="135"/>
    </row>
    <row r="6233" spans="5:17" x14ac:dyDescent="0.25">
      <c r="E6233" s="265"/>
      <c r="M6233" s="159"/>
      <c r="N6233" s="149"/>
      <c r="P6233" s="135"/>
      <c r="Q6233" s="135"/>
    </row>
    <row r="6234" spans="5:17" x14ac:dyDescent="0.25">
      <c r="E6234" s="265"/>
      <c r="M6234" s="159"/>
      <c r="N6234" s="149"/>
      <c r="P6234" s="135"/>
      <c r="Q6234" s="135"/>
    </row>
    <row r="6235" spans="5:17" x14ac:dyDescent="0.25">
      <c r="E6235" s="265"/>
      <c r="M6235" s="159"/>
      <c r="N6235" s="149"/>
      <c r="P6235" s="135"/>
      <c r="Q6235" s="135"/>
    </row>
    <row r="6236" spans="5:17" x14ac:dyDescent="0.25">
      <c r="E6236" s="265"/>
      <c r="M6236" s="159"/>
      <c r="N6236" s="149"/>
      <c r="P6236" s="135"/>
      <c r="Q6236" s="135"/>
    </row>
    <row r="6237" spans="5:17" x14ac:dyDescent="0.25">
      <c r="E6237" s="265"/>
      <c r="M6237" s="159"/>
      <c r="N6237" s="149"/>
      <c r="P6237" s="135"/>
      <c r="Q6237" s="135"/>
    </row>
    <row r="6238" spans="5:17" x14ac:dyDescent="0.25">
      <c r="E6238" s="265"/>
      <c r="M6238" s="159"/>
      <c r="N6238" s="149"/>
      <c r="P6238" s="135"/>
      <c r="Q6238" s="135"/>
    </row>
    <row r="6239" spans="5:17" x14ac:dyDescent="0.25">
      <c r="E6239" s="265"/>
      <c r="M6239" s="159"/>
      <c r="N6239" s="149"/>
      <c r="P6239" s="135"/>
      <c r="Q6239" s="135"/>
    </row>
    <row r="6240" spans="5:17" x14ac:dyDescent="0.25">
      <c r="E6240" s="265"/>
      <c r="M6240" s="159"/>
      <c r="N6240" s="149"/>
      <c r="P6240" s="135"/>
      <c r="Q6240" s="135"/>
    </row>
    <row r="6241" spans="5:17" x14ac:dyDescent="0.25">
      <c r="E6241" s="265"/>
      <c r="M6241" s="159"/>
      <c r="N6241" s="149"/>
      <c r="P6241" s="135"/>
      <c r="Q6241" s="135"/>
    </row>
    <row r="6242" spans="5:17" x14ac:dyDescent="0.25">
      <c r="E6242" s="265"/>
      <c r="M6242" s="159"/>
      <c r="N6242" s="149"/>
      <c r="P6242" s="135"/>
      <c r="Q6242" s="135"/>
    </row>
    <row r="6243" spans="5:17" x14ac:dyDescent="0.25">
      <c r="E6243" s="265"/>
      <c r="M6243" s="159"/>
      <c r="N6243" s="149"/>
      <c r="P6243" s="135"/>
      <c r="Q6243" s="135"/>
    </row>
    <row r="6244" spans="5:17" x14ac:dyDescent="0.25">
      <c r="E6244" s="265"/>
      <c r="M6244" s="159"/>
      <c r="N6244" s="149"/>
      <c r="P6244" s="135"/>
      <c r="Q6244" s="135"/>
    </row>
    <row r="6245" spans="5:17" x14ac:dyDescent="0.25">
      <c r="E6245" s="265"/>
      <c r="M6245" s="159"/>
      <c r="N6245" s="149"/>
      <c r="P6245" s="135"/>
      <c r="Q6245" s="135"/>
    </row>
    <row r="6246" spans="5:17" x14ac:dyDescent="0.25">
      <c r="E6246" s="265"/>
      <c r="M6246" s="159"/>
      <c r="N6246" s="149"/>
      <c r="P6246" s="135"/>
      <c r="Q6246" s="135"/>
    </row>
    <row r="6247" spans="5:17" x14ac:dyDescent="0.25">
      <c r="E6247" s="265"/>
      <c r="M6247" s="159"/>
      <c r="N6247" s="149"/>
      <c r="P6247" s="135"/>
      <c r="Q6247" s="135"/>
    </row>
    <row r="6248" spans="5:17" x14ac:dyDescent="0.25">
      <c r="E6248" s="265"/>
      <c r="M6248" s="159"/>
      <c r="N6248" s="149"/>
      <c r="P6248" s="135"/>
      <c r="Q6248" s="135"/>
    </row>
    <row r="6249" spans="5:17" x14ac:dyDescent="0.25">
      <c r="E6249" s="265"/>
      <c r="M6249" s="159"/>
      <c r="N6249" s="149"/>
      <c r="P6249" s="135"/>
      <c r="Q6249" s="135"/>
    </row>
    <row r="6250" spans="5:17" x14ac:dyDescent="0.25">
      <c r="E6250" s="265"/>
      <c r="M6250" s="159"/>
      <c r="N6250" s="149"/>
      <c r="P6250" s="135"/>
      <c r="Q6250" s="135"/>
    </row>
    <row r="6251" spans="5:17" x14ac:dyDescent="0.25">
      <c r="E6251" s="265"/>
      <c r="M6251" s="159"/>
      <c r="N6251" s="149"/>
      <c r="P6251" s="135"/>
      <c r="Q6251" s="135"/>
    </row>
    <row r="6252" spans="5:17" x14ac:dyDescent="0.25">
      <c r="E6252" s="265"/>
      <c r="M6252" s="159"/>
      <c r="N6252" s="149"/>
      <c r="P6252" s="135"/>
      <c r="Q6252" s="135"/>
    </row>
    <row r="6253" spans="5:17" x14ac:dyDescent="0.25">
      <c r="E6253" s="265"/>
      <c r="M6253" s="159"/>
      <c r="N6253" s="149"/>
      <c r="P6253" s="135"/>
      <c r="Q6253" s="135"/>
    </row>
    <row r="6254" spans="5:17" x14ac:dyDescent="0.25">
      <c r="E6254" s="265"/>
      <c r="M6254" s="159"/>
      <c r="N6254" s="149"/>
      <c r="P6254" s="135"/>
      <c r="Q6254" s="135"/>
    </row>
    <row r="6255" spans="5:17" x14ac:dyDescent="0.25">
      <c r="E6255" s="265"/>
      <c r="M6255" s="159"/>
      <c r="N6255" s="149"/>
      <c r="P6255" s="135"/>
      <c r="Q6255" s="135"/>
    </row>
    <row r="6256" spans="5:17" x14ac:dyDescent="0.25">
      <c r="E6256" s="265"/>
      <c r="M6256" s="159"/>
      <c r="N6256" s="149"/>
      <c r="P6256" s="135"/>
      <c r="Q6256" s="135"/>
    </row>
    <row r="6257" spans="5:17" x14ac:dyDescent="0.25">
      <c r="E6257" s="265"/>
      <c r="M6257" s="159"/>
      <c r="N6257" s="149"/>
      <c r="P6257" s="135"/>
      <c r="Q6257" s="135"/>
    </row>
    <row r="6258" spans="5:17" x14ac:dyDescent="0.25">
      <c r="E6258" s="265"/>
      <c r="M6258" s="159"/>
      <c r="N6258" s="149"/>
      <c r="P6258" s="135"/>
      <c r="Q6258" s="135"/>
    </row>
    <row r="6259" spans="5:17" x14ac:dyDescent="0.25">
      <c r="E6259" s="265"/>
      <c r="M6259" s="159"/>
      <c r="N6259" s="149"/>
      <c r="P6259" s="135"/>
      <c r="Q6259" s="135"/>
    </row>
    <row r="6260" spans="5:17" x14ac:dyDescent="0.25">
      <c r="E6260" s="265"/>
      <c r="M6260" s="159"/>
      <c r="N6260" s="149"/>
      <c r="P6260" s="135"/>
      <c r="Q6260" s="135"/>
    </row>
    <row r="6261" spans="5:17" x14ac:dyDescent="0.25">
      <c r="E6261" s="265"/>
      <c r="M6261" s="159"/>
      <c r="N6261" s="149"/>
      <c r="P6261" s="135"/>
      <c r="Q6261" s="135"/>
    </row>
    <row r="6262" spans="5:17" x14ac:dyDescent="0.25">
      <c r="E6262" s="265"/>
      <c r="M6262" s="159"/>
      <c r="N6262" s="149"/>
      <c r="P6262" s="135"/>
      <c r="Q6262" s="135"/>
    </row>
    <row r="6263" spans="5:17" x14ac:dyDescent="0.25">
      <c r="E6263" s="265"/>
      <c r="M6263" s="159"/>
      <c r="N6263" s="149"/>
      <c r="P6263" s="135"/>
      <c r="Q6263" s="135"/>
    </row>
    <row r="6264" spans="5:17" x14ac:dyDescent="0.25">
      <c r="E6264" s="265"/>
      <c r="M6264" s="159"/>
      <c r="N6264" s="149"/>
      <c r="P6264" s="135"/>
      <c r="Q6264" s="135"/>
    </row>
    <row r="6265" spans="5:17" x14ac:dyDescent="0.25">
      <c r="E6265" s="265"/>
      <c r="M6265" s="159"/>
      <c r="N6265" s="149"/>
      <c r="P6265" s="135"/>
      <c r="Q6265" s="135"/>
    </row>
    <row r="6266" spans="5:17" x14ac:dyDescent="0.25">
      <c r="E6266" s="265"/>
      <c r="M6266" s="159"/>
      <c r="N6266" s="149"/>
      <c r="P6266" s="135"/>
      <c r="Q6266" s="135"/>
    </row>
    <row r="6267" spans="5:17" x14ac:dyDescent="0.25">
      <c r="E6267" s="265"/>
      <c r="M6267" s="159"/>
      <c r="N6267" s="149"/>
      <c r="P6267" s="135"/>
      <c r="Q6267" s="135"/>
    </row>
    <row r="6268" spans="5:17" x14ac:dyDescent="0.25">
      <c r="E6268" s="265"/>
      <c r="M6268" s="159"/>
      <c r="N6268" s="149"/>
      <c r="P6268" s="135"/>
      <c r="Q6268" s="135"/>
    </row>
    <row r="6269" spans="5:17" x14ac:dyDescent="0.25">
      <c r="E6269" s="265"/>
      <c r="M6269" s="159"/>
      <c r="N6269" s="149"/>
      <c r="P6269" s="135"/>
      <c r="Q6269" s="135"/>
    </row>
    <row r="6270" spans="5:17" x14ac:dyDescent="0.25">
      <c r="E6270" s="265"/>
      <c r="M6270" s="159"/>
      <c r="N6270" s="149"/>
      <c r="P6270" s="135"/>
      <c r="Q6270" s="135"/>
    </row>
    <row r="6271" spans="5:17" x14ac:dyDescent="0.25">
      <c r="E6271" s="265"/>
      <c r="M6271" s="159"/>
      <c r="N6271" s="149"/>
      <c r="P6271" s="135"/>
      <c r="Q6271" s="135"/>
    </row>
    <row r="6272" spans="5:17" x14ac:dyDescent="0.25">
      <c r="E6272" s="265"/>
      <c r="M6272" s="159"/>
      <c r="N6272" s="149"/>
      <c r="P6272" s="135"/>
      <c r="Q6272" s="135"/>
    </row>
    <row r="6273" spans="5:17" x14ac:dyDescent="0.25">
      <c r="E6273" s="265"/>
      <c r="M6273" s="159"/>
      <c r="N6273" s="149"/>
      <c r="P6273" s="135"/>
      <c r="Q6273" s="135"/>
    </row>
    <row r="6274" spans="5:17" x14ac:dyDescent="0.25">
      <c r="E6274" s="265"/>
      <c r="M6274" s="159"/>
      <c r="N6274" s="149"/>
      <c r="P6274" s="135"/>
      <c r="Q6274" s="135"/>
    </row>
    <row r="6275" spans="5:17" x14ac:dyDescent="0.25">
      <c r="E6275" s="265"/>
      <c r="M6275" s="159"/>
      <c r="N6275" s="149"/>
      <c r="P6275" s="135"/>
      <c r="Q6275" s="135"/>
    </row>
    <row r="6276" spans="5:17" x14ac:dyDescent="0.25">
      <c r="E6276" s="265"/>
      <c r="M6276" s="159"/>
      <c r="N6276" s="149"/>
      <c r="P6276" s="135"/>
      <c r="Q6276" s="135"/>
    </row>
    <row r="6277" spans="5:17" x14ac:dyDescent="0.25">
      <c r="E6277" s="265"/>
      <c r="M6277" s="159"/>
      <c r="N6277" s="149"/>
      <c r="P6277" s="135"/>
      <c r="Q6277" s="135"/>
    </row>
    <row r="6278" spans="5:17" x14ac:dyDescent="0.25">
      <c r="E6278" s="265"/>
      <c r="M6278" s="159"/>
      <c r="N6278" s="149"/>
      <c r="P6278" s="135"/>
      <c r="Q6278" s="135"/>
    </row>
    <row r="6279" spans="5:17" x14ac:dyDescent="0.25">
      <c r="E6279" s="265"/>
      <c r="M6279" s="159"/>
      <c r="N6279" s="149"/>
      <c r="P6279" s="135"/>
      <c r="Q6279" s="135"/>
    </row>
    <row r="6280" spans="5:17" x14ac:dyDescent="0.25">
      <c r="E6280" s="265"/>
      <c r="M6280" s="159"/>
      <c r="N6280" s="149"/>
      <c r="P6280" s="135"/>
      <c r="Q6280" s="135"/>
    </row>
    <row r="6281" spans="5:17" x14ac:dyDescent="0.25">
      <c r="E6281" s="265"/>
      <c r="M6281" s="159"/>
      <c r="N6281" s="149"/>
      <c r="P6281" s="135"/>
      <c r="Q6281" s="135"/>
    </row>
    <row r="6282" spans="5:17" x14ac:dyDescent="0.25">
      <c r="E6282" s="265"/>
      <c r="M6282" s="159"/>
      <c r="N6282" s="149"/>
      <c r="P6282" s="135"/>
      <c r="Q6282" s="135"/>
    </row>
    <row r="6283" spans="5:17" x14ac:dyDescent="0.25">
      <c r="E6283" s="265"/>
      <c r="M6283" s="159"/>
      <c r="N6283" s="149"/>
      <c r="P6283" s="135"/>
      <c r="Q6283" s="135"/>
    </row>
    <row r="6284" spans="5:17" x14ac:dyDescent="0.25">
      <c r="E6284" s="265"/>
      <c r="M6284" s="159"/>
      <c r="N6284" s="149"/>
      <c r="P6284" s="135"/>
      <c r="Q6284" s="135"/>
    </row>
    <row r="6285" spans="5:17" x14ac:dyDescent="0.25">
      <c r="E6285" s="265"/>
      <c r="M6285" s="159"/>
      <c r="N6285" s="149"/>
      <c r="P6285" s="135"/>
      <c r="Q6285" s="135"/>
    </row>
    <row r="6286" spans="5:17" x14ac:dyDescent="0.25">
      <c r="E6286" s="265"/>
      <c r="M6286" s="159"/>
      <c r="N6286" s="149"/>
      <c r="P6286" s="135"/>
      <c r="Q6286" s="135"/>
    </row>
    <row r="6287" spans="5:17" x14ac:dyDescent="0.25">
      <c r="E6287" s="265"/>
      <c r="M6287" s="159"/>
      <c r="N6287" s="149"/>
      <c r="P6287" s="135"/>
      <c r="Q6287" s="135"/>
    </row>
    <row r="6288" spans="5:17" x14ac:dyDescent="0.25">
      <c r="E6288" s="265"/>
      <c r="M6288" s="159"/>
      <c r="N6288" s="149"/>
      <c r="P6288" s="135"/>
      <c r="Q6288" s="135"/>
    </row>
    <row r="6289" spans="5:17" x14ac:dyDescent="0.25">
      <c r="E6289" s="265"/>
      <c r="M6289" s="159"/>
      <c r="N6289" s="149"/>
      <c r="P6289" s="135"/>
      <c r="Q6289" s="135"/>
    </row>
    <row r="6290" spans="5:17" x14ac:dyDescent="0.25">
      <c r="E6290" s="265"/>
      <c r="M6290" s="159"/>
      <c r="N6290" s="149"/>
      <c r="P6290" s="135"/>
      <c r="Q6290" s="135"/>
    </row>
    <row r="6291" spans="5:17" x14ac:dyDescent="0.25">
      <c r="E6291" s="265"/>
      <c r="M6291" s="159"/>
      <c r="N6291" s="149"/>
      <c r="P6291" s="135"/>
      <c r="Q6291" s="135"/>
    </row>
    <row r="6292" spans="5:17" x14ac:dyDescent="0.25">
      <c r="E6292" s="265"/>
      <c r="M6292" s="159"/>
      <c r="N6292" s="149"/>
      <c r="P6292" s="135"/>
      <c r="Q6292" s="135"/>
    </row>
    <row r="6293" spans="5:17" x14ac:dyDescent="0.25">
      <c r="E6293" s="265"/>
      <c r="M6293" s="159"/>
      <c r="N6293" s="149"/>
      <c r="P6293" s="135"/>
      <c r="Q6293" s="135"/>
    </row>
    <row r="6294" spans="5:17" x14ac:dyDescent="0.25">
      <c r="E6294" s="265"/>
      <c r="M6294" s="159"/>
      <c r="N6294" s="149"/>
      <c r="P6294" s="135"/>
      <c r="Q6294" s="135"/>
    </row>
    <row r="6295" spans="5:17" x14ac:dyDescent="0.25">
      <c r="E6295" s="265"/>
      <c r="M6295" s="159"/>
      <c r="N6295" s="149"/>
      <c r="P6295" s="135"/>
      <c r="Q6295" s="135"/>
    </row>
    <row r="6296" spans="5:17" x14ac:dyDescent="0.25">
      <c r="E6296" s="265"/>
      <c r="M6296" s="159"/>
      <c r="N6296" s="149"/>
      <c r="P6296" s="135"/>
      <c r="Q6296" s="135"/>
    </row>
    <row r="6297" spans="5:17" x14ac:dyDescent="0.25">
      <c r="E6297" s="265"/>
      <c r="M6297" s="159"/>
      <c r="N6297" s="149"/>
      <c r="P6297" s="135"/>
      <c r="Q6297" s="135"/>
    </row>
    <row r="6298" spans="5:17" x14ac:dyDescent="0.25">
      <c r="E6298" s="265"/>
      <c r="M6298" s="159"/>
      <c r="N6298" s="149"/>
      <c r="P6298" s="135"/>
      <c r="Q6298" s="135"/>
    </row>
    <row r="6299" spans="5:17" x14ac:dyDescent="0.25">
      <c r="E6299" s="265"/>
      <c r="M6299" s="159"/>
      <c r="N6299" s="149"/>
      <c r="P6299" s="135"/>
      <c r="Q6299" s="135"/>
    </row>
    <row r="6300" spans="5:17" x14ac:dyDescent="0.25">
      <c r="E6300" s="265"/>
      <c r="M6300" s="159"/>
      <c r="N6300" s="149"/>
      <c r="P6300" s="135"/>
      <c r="Q6300" s="135"/>
    </row>
    <row r="6301" spans="5:17" x14ac:dyDescent="0.25">
      <c r="E6301" s="265"/>
      <c r="M6301" s="159"/>
      <c r="N6301" s="149"/>
      <c r="P6301" s="135"/>
      <c r="Q6301" s="135"/>
    </row>
    <row r="6302" spans="5:17" x14ac:dyDescent="0.25">
      <c r="E6302" s="265"/>
      <c r="M6302" s="159"/>
      <c r="N6302" s="149"/>
      <c r="P6302" s="135"/>
      <c r="Q6302" s="135"/>
    </row>
    <row r="6303" spans="5:17" x14ac:dyDescent="0.25">
      <c r="E6303" s="265"/>
      <c r="M6303" s="159"/>
      <c r="N6303" s="149"/>
      <c r="P6303" s="135"/>
      <c r="Q6303" s="135"/>
    </row>
    <row r="6304" spans="5:17" x14ac:dyDescent="0.25">
      <c r="E6304" s="265"/>
      <c r="M6304" s="159"/>
      <c r="N6304" s="149"/>
      <c r="P6304" s="135"/>
      <c r="Q6304" s="135"/>
    </row>
    <row r="6305" spans="5:17" x14ac:dyDescent="0.25">
      <c r="E6305" s="265"/>
      <c r="M6305" s="159"/>
      <c r="N6305" s="149"/>
      <c r="P6305" s="135"/>
      <c r="Q6305" s="135"/>
    </row>
    <row r="6306" spans="5:17" x14ac:dyDescent="0.25">
      <c r="E6306" s="265"/>
      <c r="M6306" s="159"/>
      <c r="N6306" s="149"/>
      <c r="P6306" s="135"/>
      <c r="Q6306" s="135"/>
    </row>
    <row r="6307" spans="5:17" x14ac:dyDescent="0.25">
      <c r="E6307" s="265"/>
      <c r="M6307" s="159"/>
      <c r="N6307" s="149"/>
      <c r="P6307" s="135"/>
      <c r="Q6307" s="135"/>
    </row>
    <row r="6308" spans="5:17" x14ac:dyDescent="0.25">
      <c r="E6308" s="265"/>
      <c r="M6308" s="159"/>
      <c r="N6308" s="149"/>
      <c r="P6308" s="135"/>
      <c r="Q6308" s="135"/>
    </row>
    <row r="6309" spans="5:17" x14ac:dyDescent="0.25">
      <c r="E6309" s="265"/>
      <c r="M6309" s="159"/>
      <c r="N6309" s="149"/>
      <c r="P6309" s="135"/>
      <c r="Q6309" s="135"/>
    </row>
    <row r="6310" spans="5:17" x14ac:dyDescent="0.25">
      <c r="E6310" s="265"/>
      <c r="M6310" s="159"/>
      <c r="N6310" s="149"/>
      <c r="P6310" s="135"/>
      <c r="Q6310" s="135"/>
    </row>
    <row r="6311" spans="5:17" x14ac:dyDescent="0.25">
      <c r="E6311" s="265"/>
      <c r="M6311" s="159"/>
      <c r="N6311" s="149"/>
      <c r="P6311" s="135"/>
      <c r="Q6311" s="135"/>
    </row>
    <row r="6312" spans="5:17" x14ac:dyDescent="0.25">
      <c r="E6312" s="265"/>
      <c r="M6312" s="159"/>
      <c r="N6312" s="149"/>
      <c r="P6312" s="135"/>
      <c r="Q6312" s="135"/>
    </row>
    <row r="6313" spans="5:17" x14ac:dyDescent="0.25">
      <c r="E6313" s="265"/>
      <c r="M6313" s="159"/>
      <c r="N6313" s="149"/>
      <c r="P6313" s="135"/>
      <c r="Q6313" s="135"/>
    </row>
    <row r="6314" spans="5:17" x14ac:dyDescent="0.25">
      <c r="E6314" s="265"/>
      <c r="M6314" s="159"/>
      <c r="N6314" s="149"/>
      <c r="P6314" s="135"/>
      <c r="Q6314" s="135"/>
    </row>
    <row r="6315" spans="5:17" x14ac:dyDescent="0.25">
      <c r="E6315" s="265"/>
      <c r="M6315" s="159"/>
      <c r="N6315" s="149"/>
      <c r="P6315" s="135"/>
      <c r="Q6315" s="135"/>
    </row>
    <row r="6316" spans="5:17" x14ac:dyDescent="0.25">
      <c r="E6316" s="265"/>
      <c r="M6316" s="159"/>
      <c r="N6316" s="149"/>
      <c r="P6316" s="135"/>
      <c r="Q6316" s="135"/>
    </row>
    <row r="6317" spans="5:17" x14ac:dyDescent="0.25">
      <c r="E6317" s="265"/>
      <c r="M6317" s="159"/>
      <c r="N6317" s="149"/>
      <c r="P6317" s="135"/>
      <c r="Q6317" s="135"/>
    </row>
    <row r="6318" spans="5:17" x14ac:dyDescent="0.25">
      <c r="E6318" s="265"/>
      <c r="M6318" s="159"/>
      <c r="N6318" s="149"/>
      <c r="P6318" s="135"/>
      <c r="Q6318" s="135"/>
    </row>
    <row r="6319" spans="5:17" x14ac:dyDescent="0.25">
      <c r="E6319" s="265"/>
      <c r="M6319" s="159"/>
      <c r="N6319" s="149"/>
      <c r="P6319" s="135"/>
      <c r="Q6319" s="135"/>
    </row>
    <row r="6320" spans="5:17" x14ac:dyDescent="0.25">
      <c r="E6320" s="265"/>
      <c r="M6320" s="159"/>
      <c r="N6320" s="149"/>
      <c r="P6320" s="135"/>
      <c r="Q6320" s="135"/>
    </row>
    <row r="6321" spans="5:17" x14ac:dyDescent="0.25">
      <c r="E6321" s="265"/>
      <c r="M6321" s="159"/>
      <c r="N6321" s="149"/>
      <c r="P6321" s="135"/>
      <c r="Q6321" s="135"/>
    </row>
    <row r="6322" spans="5:17" x14ac:dyDescent="0.25">
      <c r="E6322" s="265"/>
      <c r="M6322" s="159"/>
      <c r="N6322" s="149"/>
      <c r="P6322" s="135"/>
      <c r="Q6322" s="135"/>
    </row>
    <row r="6323" spans="5:17" x14ac:dyDescent="0.25">
      <c r="E6323" s="265"/>
      <c r="M6323" s="159"/>
      <c r="N6323" s="149"/>
      <c r="P6323" s="135"/>
      <c r="Q6323" s="135"/>
    </row>
    <row r="6324" spans="5:17" x14ac:dyDescent="0.25">
      <c r="E6324" s="265"/>
      <c r="M6324" s="159"/>
      <c r="N6324" s="149"/>
      <c r="P6324" s="135"/>
      <c r="Q6324" s="135"/>
    </row>
    <row r="6325" spans="5:17" x14ac:dyDescent="0.25">
      <c r="E6325" s="265"/>
      <c r="M6325" s="159"/>
      <c r="N6325" s="149"/>
      <c r="P6325" s="135"/>
      <c r="Q6325" s="135"/>
    </row>
    <row r="6326" spans="5:17" x14ac:dyDescent="0.25">
      <c r="E6326" s="265"/>
      <c r="M6326" s="159"/>
      <c r="N6326" s="149"/>
      <c r="P6326" s="135"/>
      <c r="Q6326" s="135"/>
    </row>
    <row r="6327" spans="5:17" x14ac:dyDescent="0.25">
      <c r="E6327" s="265"/>
      <c r="M6327" s="159"/>
      <c r="N6327" s="149"/>
      <c r="P6327" s="135"/>
      <c r="Q6327" s="135"/>
    </row>
    <row r="6328" spans="5:17" x14ac:dyDescent="0.25">
      <c r="E6328" s="265"/>
      <c r="M6328" s="159"/>
      <c r="N6328" s="149"/>
      <c r="P6328" s="135"/>
      <c r="Q6328" s="135"/>
    </row>
    <row r="6329" spans="5:17" x14ac:dyDescent="0.25">
      <c r="E6329" s="265"/>
      <c r="M6329" s="159"/>
      <c r="N6329" s="149"/>
      <c r="P6329" s="135"/>
      <c r="Q6329" s="135"/>
    </row>
    <row r="6330" spans="5:17" x14ac:dyDescent="0.25">
      <c r="E6330" s="265"/>
      <c r="M6330" s="159"/>
      <c r="N6330" s="149"/>
      <c r="P6330" s="135"/>
      <c r="Q6330" s="135"/>
    </row>
    <row r="6331" spans="5:17" x14ac:dyDescent="0.25">
      <c r="E6331" s="265"/>
      <c r="M6331" s="159"/>
      <c r="N6331" s="149"/>
      <c r="P6331" s="135"/>
      <c r="Q6331" s="135"/>
    </row>
    <row r="6332" spans="5:17" x14ac:dyDescent="0.25">
      <c r="E6332" s="265"/>
      <c r="M6332" s="159"/>
      <c r="N6332" s="149"/>
      <c r="P6332" s="135"/>
      <c r="Q6332" s="135"/>
    </row>
    <row r="6333" spans="5:17" x14ac:dyDescent="0.25">
      <c r="E6333" s="265"/>
      <c r="M6333" s="159"/>
      <c r="N6333" s="149"/>
      <c r="P6333" s="135"/>
      <c r="Q6333" s="135"/>
    </row>
    <row r="6334" spans="5:17" x14ac:dyDescent="0.25">
      <c r="E6334" s="265"/>
      <c r="M6334" s="159"/>
      <c r="N6334" s="149"/>
      <c r="P6334" s="135"/>
      <c r="Q6334" s="135"/>
    </row>
    <row r="6335" spans="5:17" x14ac:dyDescent="0.25">
      <c r="E6335" s="265"/>
      <c r="M6335" s="159"/>
      <c r="N6335" s="149"/>
      <c r="P6335" s="135"/>
      <c r="Q6335" s="135"/>
    </row>
    <row r="6336" spans="5:17" x14ac:dyDescent="0.25">
      <c r="E6336" s="265"/>
      <c r="M6336" s="159"/>
      <c r="N6336" s="149"/>
      <c r="P6336" s="135"/>
      <c r="Q6336" s="135"/>
    </row>
    <row r="6337" spans="5:17" x14ac:dyDescent="0.25">
      <c r="E6337" s="265"/>
      <c r="M6337" s="159"/>
      <c r="N6337" s="149"/>
      <c r="P6337" s="135"/>
      <c r="Q6337" s="135"/>
    </row>
    <row r="6338" spans="5:17" x14ac:dyDescent="0.25">
      <c r="E6338" s="265"/>
      <c r="M6338" s="159"/>
      <c r="N6338" s="149"/>
      <c r="P6338" s="135"/>
      <c r="Q6338" s="135"/>
    </row>
    <row r="6339" spans="5:17" x14ac:dyDescent="0.25">
      <c r="E6339" s="265"/>
      <c r="M6339" s="159"/>
      <c r="N6339" s="149"/>
      <c r="P6339" s="135"/>
      <c r="Q6339" s="135"/>
    </row>
    <row r="6340" spans="5:17" x14ac:dyDescent="0.25">
      <c r="E6340" s="265"/>
      <c r="M6340" s="159"/>
      <c r="N6340" s="149"/>
      <c r="P6340" s="135"/>
      <c r="Q6340" s="135"/>
    </row>
    <row r="6341" spans="5:17" x14ac:dyDescent="0.25">
      <c r="E6341" s="265"/>
      <c r="M6341" s="159"/>
      <c r="N6341" s="149"/>
      <c r="P6341" s="135"/>
      <c r="Q6341" s="135"/>
    </row>
    <row r="6342" spans="5:17" x14ac:dyDescent="0.25">
      <c r="E6342" s="265"/>
      <c r="M6342" s="159"/>
      <c r="N6342" s="149"/>
      <c r="P6342" s="135"/>
      <c r="Q6342" s="135"/>
    </row>
    <row r="6343" spans="5:17" x14ac:dyDescent="0.25">
      <c r="E6343" s="265"/>
      <c r="M6343" s="159"/>
      <c r="N6343" s="149"/>
      <c r="P6343" s="135"/>
      <c r="Q6343" s="135"/>
    </row>
    <row r="6344" spans="5:17" x14ac:dyDescent="0.25">
      <c r="E6344" s="265"/>
      <c r="M6344" s="159"/>
      <c r="N6344" s="149"/>
      <c r="P6344" s="135"/>
      <c r="Q6344" s="135"/>
    </row>
    <row r="6345" spans="5:17" x14ac:dyDescent="0.25">
      <c r="E6345" s="265"/>
      <c r="M6345" s="159"/>
      <c r="N6345" s="149"/>
      <c r="P6345" s="135"/>
      <c r="Q6345" s="135"/>
    </row>
    <row r="6346" spans="5:17" x14ac:dyDescent="0.25">
      <c r="E6346" s="265"/>
      <c r="M6346" s="159"/>
      <c r="N6346" s="149"/>
      <c r="P6346" s="135"/>
      <c r="Q6346" s="135"/>
    </row>
    <row r="6347" spans="5:17" x14ac:dyDescent="0.25">
      <c r="E6347" s="265"/>
      <c r="M6347" s="159"/>
      <c r="N6347" s="149"/>
      <c r="P6347" s="135"/>
      <c r="Q6347" s="135"/>
    </row>
    <row r="6348" spans="5:17" x14ac:dyDescent="0.25">
      <c r="E6348" s="265"/>
      <c r="M6348" s="159"/>
      <c r="N6348" s="149"/>
      <c r="P6348" s="135"/>
      <c r="Q6348" s="135"/>
    </row>
    <row r="6349" spans="5:17" x14ac:dyDescent="0.25">
      <c r="E6349" s="265"/>
      <c r="M6349" s="159"/>
      <c r="N6349" s="149"/>
      <c r="P6349" s="135"/>
      <c r="Q6349" s="135"/>
    </row>
    <row r="6350" spans="5:17" x14ac:dyDescent="0.25">
      <c r="E6350" s="265"/>
      <c r="M6350" s="159"/>
      <c r="N6350" s="149"/>
      <c r="P6350" s="135"/>
      <c r="Q6350" s="135"/>
    </row>
    <row r="6351" spans="5:17" x14ac:dyDescent="0.25">
      <c r="E6351" s="265"/>
      <c r="M6351" s="159"/>
      <c r="N6351" s="149"/>
      <c r="P6351" s="135"/>
      <c r="Q6351" s="135"/>
    </row>
    <row r="6352" spans="5:17" x14ac:dyDescent="0.25">
      <c r="E6352" s="265"/>
      <c r="M6352" s="159"/>
      <c r="N6352" s="149"/>
      <c r="P6352" s="135"/>
      <c r="Q6352" s="135"/>
    </row>
    <row r="6353" spans="5:17" x14ac:dyDescent="0.25">
      <c r="E6353" s="265"/>
      <c r="M6353" s="159"/>
      <c r="N6353" s="149"/>
      <c r="P6353" s="135"/>
      <c r="Q6353" s="135"/>
    </row>
    <row r="6354" spans="5:17" x14ac:dyDescent="0.25">
      <c r="E6354" s="265"/>
      <c r="M6354" s="159"/>
      <c r="N6354" s="149"/>
      <c r="P6354" s="135"/>
      <c r="Q6354" s="135"/>
    </row>
    <row r="6355" spans="5:17" x14ac:dyDescent="0.25">
      <c r="E6355" s="265"/>
      <c r="M6355" s="159"/>
      <c r="N6355" s="149"/>
      <c r="P6355" s="135"/>
      <c r="Q6355" s="135"/>
    </row>
    <row r="6356" spans="5:17" x14ac:dyDescent="0.25">
      <c r="E6356" s="265"/>
      <c r="M6356" s="159"/>
      <c r="N6356" s="149"/>
      <c r="P6356" s="135"/>
      <c r="Q6356" s="135"/>
    </row>
    <row r="6357" spans="5:17" x14ac:dyDescent="0.25">
      <c r="E6357" s="265"/>
      <c r="M6357" s="159"/>
      <c r="N6357" s="149"/>
      <c r="P6357" s="135"/>
      <c r="Q6357" s="135"/>
    </row>
    <row r="6358" spans="5:17" x14ac:dyDescent="0.25">
      <c r="E6358" s="265"/>
      <c r="M6358" s="159"/>
      <c r="N6358" s="149"/>
      <c r="P6358" s="135"/>
      <c r="Q6358" s="135"/>
    </row>
    <row r="6359" spans="5:17" x14ac:dyDescent="0.25">
      <c r="E6359" s="265"/>
      <c r="M6359" s="159"/>
      <c r="N6359" s="149"/>
      <c r="P6359" s="135"/>
      <c r="Q6359" s="135"/>
    </row>
    <row r="6360" spans="5:17" x14ac:dyDescent="0.25">
      <c r="E6360" s="265"/>
      <c r="M6360" s="159"/>
      <c r="N6360" s="149"/>
      <c r="P6360" s="135"/>
      <c r="Q6360" s="135"/>
    </row>
    <row r="6361" spans="5:17" x14ac:dyDescent="0.25">
      <c r="E6361" s="265"/>
      <c r="M6361" s="159"/>
      <c r="N6361" s="149"/>
      <c r="P6361" s="135"/>
      <c r="Q6361" s="135"/>
    </row>
    <row r="6362" spans="5:17" x14ac:dyDescent="0.25">
      <c r="E6362" s="265"/>
      <c r="M6362" s="159"/>
      <c r="N6362" s="149"/>
      <c r="P6362" s="135"/>
      <c r="Q6362" s="135"/>
    </row>
    <row r="6363" spans="5:17" x14ac:dyDescent="0.25">
      <c r="E6363" s="265"/>
      <c r="M6363" s="159"/>
      <c r="N6363" s="149"/>
      <c r="P6363" s="135"/>
      <c r="Q6363" s="135"/>
    </row>
    <row r="6364" spans="5:17" x14ac:dyDescent="0.25">
      <c r="E6364" s="265"/>
      <c r="M6364" s="159"/>
      <c r="N6364" s="149"/>
      <c r="P6364" s="135"/>
      <c r="Q6364" s="135"/>
    </row>
    <row r="6365" spans="5:17" x14ac:dyDescent="0.25">
      <c r="E6365" s="265"/>
      <c r="M6365" s="159"/>
      <c r="N6365" s="149"/>
      <c r="P6365" s="135"/>
      <c r="Q6365" s="135"/>
    </row>
    <row r="6366" spans="5:17" x14ac:dyDescent="0.25">
      <c r="E6366" s="265"/>
      <c r="M6366" s="159"/>
      <c r="N6366" s="149"/>
      <c r="P6366" s="135"/>
      <c r="Q6366" s="135"/>
    </row>
    <row r="6367" spans="5:17" x14ac:dyDescent="0.25">
      <c r="E6367" s="265"/>
      <c r="M6367" s="159"/>
      <c r="N6367" s="149"/>
      <c r="P6367" s="135"/>
      <c r="Q6367" s="135"/>
    </row>
    <row r="6368" spans="5:17" x14ac:dyDescent="0.25">
      <c r="E6368" s="265"/>
      <c r="M6368" s="159"/>
      <c r="N6368" s="149"/>
      <c r="P6368" s="135"/>
      <c r="Q6368" s="135"/>
    </row>
    <row r="6369" spans="5:17" x14ac:dyDescent="0.25">
      <c r="E6369" s="265"/>
      <c r="M6369" s="159"/>
      <c r="N6369" s="149"/>
      <c r="P6369" s="135"/>
      <c r="Q6369" s="135"/>
    </row>
    <row r="6370" spans="5:17" x14ac:dyDescent="0.25">
      <c r="E6370" s="265"/>
      <c r="M6370" s="159"/>
      <c r="N6370" s="149"/>
      <c r="P6370" s="135"/>
      <c r="Q6370" s="135"/>
    </row>
    <row r="6371" spans="5:17" x14ac:dyDescent="0.25">
      <c r="E6371" s="265"/>
      <c r="M6371" s="159"/>
      <c r="N6371" s="149"/>
      <c r="P6371" s="135"/>
      <c r="Q6371" s="135"/>
    </row>
    <row r="6372" spans="5:17" x14ac:dyDescent="0.25">
      <c r="E6372" s="265"/>
      <c r="M6372" s="159"/>
      <c r="N6372" s="149"/>
      <c r="P6372" s="135"/>
      <c r="Q6372" s="135"/>
    </row>
    <row r="6373" spans="5:17" x14ac:dyDescent="0.25">
      <c r="E6373" s="265"/>
      <c r="M6373" s="159"/>
      <c r="N6373" s="149"/>
      <c r="P6373" s="135"/>
      <c r="Q6373" s="135"/>
    </row>
    <row r="6374" spans="5:17" x14ac:dyDescent="0.25">
      <c r="E6374" s="265"/>
      <c r="M6374" s="159"/>
      <c r="N6374" s="149"/>
      <c r="P6374" s="135"/>
      <c r="Q6374" s="135"/>
    </row>
    <row r="6375" spans="5:17" x14ac:dyDescent="0.25">
      <c r="E6375" s="265"/>
      <c r="M6375" s="159"/>
      <c r="N6375" s="149"/>
      <c r="P6375" s="135"/>
      <c r="Q6375" s="135"/>
    </row>
    <row r="6376" spans="5:17" x14ac:dyDescent="0.25">
      <c r="E6376" s="265"/>
      <c r="M6376" s="159"/>
      <c r="N6376" s="149"/>
      <c r="P6376" s="135"/>
      <c r="Q6376" s="135"/>
    </row>
    <row r="6377" spans="5:17" x14ac:dyDescent="0.25">
      <c r="E6377" s="265"/>
      <c r="M6377" s="159"/>
      <c r="N6377" s="149"/>
      <c r="P6377" s="135"/>
      <c r="Q6377" s="135"/>
    </row>
    <row r="6378" spans="5:17" x14ac:dyDescent="0.25">
      <c r="E6378" s="265"/>
      <c r="M6378" s="159"/>
      <c r="N6378" s="149"/>
      <c r="P6378" s="135"/>
      <c r="Q6378" s="135"/>
    </row>
    <row r="6379" spans="5:17" x14ac:dyDescent="0.25">
      <c r="E6379" s="265"/>
      <c r="M6379" s="159"/>
      <c r="N6379" s="149"/>
      <c r="P6379" s="135"/>
      <c r="Q6379" s="135"/>
    </row>
    <row r="6380" spans="5:17" x14ac:dyDescent="0.25">
      <c r="E6380" s="265"/>
      <c r="M6380" s="159"/>
      <c r="N6380" s="149"/>
      <c r="P6380" s="135"/>
      <c r="Q6380" s="135"/>
    </row>
    <row r="6381" spans="5:17" x14ac:dyDescent="0.25">
      <c r="E6381" s="265"/>
      <c r="M6381" s="159"/>
      <c r="N6381" s="149"/>
      <c r="P6381" s="135"/>
      <c r="Q6381" s="135"/>
    </row>
    <row r="6382" spans="5:17" x14ac:dyDescent="0.25">
      <c r="E6382" s="265"/>
      <c r="M6382" s="159"/>
      <c r="N6382" s="149"/>
      <c r="P6382" s="135"/>
      <c r="Q6382" s="135"/>
    </row>
    <row r="6383" spans="5:17" x14ac:dyDescent="0.25">
      <c r="E6383" s="265"/>
      <c r="M6383" s="159"/>
      <c r="N6383" s="149"/>
      <c r="P6383" s="135"/>
      <c r="Q6383" s="135"/>
    </row>
    <row r="6384" spans="5:17" x14ac:dyDescent="0.25">
      <c r="E6384" s="265"/>
      <c r="M6384" s="159"/>
      <c r="N6384" s="149"/>
      <c r="P6384" s="135"/>
      <c r="Q6384" s="135"/>
    </row>
    <row r="6385" spans="5:17" x14ac:dyDescent="0.25">
      <c r="E6385" s="265"/>
      <c r="M6385" s="159"/>
      <c r="N6385" s="149"/>
      <c r="P6385" s="135"/>
      <c r="Q6385" s="135"/>
    </row>
    <row r="6386" spans="5:17" x14ac:dyDescent="0.25">
      <c r="E6386" s="265"/>
      <c r="M6386" s="159"/>
      <c r="N6386" s="149"/>
      <c r="P6386" s="135"/>
      <c r="Q6386" s="135"/>
    </row>
    <row r="6387" spans="5:17" x14ac:dyDescent="0.25">
      <c r="E6387" s="265"/>
      <c r="M6387" s="159"/>
      <c r="N6387" s="149"/>
      <c r="P6387" s="135"/>
      <c r="Q6387" s="135"/>
    </row>
    <row r="6388" spans="5:17" x14ac:dyDescent="0.25">
      <c r="E6388" s="265"/>
      <c r="M6388" s="159"/>
      <c r="N6388" s="149"/>
      <c r="P6388" s="135"/>
      <c r="Q6388" s="135"/>
    </row>
    <row r="6389" spans="5:17" x14ac:dyDescent="0.25">
      <c r="E6389" s="265"/>
      <c r="M6389" s="159"/>
      <c r="N6389" s="149"/>
      <c r="P6389" s="135"/>
      <c r="Q6389" s="135"/>
    </row>
    <row r="6390" spans="5:17" x14ac:dyDescent="0.25">
      <c r="E6390" s="265"/>
      <c r="M6390" s="159"/>
      <c r="N6390" s="149"/>
      <c r="P6390" s="135"/>
      <c r="Q6390" s="135"/>
    </row>
    <row r="6391" spans="5:17" x14ac:dyDescent="0.25">
      <c r="E6391" s="265"/>
      <c r="M6391" s="159"/>
      <c r="N6391" s="149"/>
      <c r="P6391" s="135"/>
      <c r="Q6391" s="135"/>
    </row>
    <row r="6392" spans="5:17" x14ac:dyDescent="0.25">
      <c r="E6392" s="265"/>
      <c r="M6392" s="159"/>
      <c r="N6392" s="149"/>
      <c r="P6392" s="135"/>
      <c r="Q6392" s="135"/>
    </row>
    <row r="6393" spans="5:17" x14ac:dyDescent="0.25">
      <c r="E6393" s="265"/>
      <c r="M6393" s="159"/>
      <c r="N6393" s="149"/>
      <c r="P6393" s="135"/>
      <c r="Q6393" s="135"/>
    </row>
    <row r="6394" spans="5:17" x14ac:dyDescent="0.25">
      <c r="E6394" s="265"/>
      <c r="M6394" s="159"/>
      <c r="N6394" s="149"/>
      <c r="P6394" s="135"/>
      <c r="Q6394" s="135"/>
    </row>
    <row r="6395" spans="5:17" x14ac:dyDescent="0.25">
      <c r="E6395" s="265"/>
      <c r="M6395" s="159"/>
      <c r="N6395" s="149"/>
      <c r="P6395" s="135"/>
      <c r="Q6395" s="135"/>
    </row>
    <row r="6396" spans="5:17" x14ac:dyDescent="0.25">
      <c r="E6396" s="265"/>
      <c r="M6396" s="159"/>
      <c r="N6396" s="149"/>
      <c r="P6396" s="135"/>
      <c r="Q6396" s="135"/>
    </row>
    <row r="6397" spans="5:17" x14ac:dyDescent="0.25">
      <c r="E6397" s="265"/>
      <c r="M6397" s="159"/>
      <c r="N6397" s="149"/>
      <c r="P6397" s="135"/>
      <c r="Q6397" s="135"/>
    </row>
    <row r="6398" spans="5:17" x14ac:dyDescent="0.25">
      <c r="E6398" s="265"/>
      <c r="M6398" s="159"/>
      <c r="N6398" s="149"/>
      <c r="P6398" s="135"/>
      <c r="Q6398" s="135"/>
    </row>
    <row r="6399" spans="5:17" x14ac:dyDescent="0.25">
      <c r="E6399" s="265"/>
      <c r="M6399" s="159"/>
      <c r="N6399" s="149"/>
      <c r="P6399" s="135"/>
      <c r="Q6399" s="135"/>
    </row>
    <row r="6400" spans="5:17" x14ac:dyDescent="0.25">
      <c r="E6400" s="265"/>
      <c r="M6400" s="159"/>
      <c r="N6400" s="149"/>
      <c r="P6400" s="135"/>
      <c r="Q6400" s="135"/>
    </row>
    <row r="6401" spans="5:17" x14ac:dyDescent="0.25">
      <c r="E6401" s="265"/>
      <c r="M6401" s="159"/>
      <c r="N6401" s="149"/>
      <c r="P6401" s="135"/>
      <c r="Q6401" s="135"/>
    </row>
    <row r="6402" spans="5:17" x14ac:dyDescent="0.25">
      <c r="E6402" s="265"/>
      <c r="M6402" s="159"/>
      <c r="N6402" s="149"/>
      <c r="P6402" s="135"/>
      <c r="Q6402" s="135"/>
    </row>
    <row r="6403" spans="5:17" x14ac:dyDescent="0.25">
      <c r="E6403" s="265"/>
      <c r="M6403" s="159"/>
      <c r="N6403" s="149"/>
      <c r="P6403" s="135"/>
      <c r="Q6403" s="135"/>
    </row>
    <row r="6404" spans="5:17" x14ac:dyDescent="0.25">
      <c r="E6404" s="265"/>
      <c r="M6404" s="159"/>
      <c r="N6404" s="149"/>
      <c r="P6404" s="135"/>
      <c r="Q6404" s="135"/>
    </row>
    <row r="6405" spans="5:17" x14ac:dyDescent="0.25">
      <c r="E6405" s="265"/>
      <c r="M6405" s="159"/>
      <c r="N6405" s="149"/>
      <c r="P6405" s="135"/>
      <c r="Q6405" s="135"/>
    </row>
    <row r="6406" spans="5:17" x14ac:dyDescent="0.25">
      <c r="E6406" s="265"/>
      <c r="M6406" s="159"/>
      <c r="N6406" s="149"/>
      <c r="P6406" s="135"/>
      <c r="Q6406" s="135"/>
    </row>
    <row r="6407" spans="5:17" x14ac:dyDescent="0.25">
      <c r="E6407" s="265"/>
      <c r="M6407" s="159"/>
      <c r="N6407" s="149"/>
      <c r="P6407" s="135"/>
      <c r="Q6407" s="135"/>
    </row>
    <row r="6408" spans="5:17" x14ac:dyDescent="0.25">
      <c r="E6408" s="265"/>
      <c r="M6408" s="159"/>
      <c r="N6408" s="149"/>
      <c r="P6408" s="135"/>
      <c r="Q6408" s="135"/>
    </row>
    <row r="6409" spans="5:17" x14ac:dyDescent="0.25">
      <c r="E6409" s="265"/>
      <c r="M6409" s="159"/>
      <c r="N6409" s="149"/>
      <c r="P6409" s="135"/>
      <c r="Q6409" s="135"/>
    </row>
    <row r="6410" spans="5:17" x14ac:dyDescent="0.25">
      <c r="E6410" s="265"/>
      <c r="M6410" s="159"/>
      <c r="N6410" s="149"/>
      <c r="P6410" s="135"/>
      <c r="Q6410" s="135"/>
    </row>
    <row r="6411" spans="5:17" x14ac:dyDescent="0.25">
      <c r="E6411" s="265"/>
      <c r="M6411" s="159"/>
      <c r="N6411" s="149"/>
      <c r="P6411" s="135"/>
      <c r="Q6411" s="135"/>
    </row>
    <row r="6412" spans="5:17" x14ac:dyDescent="0.25">
      <c r="E6412" s="265"/>
      <c r="M6412" s="159"/>
      <c r="N6412" s="149"/>
      <c r="P6412" s="135"/>
      <c r="Q6412" s="135"/>
    </row>
    <row r="6413" spans="5:17" x14ac:dyDescent="0.25">
      <c r="E6413" s="265"/>
      <c r="M6413" s="159"/>
      <c r="N6413" s="149"/>
      <c r="P6413" s="135"/>
      <c r="Q6413" s="135"/>
    </row>
    <row r="6414" spans="5:17" x14ac:dyDescent="0.25">
      <c r="E6414" s="265"/>
      <c r="M6414" s="159"/>
      <c r="N6414" s="149"/>
      <c r="P6414" s="135"/>
      <c r="Q6414" s="135"/>
    </row>
    <row r="6415" spans="5:17" x14ac:dyDescent="0.25">
      <c r="E6415" s="265"/>
      <c r="M6415" s="159"/>
      <c r="N6415" s="149"/>
      <c r="P6415" s="135"/>
      <c r="Q6415" s="135"/>
    </row>
    <row r="6416" spans="5:17" x14ac:dyDescent="0.25">
      <c r="E6416" s="265"/>
      <c r="M6416" s="159"/>
      <c r="N6416" s="149"/>
      <c r="P6416" s="135"/>
      <c r="Q6416" s="135"/>
    </row>
    <row r="6417" spans="5:17" x14ac:dyDescent="0.25">
      <c r="E6417" s="265"/>
      <c r="M6417" s="159"/>
      <c r="N6417" s="149"/>
      <c r="P6417" s="135"/>
      <c r="Q6417" s="135"/>
    </row>
    <row r="6418" spans="5:17" x14ac:dyDescent="0.25">
      <c r="E6418" s="265"/>
      <c r="M6418" s="159"/>
      <c r="N6418" s="149"/>
      <c r="P6418" s="135"/>
      <c r="Q6418" s="135"/>
    </row>
    <row r="6419" spans="5:17" x14ac:dyDescent="0.25">
      <c r="E6419" s="265"/>
      <c r="M6419" s="159"/>
      <c r="N6419" s="149"/>
      <c r="P6419" s="135"/>
      <c r="Q6419" s="135"/>
    </row>
    <row r="6420" spans="5:17" x14ac:dyDescent="0.25">
      <c r="E6420" s="265"/>
      <c r="M6420" s="159"/>
      <c r="N6420" s="149"/>
      <c r="P6420" s="135"/>
      <c r="Q6420" s="135"/>
    </row>
    <row r="6421" spans="5:17" x14ac:dyDescent="0.25">
      <c r="E6421" s="265"/>
      <c r="M6421" s="159"/>
      <c r="N6421" s="149"/>
      <c r="P6421" s="135"/>
      <c r="Q6421" s="135"/>
    </row>
    <row r="6422" spans="5:17" x14ac:dyDescent="0.25">
      <c r="E6422" s="265"/>
      <c r="M6422" s="159"/>
      <c r="N6422" s="149"/>
      <c r="P6422" s="135"/>
      <c r="Q6422" s="135"/>
    </row>
    <row r="6423" spans="5:17" x14ac:dyDescent="0.25">
      <c r="E6423" s="265"/>
      <c r="M6423" s="159"/>
      <c r="N6423" s="149"/>
      <c r="P6423" s="135"/>
      <c r="Q6423" s="135"/>
    </row>
    <row r="6424" spans="5:17" x14ac:dyDescent="0.25">
      <c r="E6424" s="265"/>
      <c r="M6424" s="159"/>
      <c r="N6424" s="149"/>
      <c r="P6424" s="135"/>
      <c r="Q6424" s="135"/>
    </row>
    <row r="6425" spans="5:17" x14ac:dyDescent="0.25">
      <c r="E6425" s="265"/>
      <c r="M6425" s="159"/>
      <c r="N6425" s="149"/>
      <c r="P6425" s="135"/>
      <c r="Q6425" s="135"/>
    </row>
    <row r="6426" spans="5:17" x14ac:dyDescent="0.25">
      <c r="E6426" s="265"/>
      <c r="M6426" s="159"/>
      <c r="N6426" s="149"/>
      <c r="P6426" s="135"/>
      <c r="Q6426" s="135"/>
    </row>
    <row r="6427" spans="5:17" x14ac:dyDescent="0.25">
      <c r="E6427" s="265"/>
      <c r="M6427" s="159"/>
      <c r="N6427" s="149"/>
      <c r="P6427" s="135"/>
      <c r="Q6427" s="135"/>
    </row>
    <row r="6428" spans="5:17" x14ac:dyDescent="0.25">
      <c r="E6428" s="265"/>
      <c r="M6428" s="159"/>
      <c r="N6428" s="149"/>
      <c r="P6428" s="135"/>
      <c r="Q6428" s="135"/>
    </row>
    <row r="6429" spans="5:17" x14ac:dyDescent="0.25">
      <c r="E6429" s="265"/>
      <c r="M6429" s="159"/>
      <c r="N6429" s="149"/>
      <c r="P6429" s="135"/>
      <c r="Q6429" s="135"/>
    </row>
    <row r="6430" spans="5:17" x14ac:dyDescent="0.25">
      <c r="E6430" s="265"/>
      <c r="M6430" s="159"/>
      <c r="N6430" s="149"/>
      <c r="P6430" s="135"/>
      <c r="Q6430" s="135"/>
    </row>
    <row r="6431" spans="5:17" x14ac:dyDescent="0.25">
      <c r="E6431" s="265"/>
      <c r="M6431" s="159"/>
      <c r="N6431" s="149"/>
      <c r="P6431" s="135"/>
      <c r="Q6431" s="135"/>
    </row>
    <row r="6432" spans="5:17" x14ac:dyDescent="0.25">
      <c r="E6432" s="265"/>
      <c r="M6432" s="159"/>
      <c r="N6432" s="149"/>
      <c r="P6432" s="135"/>
      <c r="Q6432" s="135"/>
    </row>
    <row r="6433" spans="5:17" x14ac:dyDescent="0.25">
      <c r="E6433" s="265"/>
      <c r="M6433" s="159"/>
      <c r="N6433" s="149"/>
      <c r="P6433" s="135"/>
      <c r="Q6433" s="135"/>
    </row>
    <row r="6434" spans="5:17" x14ac:dyDescent="0.25">
      <c r="E6434" s="265"/>
      <c r="M6434" s="159"/>
      <c r="N6434" s="149"/>
      <c r="P6434" s="135"/>
      <c r="Q6434" s="135"/>
    </row>
    <row r="6435" spans="5:17" x14ac:dyDescent="0.25">
      <c r="E6435" s="265"/>
      <c r="M6435" s="159"/>
      <c r="N6435" s="149"/>
      <c r="P6435" s="135"/>
      <c r="Q6435" s="135"/>
    </row>
    <row r="6436" spans="5:17" x14ac:dyDescent="0.25">
      <c r="E6436" s="265"/>
      <c r="M6436" s="159"/>
      <c r="N6436" s="149"/>
      <c r="P6436" s="135"/>
      <c r="Q6436" s="135"/>
    </row>
    <row r="6437" spans="5:17" x14ac:dyDescent="0.25">
      <c r="E6437" s="265"/>
      <c r="M6437" s="159"/>
      <c r="N6437" s="149"/>
      <c r="P6437" s="135"/>
      <c r="Q6437" s="135"/>
    </row>
    <row r="6438" spans="5:17" x14ac:dyDescent="0.25">
      <c r="E6438" s="265"/>
      <c r="M6438" s="159"/>
      <c r="N6438" s="149"/>
      <c r="P6438" s="135"/>
      <c r="Q6438" s="135"/>
    </row>
    <row r="6439" spans="5:17" x14ac:dyDescent="0.25">
      <c r="E6439" s="265"/>
      <c r="M6439" s="159"/>
      <c r="N6439" s="149"/>
      <c r="P6439" s="135"/>
      <c r="Q6439" s="135"/>
    </row>
    <row r="6440" spans="5:17" x14ac:dyDescent="0.25">
      <c r="E6440" s="265"/>
      <c r="M6440" s="159"/>
      <c r="N6440" s="149"/>
      <c r="P6440" s="135"/>
      <c r="Q6440" s="135"/>
    </row>
    <row r="6441" spans="5:17" x14ac:dyDescent="0.25">
      <c r="E6441" s="265"/>
      <c r="M6441" s="159"/>
      <c r="N6441" s="149"/>
      <c r="P6441" s="135"/>
      <c r="Q6441" s="135"/>
    </row>
    <row r="6442" spans="5:17" x14ac:dyDescent="0.25">
      <c r="E6442" s="265"/>
      <c r="M6442" s="159"/>
      <c r="N6442" s="149"/>
      <c r="P6442" s="135"/>
      <c r="Q6442" s="135"/>
    </row>
    <row r="6443" spans="5:17" x14ac:dyDescent="0.25">
      <c r="E6443" s="265"/>
      <c r="M6443" s="159"/>
      <c r="N6443" s="149"/>
      <c r="P6443" s="135"/>
      <c r="Q6443" s="135"/>
    </row>
    <row r="6444" spans="5:17" x14ac:dyDescent="0.25">
      <c r="E6444" s="265"/>
      <c r="M6444" s="159"/>
      <c r="N6444" s="149"/>
      <c r="P6444" s="135"/>
      <c r="Q6444" s="135"/>
    </row>
    <row r="6445" spans="5:17" x14ac:dyDescent="0.25">
      <c r="E6445" s="265"/>
      <c r="M6445" s="159"/>
      <c r="N6445" s="149"/>
      <c r="P6445" s="135"/>
      <c r="Q6445" s="135"/>
    </row>
    <row r="6446" spans="5:17" x14ac:dyDescent="0.25">
      <c r="E6446" s="265"/>
      <c r="M6446" s="159"/>
      <c r="N6446" s="149"/>
      <c r="P6446" s="135"/>
      <c r="Q6446" s="135"/>
    </row>
    <row r="6447" spans="5:17" x14ac:dyDescent="0.25">
      <c r="E6447" s="265"/>
      <c r="M6447" s="159"/>
      <c r="N6447" s="149"/>
      <c r="P6447" s="135"/>
      <c r="Q6447" s="135"/>
    </row>
    <row r="6448" spans="5:17" x14ac:dyDescent="0.25">
      <c r="E6448" s="265"/>
      <c r="M6448" s="159"/>
      <c r="N6448" s="149"/>
      <c r="P6448" s="135"/>
      <c r="Q6448" s="135"/>
    </row>
    <row r="6449" spans="5:17" x14ac:dyDescent="0.25">
      <c r="E6449" s="265"/>
      <c r="M6449" s="159"/>
      <c r="N6449" s="149"/>
      <c r="P6449" s="135"/>
      <c r="Q6449" s="135"/>
    </row>
    <row r="6450" spans="5:17" x14ac:dyDescent="0.25">
      <c r="E6450" s="265"/>
      <c r="M6450" s="159"/>
      <c r="N6450" s="149"/>
      <c r="P6450" s="135"/>
      <c r="Q6450" s="135"/>
    </row>
    <row r="6451" spans="5:17" x14ac:dyDescent="0.25">
      <c r="E6451" s="265"/>
      <c r="M6451" s="159"/>
      <c r="N6451" s="149"/>
      <c r="P6451" s="135"/>
      <c r="Q6451" s="135"/>
    </row>
    <row r="6452" spans="5:17" x14ac:dyDescent="0.25">
      <c r="E6452" s="265"/>
      <c r="M6452" s="159"/>
      <c r="N6452" s="149"/>
      <c r="P6452" s="135"/>
      <c r="Q6452" s="135"/>
    </row>
    <row r="6453" spans="5:17" x14ac:dyDescent="0.25">
      <c r="E6453" s="265"/>
      <c r="M6453" s="159"/>
      <c r="N6453" s="149"/>
      <c r="P6453" s="135"/>
      <c r="Q6453" s="135"/>
    </row>
    <row r="6454" spans="5:17" x14ac:dyDescent="0.25">
      <c r="E6454" s="265"/>
      <c r="M6454" s="159"/>
      <c r="N6454" s="149"/>
      <c r="P6454" s="135"/>
      <c r="Q6454" s="135"/>
    </row>
    <row r="6455" spans="5:17" x14ac:dyDescent="0.25">
      <c r="E6455" s="265"/>
      <c r="M6455" s="159"/>
      <c r="N6455" s="149"/>
      <c r="P6455" s="135"/>
      <c r="Q6455" s="135"/>
    </row>
    <row r="6456" spans="5:17" x14ac:dyDescent="0.25">
      <c r="E6456" s="265"/>
      <c r="M6456" s="159"/>
      <c r="N6456" s="149"/>
      <c r="P6456" s="135"/>
      <c r="Q6456" s="135"/>
    </row>
    <row r="6457" spans="5:17" x14ac:dyDescent="0.25">
      <c r="E6457" s="265"/>
      <c r="M6457" s="159"/>
      <c r="N6457" s="149"/>
      <c r="P6457" s="135"/>
      <c r="Q6457" s="135"/>
    </row>
    <row r="6458" spans="5:17" x14ac:dyDescent="0.25">
      <c r="E6458" s="265"/>
      <c r="M6458" s="159"/>
      <c r="N6458" s="149"/>
      <c r="P6458" s="135"/>
      <c r="Q6458" s="135"/>
    </row>
    <row r="6459" spans="5:17" x14ac:dyDescent="0.25">
      <c r="E6459" s="265"/>
      <c r="M6459" s="159"/>
      <c r="N6459" s="149"/>
      <c r="P6459" s="135"/>
      <c r="Q6459" s="135"/>
    </row>
    <row r="6460" spans="5:17" x14ac:dyDescent="0.25">
      <c r="E6460" s="265"/>
      <c r="M6460" s="159"/>
      <c r="N6460" s="149"/>
      <c r="P6460" s="135"/>
      <c r="Q6460" s="135"/>
    </row>
    <row r="6461" spans="5:17" x14ac:dyDescent="0.25">
      <c r="E6461" s="265"/>
      <c r="M6461" s="159"/>
      <c r="N6461" s="149"/>
      <c r="P6461" s="135"/>
      <c r="Q6461" s="135"/>
    </row>
    <row r="6462" spans="5:17" x14ac:dyDescent="0.25">
      <c r="E6462" s="265"/>
      <c r="M6462" s="159"/>
      <c r="N6462" s="149"/>
      <c r="P6462" s="135"/>
      <c r="Q6462" s="135"/>
    </row>
    <row r="6463" spans="5:17" x14ac:dyDescent="0.25">
      <c r="E6463" s="265"/>
      <c r="M6463" s="159"/>
      <c r="N6463" s="149"/>
      <c r="P6463" s="135"/>
      <c r="Q6463" s="135"/>
    </row>
    <row r="6464" spans="5:17" x14ac:dyDescent="0.25">
      <c r="E6464" s="265"/>
      <c r="M6464" s="159"/>
      <c r="N6464" s="149"/>
      <c r="P6464" s="135"/>
      <c r="Q6464" s="135"/>
    </row>
    <row r="6465" spans="5:17" x14ac:dyDescent="0.25">
      <c r="E6465" s="265"/>
      <c r="M6465" s="159"/>
      <c r="N6465" s="149"/>
      <c r="P6465" s="135"/>
      <c r="Q6465" s="135"/>
    </row>
    <row r="6466" spans="5:17" x14ac:dyDescent="0.25">
      <c r="E6466" s="265"/>
      <c r="M6466" s="159"/>
      <c r="N6466" s="149"/>
      <c r="P6466" s="135"/>
      <c r="Q6466" s="135"/>
    </row>
    <row r="6467" spans="5:17" x14ac:dyDescent="0.25">
      <c r="E6467" s="265"/>
      <c r="M6467" s="159"/>
      <c r="N6467" s="149"/>
      <c r="P6467" s="135"/>
      <c r="Q6467" s="135"/>
    </row>
    <row r="6468" spans="5:17" x14ac:dyDescent="0.25">
      <c r="E6468" s="265"/>
      <c r="M6468" s="159"/>
      <c r="N6468" s="149"/>
      <c r="P6468" s="135"/>
      <c r="Q6468" s="135"/>
    </row>
    <row r="6469" spans="5:17" x14ac:dyDescent="0.25">
      <c r="E6469" s="265"/>
      <c r="M6469" s="159"/>
      <c r="N6469" s="149"/>
      <c r="P6469" s="135"/>
      <c r="Q6469" s="135"/>
    </row>
    <row r="6470" spans="5:17" x14ac:dyDescent="0.25">
      <c r="E6470" s="265"/>
      <c r="M6470" s="159"/>
      <c r="N6470" s="149"/>
      <c r="P6470" s="135"/>
      <c r="Q6470" s="135"/>
    </row>
    <row r="6471" spans="5:17" x14ac:dyDescent="0.25">
      <c r="E6471" s="265"/>
      <c r="M6471" s="159"/>
      <c r="N6471" s="149"/>
      <c r="P6471" s="135"/>
      <c r="Q6471" s="135"/>
    </row>
    <row r="6472" spans="5:17" x14ac:dyDescent="0.25">
      <c r="E6472" s="265"/>
      <c r="M6472" s="159"/>
      <c r="N6472" s="149"/>
      <c r="P6472" s="135"/>
      <c r="Q6472" s="135"/>
    </row>
    <row r="6473" spans="5:17" x14ac:dyDescent="0.25">
      <c r="E6473" s="265"/>
      <c r="M6473" s="159"/>
      <c r="N6473" s="149"/>
      <c r="P6473" s="135"/>
      <c r="Q6473" s="135"/>
    </row>
    <row r="6474" spans="5:17" x14ac:dyDescent="0.25">
      <c r="E6474" s="265"/>
      <c r="M6474" s="159"/>
      <c r="N6474" s="149"/>
      <c r="P6474" s="135"/>
      <c r="Q6474" s="135"/>
    </row>
    <row r="6475" spans="5:17" x14ac:dyDescent="0.25">
      <c r="E6475" s="265"/>
      <c r="M6475" s="159"/>
      <c r="N6475" s="149"/>
      <c r="P6475" s="135"/>
      <c r="Q6475" s="135"/>
    </row>
    <row r="6476" spans="5:17" x14ac:dyDescent="0.25">
      <c r="E6476" s="265"/>
      <c r="M6476" s="159"/>
      <c r="N6476" s="149"/>
      <c r="P6476" s="135"/>
      <c r="Q6476" s="135"/>
    </row>
    <row r="6477" spans="5:17" x14ac:dyDescent="0.25">
      <c r="E6477" s="265"/>
      <c r="M6477" s="159"/>
      <c r="N6477" s="149"/>
      <c r="P6477" s="135"/>
      <c r="Q6477" s="135"/>
    </row>
    <row r="6478" spans="5:17" x14ac:dyDescent="0.25">
      <c r="E6478" s="265"/>
      <c r="M6478" s="159"/>
      <c r="N6478" s="149"/>
      <c r="P6478" s="135"/>
      <c r="Q6478" s="135"/>
    </row>
    <row r="6479" spans="5:17" x14ac:dyDescent="0.25">
      <c r="E6479" s="265"/>
      <c r="M6479" s="159"/>
      <c r="N6479" s="149"/>
      <c r="P6479" s="135"/>
      <c r="Q6479" s="135"/>
    </row>
    <row r="6480" spans="5:17" x14ac:dyDescent="0.25">
      <c r="E6480" s="265"/>
      <c r="M6480" s="159"/>
      <c r="N6480" s="149"/>
      <c r="P6480" s="135"/>
      <c r="Q6480" s="135"/>
    </row>
    <row r="6481" spans="5:17" x14ac:dyDescent="0.25">
      <c r="E6481" s="265"/>
      <c r="M6481" s="159"/>
      <c r="N6481" s="149"/>
      <c r="P6481" s="135"/>
      <c r="Q6481" s="135"/>
    </row>
    <row r="6482" spans="5:17" x14ac:dyDescent="0.25">
      <c r="E6482" s="265"/>
      <c r="M6482" s="159"/>
      <c r="N6482" s="149"/>
      <c r="P6482" s="135"/>
      <c r="Q6482" s="135"/>
    </row>
    <row r="6483" spans="5:17" x14ac:dyDescent="0.25">
      <c r="E6483" s="265"/>
      <c r="M6483" s="159"/>
      <c r="N6483" s="149"/>
      <c r="P6483" s="135"/>
      <c r="Q6483" s="135"/>
    </row>
    <row r="6484" spans="5:17" x14ac:dyDescent="0.25">
      <c r="E6484" s="265"/>
      <c r="M6484" s="159"/>
      <c r="N6484" s="149"/>
      <c r="P6484" s="135"/>
      <c r="Q6484" s="135"/>
    </row>
    <row r="6485" spans="5:17" x14ac:dyDescent="0.25">
      <c r="E6485" s="265"/>
      <c r="M6485" s="159"/>
      <c r="N6485" s="149"/>
      <c r="P6485" s="135"/>
      <c r="Q6485" s="135"/>
    </row>
    <row r="6486" spans="5:17" x14ac:dyDescent="0.25">
      <c r="E6486" s="265"/>
      <c r="M6486" s="159"/>
      <c r="N6486" s="149"/>
      <c r="P6486" s="135"/>
      <c r="Q6486" s="135"/>
    </row>
    <row r="6487" spans="5:17" x14ac:dyDescent="0.25">
      <c r="E6487" s="265"/>
      <c r="M6487" s="159"/>
      <c r="N6487" s="149"/>
      <c r="P6487" s="135"/>
      <c r="Q6487" s="135"/>
    </row>
    <row r="6488" spans="5:17" x14ac:dyDescent="0.25">
      <c r="E6488" s="265"/>
      <c r="M6488" s="159"/>
      <c r="N6488" s="149"/>
      <c r="P6488" s="135"/>
      <c r="Q6488" s="135"/>
    </row>
    <row r="6489" spans="5:17" x14ac:dyDescent="0.25">
      <c r="E6489" s="265"/>
      <c r="M6489" s="159"/>
      <c r="N6489" s="149"/>
      <c r="P6489" s="135"/>
      <c r="Q6489" s="135"/>
    </row>
    <row r="6490" spans="5:17" x14ac:dyDescent="0.25">
      <c r="E6490" s="265"/>
      <c r="M6490" s="159"/>
      <c r="N6490" s="149"/>
      <c r="P6490" s="135"/>
      <c r="Q6490" s="135"/>
    </row>
    <row r="6491" spans="5:17" x14ac:dyDescent="0.25">
      <c r="E6491" s="265"/>
      <c r="M6491" s="159"/>
      <c r="N6491" s="149"/>
      <c r="P6491" s="135"/>
      <c r="Q6491" s="135"/>
    </row>
    <row r="6492" spans="5:17" x14ac:dyDescent="0.25">
      <c r="E6492" s="265"/>
      <c r="M6492" s="159"/>
      <c r="N6492" s="149"/>
      <c r="P6492" s="135"/>
      <c r="Q6492" s="135"/>
    </row>
    <row r="6493" spans="5:17" x14ac:dyDescent="0.25">
      <c r="E6493" s="265"/>
      <c r="M6493" s="159"/>
      <c r="N6493" s="149"/>
      <c r="P6493" s="135"/>
      <c r="Q6493" s="135"/>
    </row>
    <row r="6494" spans="5:17" x14ac:dyDescent="0.25">
      <c r="E6494" s="265"/>
      <c r="M6494" s="159"/>
      <c r="N6494" s="149"/>
      <c r="P6494" s="135"/>
      <c r="Q6494" s="135"/>
    </row>
    <row r="6495" spans="5:17" x14ac:dyDescent="0.25">
      <c r="E6495" s="265"/>
      <c r="M6495" s="159"/>
      <c r="N6495" s="149"/>
      <c r="P6495" s="135"/>
      <c r="Q6495" s="135"/>
    </row>
    <row r="6496" spans="5:17" x14ac:dyDescent="0.25">
      <c r="E6496" s="265"/>
      <c r="M6496" s="159"/>
      <c r="N6496" s="149"/>
      <c r="P6496" s="135"/>
      <c r="Q6496" s="135"/>
    </row>
    <row r="6497" spans="5:17" x14ac:dyDescent="0.25">
      <c r="E6497" s="265"/>
      <c r="M6497" s="159"/>
      <c r="N6497" s="149"/>
      <c r="P6497" s="135"/>
      <c r="Q6497" s="135"/>
    </row>
    <row r="6498" spans="5:17" x14ac:dyDescent="0.25">
      <c r="E6498" s="265"/>
      <c r="M6498" s="159"/>
      <c r="N6498" s="149"/>
      <c r="P6498" s="135"/>
      <c r="Q6498" s="135"/>
    </row>
    <row r="6499" spans="5:17" x14ac:dyDescent="0.25">
      <c r="E6499" s="265"/>
      <c r="M6499" s="159"/>
      <c r="N6499" s="149"/>
      <c r="P6499" s="135"/>
      <c r="Q6499" s="135"/>
    </row>
    <row r="6500" spans="5:17" x14ac:dyDescent="0.25">
      <c r="E6500" s="265"/>
      <c r="M6500" s="159"/>
      <c r="N6500" s="149"/>
      <c r="P6500" s="135"/>
      <c r="Q6500" s="135"/>
    </row>
    <row r="6501" spans="5:17" x14ac:dyDescent="0.25">
      <c r="E6501" s="265"/>
      <c r="M6501" s="159"/>
      <c r="N6501" s="149"/>
      <c r="P6501" s="135"/>
      <c r="Q6501" s="135"/>
    </row>
    <row r="6502" spans="5:17" x14ac:dyDescent="0.25">
      <c r="E6502" s="265"/>
      <c r="M6502" s="159"/>
      <c r="N6502" s="149"/>
      <c r="P6502" s="135"/>
      <c r="Q6502" s="135"/>
    </row>
    <row r="6503" spans="5:17" x14ac:dyDescent="0.25">
      <c r="E6503" s="265"/>
      <c r="M6503" s="159"/>
      <c r="N6503" s="149"/>
      <c r="P6503" s="135"/>
      <c r="Q6503" s="135"/>
    </row>
    <row r="6504" spans="5:17" x14ac:dyDescent="0.25">
      <c r="E6504" s="265"/>
      <c r="M6504" s="159"/>
      <c r="N6504" s="149"/>
      <c r="P6504" s="135"/>
      <c r="Q6504" s="135"/>
    </row>
    <row r="6505" spans="5:17" x14ac:dyDescent="0.25">
      <c r="E6505" s="265"/>
      <c r="M6505" s="159"/>
      <c r="N6505" s="149"/>
      <c r="P6505" s="135"/>
      <c r="Q6505" s="135"/>
    </row>
    <row r="6506" spans="5:17" x14ac:dyDescent="0.25">
      <c r="E6506" s="265"/>
      <c r="M6506" s="159"/>
      <c r="N6506" s="149"/>
      <c r="P6506" s="135"/>
      <c r="Q6506" s="135"/>
    </row>
    <row r="6507" spans="5:17" x14ac:dyDescent="0.25">
      <c r="E6507" s="265"/>
      <c r="M6507" s="159"/>
      <c r="N6507" s="149"/>
      <c r="P6507" s="135"/>
      <c r="Q6507" s="135"/>
    </row>
    <row r="6508" spans="5:17" x14ac:dyDescent="0.25">
      <c r="E6508" s="265"/>
      <c r="M6508" s="159"/>
      <c r="N6508" s="149"/>
      <c r="P6508" s="135"/>
      <c r="Q6508" s="135"/>
    </row>
    <row r="6509" spans="5:17" x14ac:dyDescent="0.25">
      <c r="E6509" s="265"/>
      <c r="M6509" s="159"/>
      <c r="N6509" s="149"/>
      <c r="P6509" s="135"/>
      <c r="Q6509" s="135"/>
    </row>
    <row r="6510" spans="5:17" x14ac:dyDescent="0.25">
      <c r="E6510" s="265"/>
      <c r="M6510" s="159"/>
      <c r="N6510" s="149"/>
      <c r="P6510" s="135"/>
      <c r="Q6510" s="135"/>
    </row>
    <row r="6511" spans="5:17" x14ac:dyDescent="0.25">
      <c r="E6511" s="265"/>
      <c r="M6511" s="159"/>
      <c r="N6511" s="149"/>
      <c r="P6511" s="135"/>
      <c r="Q6511" s="135"/>
    </row>
    <row r="6512" spans="5:17" x14ac:dyDescent="0.25">
      <c r="E6512" s="265"/>
      <c r="M6512" s="159"/>
      <c r="N6512" s="149"/>
      <c r="P6512" s="135"/>
      <c r="Q6512" s="135"/>
    </row>
    <row r="6513" spans="5:17" x14ac:dyDescent="0.25">
      <c r="E6513" s="265"/>
      <c r="M6513" s="159"/>
      <c r="N6513" s="149"/>
      <c r="P6513" s="135"/>
      <c r="Q6513" s="135"/>
    </row>
    <row r="6514" spans="5:17" x14ac:dyDescent="0.25">
      <c r="E6514" s="265"/>
      <c r="M6514" s="159"/>
      <c r="N6514" s="149"/>
      <c r="P6514" s="135"/>
      <c r="Q6514" s="135"/>
    </row>
    <row r="6515" spans="5:17" x14ac:dyDescent="0.25">
      <c r="E6515" s="265"/>
      <c r="M6515" s="159"/>
      <c r="N6515" s="149"/>
      <c r="P6515" s="135"/>
      <c r="Q6515" s="135"/>
    </row>
    <row r="6516" spans="5:17" x14ac:dyDescent="0.25">
      <c r="E6516" s="265"/>
      <c r="M6516" s="159"/>
      <c r="N6516" s="149"/>
      <c r="P6516" s="135"/>
      <c r="Q6516" s="135"/>
    </row>
    <row r="6517" spans="5:17" x14ac:dyDescent="0.25">
      <c r="E6517" s="265"/>
      <c r="M6517" s="159"/>
      <c r="N6517" s="149"/>
      <c r="P6517" s="135"/>
      <c r="Q6517" s="135"/>
    </row>
    <row r="6518" spans="5:17" x14ac:dyDescent="0.25">
      <c r="E6518" s="265"/>
      <c r="M6518" s="159"/>
      <c r="N6518" s="149"/>
      <c r="P6518" s="135"/>
      <c r="Q6518" s="135"/>
    </row>
    <row r="6519" spans="5:17" x14ac:dyDescent="0.25">
      <c r="E6519" s="265"/>
      <c r="M6519" s="159"/>
      <c r="N6519" s="149"/>
      <c r="P6519" s="135"/>
      <c r="Q6519" s="135"/>
    </row>
    <row r="6520" spans="5:17" x14ac:dyDescent="0.25">
      <c r="E6520" s="265"/>
      <c r="M6520" s="159"/>
      <c r="N6520" s="149"/>
      <c r="P6520" s="135"/>
      <c r="Q6520" s="135"/>
    </row>
    <row r="6521" spans="5:17" x14ac:dyDescent="0.25">
      <c r="E6521" s="265"/>
      <c r="M6521" s="159"/>
      <c r="N6521" s="149"/>
      <c r="P6521" s="135"/>
      <c r="Q6521" s="135"/>
    </row>
    <row r="6522" spans="5:17" x14ac:dyDescent="0.25">
      <c r="E6522" s="265"/>
      <c r="M6522" s="159"/>
      <c r="N6522" s="149"/>
      <c r="P6522" s="135"/>
      <c r="Q6522" s="135"/>
    </row>
    <row r="6523" spans="5:17" x14ac:dyDescent="0.25">
      <c r="E6523" s="265"/>
      <c r="M6523" s="159"/>
      <c r="N6523" s="149"/>
      <c r="P6523" s="135"/>
      <c r="Q6523" s="135"/>
    </row>
    <row r="6524" spans="5:17" x14ac:dyDescent="0.25">
      <c r="E6524" s="265"/>
      <c r="M6524" s="159"/>
      <c r="N6524" s="149"/>
      <c r="P6524" s="135"/>
      <c r="Q6524" s="135"/>
    </row>
    <row r="6525" spans="5:17" x14ac:dyDescent="0.25">
      <c r="E6525" s="265"/>
      <c r="M6525" s="159"/>
      <c r="N6525" s="149"/>
      <c r="P6525" s="135"/>
      <c r="Q6525" s="135"/>
    </row>
    <row r="6526" spans="5:17" x14ac:dyDescent="0.25">
      <c r="E6526" s="265"/>
      <c r="M6526" s="159"/>
      <c r="N6526" s="149"/>
      <c r="P6526" s="135"/>
      <c r="Q6526" s="135"/>
    </row>
    <row r="6527" spans="5:17" x14ac:dyDescent="0.25">
      <c r="E6527" s="265"/>
      <c r="M6527" s="159"/>
      <c r="N6527" s="149"/>
      <c r="P6527" s="135"/>
      <c r="Q6527" s="135"/>
    </row>
    <row r="6528" spans="5:17" x14ac:dyDescent="0.25">
      <c r="E6528" s="265"/>
      <c r="M6528" s="159"/>
      <c r="N6528" s="149"/>
      <c r="P6528" s="135"/>
      <c r="Q6528" s="135"/>
    </row>
    <row r="6529" spans="5:17" x14ac:dyDescent="0.25">
      <c r="E6529" s="265"/>
      <c r="M6529" s="159"/>
      <c r="N6529" s="149"/>
      <c r="P6529" s="135"/>
      <c r="Q6529" s="135"/>
    </row>
    <row r="6530" spans="5:17" x14ac:dyDescent="0.25">
      <c r="E6530" s="265"/>
      <c r="M6530" s="159"/>
      <c r="N6530" s="149"/>
      <c r="P6530" s="135"/>
      <c r="Q6530" s="135"/>
    </row>
    <row r="6531" spans="5:17" x14ac:dyDescent="0.25">
      <c r="E6531" s="265"/>
      <c r="M6531" s="159"/>
      <c r="N6531" s="149"/>
      <c r="P6531" s="135"/>
      <c r="Q6531" s="135"/>
    </row>
    <row r="6532" spans="5:17" x14ac:dyDescent="0.25">
      <c r="E6532" s="265"/>
      <c r="M6532" s="159"/>
      <c r="N6532" s="149"/>
      <c r="P6532" s="135"/>
      <c r="Q6532" s="135"/>
    </row>
    <row r="6533" spans="5:17" x14ac:dyDescent="0.25">
      <c r="E6533" s="265"/>
      <c r="M6533" s="159"/>
      <c r="N6533" s="149"/>
      <c r="P6533" s="135"/>
      <c r="Q6533" s="135"/>
    </row>
    <row r="6534" spans="5:17" x14ac:dyDescent="0.25">
      <c r="E6534" s="265"/>
      <c r="M6534" s="159"/>
      <c r="N6534" s="149"/>
      <c r="P6534" s="135"/>
      <c r="Q6534" s="135"/>
    </row>
    <row r="6535" spans="5:17" x14ac:dyDescent="0.25">
      <c r="E6535" s="265"/>
      <c r="M6535" s="159"/>
      <c r="N6535" s="149"/>
      <c r="P6535" s="135"/>
      <c r="Q6535" s="135"/>
    </row>
    <row r="6536" spans="5:17" x14ac:dyDescent="0.25">
      <c r="E6536" s="265"/>
      <c r="M6536" s="159"/>
      <c r="N6536" s="149"/>
      <c r="P6536" s="135"/>
      <c r="Q6536" s="135"/>
    </row>
    <row r="6537" spans="5:17" x14ac:dyDescent="0.25">
      <c r="E6537" s="265"/>
      <c r="M6537" s="159"/>
      <c r="N6537" s="149"/>
      <c r="P6537" s="135"/>
      <c r="Q6537" s="135"/>
    </row>
    <row r="6538" spans="5:17" x14ac:dyDescent="0.25">
      <c r="E6538" s="265"/>
      <c r="M6538" s="159"/>
      <c r="N6538" s="149"/>
      <c r="P6538" s="135"/>
      <c r="Q6538" s="135"/>
    </row>
    <row r="6539" spans="5:17" x14ac:dyDescent="0.25">
      <c r="E6539" s="265"/>
      <c r="M6539" s="159"/>
      <c r="N6539" s="149"/>
      <c r="P6539" s="135"/>
      <c r="Q6539" s="135"/>
    </row>
    <row r="6540" spans="5:17" x14ac:dyDescent="0.25">
      <c r="E6540" s="265"/>
      <c r="M6540" s="159"/>
      <c r="N6540" s="149"/>
      <c r="P6540" s="135"/>
      <c r="Q6540" s="135"/>
    </row>
    <row r="6541" spans="5:17" x14ac:dyDescent="0.25">
      <c r="E6541" s="265"/>
      <c r="M6541" s="159"/>
      <c r="N6541" s="149"/>
      <c r="P6541" s="135"/>
      <c r="Q6541" s="135"/>
    </row>
    <row r="6542" spans="5:17" x14ac:dyDescent="0.25">
      <c r="E6542" s="265"/>
      <c r="M6542" s="159"/>
      <c r="N6542" s="149"/>
      <c r="P6542" s="135"/>
      <c r="Q6542" s="135"/>
    </row>
    <row r="6543" spans="5:17" x14ac:dyDescent="0.25">
      <c r="E6543" s="265"/>
      <c r="M6543" s="159"/>
      <c r="N6543" s="149"/>
      <c r="P6543" s="135"/>
      <c r="Q6543" s="135"/>
    </row>
    <row r="6544" spans="5:17" x14ac:dyDescent="0.25">
      <c r="E6544" s="265"/>
      <c r="M6544" s="159"/>
      <c r="N6544" s="149"/>
      <c r="P6544" s="135"/>
      <c r="Q6544" s="135"/>
    </row>
    <row r="6545" spans="5:17" x14ac:dyDescent="0.25">
      <c r="E6545" s="265"/>
      <c r="M6545" s="159"/>
      <c r="N6545" s="149"/>
      <c r="P6545" s="135"/>
      <c r="Q6545" s="135"/>
    </row>
    <row r="6546" spans="5:17" x14ac:dyDescent="0.25">
      <c r="E6546" s="265"/>
      <c r="M6546" s="159"/>
      <c r="N6546" s="149"/>
      <c r="P6546" s="135"/>
      <c r="Q6546" s="135"/>
    </row>
    <row r="6547" spans="5:17" x14ac:dyDescent="0.25">
      <c r="E6547" s="265"/>
      <c r="M6547" s="159"/>
      <c r="N6547" s="149"/>
      <c r="P6547" s="135"/>
      <c r="Q6547" s="135"/>
    </row>
    <row r="6548" spans="5:17" x14ac:dyDescent="0.25">
      <c r="E6548" s="265"/>
      <c r="M6548" s="159"/>
      <c r="N6548" s="149"/>
      <c r="P6548" s="135"/>
      <c r="Q6548" s="135"/>
    </row>
    <row r="6549" spans="5:17" x14ac:dyDescent="0.25">
      <c r="E6549" s="265"/>
      <c r="M6549" s="159"/>
      <c r="N6549" s="149"/>
      <c r="P6549" s="135"/>
      <c r="Q6549" s="135"/>
    </row>
    <row r="6550" spans="5:17" x14ac:dyDescent="0.25">
      <c r="E6550" s="265"/>
      <c r="M6550" s="159"/>
      <c r="N6550" s="149"/>
      <c r="P6550" s="135"/>
      <c r="Q6550" s="135"/>
    </row>
    <row r="6551" spans="5:17" x14ac:dyDescent="0.25">
      <c r="E6551" s="265"/>
      <c r="M6551" s="159"/>
      <c r="N6551" s="149"/>
      <c r="P6551" s="135"/>
      <c r="Q6551" s="135"/>
    </row>
    <row r="6552" spans="5:17" x14ac:dyDescent="0.25">
      <c r="E6552" s="265"/>
      <c r="M6552" s="159"/>
      <c r="N6552" s="149"/>
      <c r="P6552" s="135"/>
      <c r="Q6552" s="135"/>
    </row>
    <row r="6553" spans="5:17" x14ac:dyDescent="0.25">
      <c r="E6553" s="265"/>
      <c r="M6553" s="159"/>
      <c r="N6553" s="149"/>
      <c r="P6553" s="135"/>
      <c r="Q6553" s="135"/>
    </row>
    <row r="6554" spans="5:17" x14ac:dyDescent="0.25">
      <c r="E6554" s="265"/>
      <c r="M6554" s="159"/>
      <c r="N6554" s="149"/>
      <c r="P6554" s="135"/>
      <c r="Q6554" s="135"/>
    </row>
    <row r="6555" spans="5:17" x14ac:dyDescent="0.25">
      <c r="E6555" s="265"/>
      <c r="M6555" s="159"/>
      <c r="N6555" s="149"/>
      <c r="P6555" s="135"/>
      <c r="Q6555" s="135"/>
    </row>
    <row r="6556" spans="5:17" x14ac:dyDescent="0.25">
      <c r="E6556" s="265"/>
      <c r="M6556" s="159"/>
      <c r="N6556" s="149"/>
      <c r="P6556" s="135"/>
      <c r="Q6556" s="135"/>
    </row>
    <row r="6557" spans="5:17" x14ac:dyDescent="0.25">
      <c r="E6557" s="265"/>
      <c r="M6557" s="159"/>
      <c r="N6557" s="149"/>
      <c r="P6557" s="135"/>
      <c r="Q6557" s="135"/>
    </row>
    <row r="6558" spans="5:17" x14ac:dyDescent="0.25">
      <c r="E6558" s="265"/>
      <c r="M6558" s="159"/>
      <c r="N6558" s="149"/>
      <c r="P6558" s="135"/>
      <c r="Q6558" s="135"/>
    </row>
    <row r="6559" spans="5:17" x14ac:dyDescent="0.25">
      <c r="E6559" s="265"/>
      <c r="M6559" s="159"/>
      <c r="N6559" s="149"/>
      <c r="P6559" s="135"/>
      <c r="Q6559" s="135"/>
    </row>
    <row r="6560" spans="5:17" x14ac:dyDescent="0.25">
      <c r="E6560" s="265"/>
      <c r="M6560" s="159"/>
      <c r="N6560" s="149"/>
      <c r="P6560" s="135"/>
      <c r="Q6560" s="135"/>
    </row>
    <row r="6561" spans="5:17" x14ac:dyDescent="0.25">
      <c r="E6561" s="265"/>
      <c r="M6561" s="159"/>
      <c r="N6561" s="149"/>
      <c r="P6561" s="135"/>
      <c r="Q6561" s="135"/>
    </row>
    <row r="6562" spans="5:17" x14ac:dyDescent="0.25">
      <c r="E6562" s="265"/>
      <c r="M6562" s="159"/>
      <c r="N6562" s="149"/>
      <c r="P6562" s="135"/>
      <c r="Q6562" s="135"/>
    </row>
    <row r="6563" spans="5:17" x14ac:dyDescent="0.25">
      <c r="E6563" s="265"/>
      <c r="M6563" s="159"/>
      <c r="N6563" s="149"/>
      <c r="P6563" s="135"/>
      <c r="Q6563" s="135"/>
    </row>
    <row r="6564" spans="5:17" x14ac:dyDescent="0.25">
      <c r="E6564" s="265"/>
      <c r="M6564" s="159"/>
      <c r="N6564" s="149"/>
      <c r="P6564" s="135"/>
      <c r="Q6564" s="135"/>
    </row>
    <row r="6565" spans="5:17" x14ac:dyDescent="0.25">
      <c r="E6565" s="265"/>
      <c r="M6565" s="159"/>
      <c r="N6565" s="149"/>
      <c r="P6565" s="135"/>
      <c r="Q6565" s="135"/>
    </row>
    <row r="6566" spans="5:17" x14ac:dyDescent="0.25">
      <c r="E6566" s="265"/>
      <c r="M6566" s="159"/>
      <c r="N6566" s="149"/>
      <c r="P6566" s="135"/>
      <c r="Q6566" s="135"/>
    </row>
    <row r="6567" spans="5:17" x14ac:dyDescent="0.25">
      <c r="E6567" s="265"/>
      <c r="M6567" s="159"/>
      <c r="N6567" s="149"/>
      <c r="P6567" s="135"/>
      <c r="Q6567" s="135"/>
    </row>
    <row r="6568" spans="5:17" x14ac:dyDescent="0.25">
      <c r="E6568" s="265"/>
      <c r="M6568" s="159"/>
      <c r="N6568" s="149"/>
      <c r="P6568" s="135"/>
      <c r="Q6568" s="135"/>
    </row>
    <row r="6569" spans="5:17" x14ac:dyDescent="0.25">
      <c r="E6569" s="265"/>
      <c r="M6569" s="159"/>
      <c r="N6569" s="149"/>
      <c r="P6569" s="135"/>
      <c r="Q6569" s="135"/>
    </row>
    <row r="6570" spans="5:17" x14ac:dyDescent="0.25">
      <c r="E6570" s="265"/>
      <c r="M6570" s="159"/>
      <c r="N6570" s="149"/>
      <c r="P6570" s="135"/>
      <c r="Q6570" s="135"/>
    </row>
    <row r="6571" spans="5:17" x14ac:dyDescent="0.25">
      <c r="E6571" s="265"/>
      <c r="M6571" s="159"/>
      <c r="N6571" s="149"/>
      <c r="P6571" s="135"/>
      <c r="Q6571" s="135"/>
    </row>
    <row r="6572" spans="5:17" x14ac:dyDescent="0.25">
      <c r="E6572" s="265"/>
      <c r="M6572" s="159"/>
      <c r="N6572" s="149"/>
      <c r="P6572" s="135"/>
      <c r="Q6572" s="135"/>
    </row>
    <row r="6573" spans="5:17" x14ac:dyDescent="0.25">
      <c r="E6573" s="265"/>
      <c r="M6573" s="159"/>
      <c r="N6573" s="149"/>
      <c r="P6573" s="135"/>
      <c r="Q6573" s="135"/>
    </row>
    <row r="6574" spans="5:17" x14ac:dyDescent="0.25">
      <c r="E6574" s="265"/>
      <c r="M6574" s="159"/>
      <c r="N6574" s="149"/>
      <c r="P6574" s="135"/>
      <c r="Q6574" s="135"/>
    </row>
    <row r="6575" spans="5:17" x14ac:dyDescent="0.25">
      <c r="E6575" s="265"/>
      <c r="M6575" s="159"/>
      <c r="N6575" s="149"/>
      <c r="P6575" s="135"/>
      <c r="Q6575" s="135"/>
    </row>
    <row r="6576" spans="5:17" x14ac:dyDescent="0.25">
      <c r="E6576" s="265"/>
      <c r="M6576" s="159"/>
      <c r="N6576" s="149"/>
      <c r="P6576" s="135"/>
      <c r="Q6576" s="135"/>
    </row>
    <row r="6577" spans="5:17" x14ac:dyDescent="0.25">
      <c r="E6577" s="265"/>
      <c r="M6577" s="159"/>
      <c r="N6577" s="149"/>
      <c r="P6577" s="135"/>
      <c r="Q6577" s="135"/>
    </row>
    <row r="6578" spans="5:17" x14ac:dyDescent="0.25">
      <c r="E6578" s="265"/>
      <c r="M6578" s="159"/>
      <c r="N6578" s="149"/>
      <c r="P6578" s="135"/>
      <c r="Q6578" s="135"/>
    </row>
    <row r="6579" spans="5:17" x14ac:dyDescent="0.25">
      <c r="E6579" s="265"/>
      <c r="M6579" s="159"/>
      <c r="N6579" s="149"/>
      <c r="P6579" s="135"/>
      <c r="Q6579" s="135"/>
    </row>
    <row r="6580" spans="5:17" x14ac:dyDescent="0.25">
      <c r="E6580" s="265"/>
      <c r="M6580" s="159"/>
      <c r="N6580" s="149"/>
      <c r="P6580" s="135"/>
      <c r="Q6580" s="135"/>
    </row>
    <row r="6581" spans="5:17" x14ac:dyDescent="0.25">
      <c r="E6581" s="265"/>
      <c r="M6581" s="159"/>
      <c r="N6581" s="149"/>
      <c r="P6581" s="135"/>
      <c r="Q6581" s="135"/>
    </row>
    <row r="6582" spans="5:17" x14ac:dyDescent="0.25">
      <c r="E6582" s="265"/>
      <c r="M6582" s="159"/>
      <c r="N6582" s="149"/>
      <c r="P6582" s="135"/>
      <c r="Q6582" s="135"/>
    </row>
    <row r="6583" spans="5:17" x14ac:dyDescent="0.25">
      <c r="E6583" s="265"/>
      <c r="M6583" s="159"/>
      <c r="N6583" s="149"/>
      <c r="P6583" s="135"/>
      <c r="Q6583" s="135"/>
    </row>
    <row r="6584" spans="5:17" x14ac:dyDescent="0.25">
      <c r="E6584" s="265"/>
      <c r="M6584" s="159"/>
      <c r="N6584" s="149"/>
      <c r="P6584" s="135"/>
      <c r="Q6584" s="135"/>
    </row>
    <row r="6585" spans="5:17" x14ac:dyDescent="0.25">
      <c r="E6585" s="265"/>
      <c r="M6585" s="159"/>
      <c r="N6585" s="149"/>
      <c r="P6585" s="135"/>
      <c r="Q6585" s="135"/>
    </row>
    <row r="6586" spans="5:17" x14ac:dyDescent="0.25">
      <c r="E6586" s="265"/>
      <c r="M6586" s="159"/>
      <c r="N6586" s="149"/>
      <c r="P6586" s="135"/>
      <c r="Q6586" s="135"/>
    </row>
    <row r="6587" spans="5:17" x14ac:dyDescent="0.25">
      <c r="E6587" s="265"/>
      <c r="M6587" s="159"/>
      <c r="N6587" s="149"/>
      <c r="P6587" s="135"/>
      <c r="Q6587" s="135"/>
    </row>
    <row r="6588" spans="5:17" x14ac:dyDescent="0.25">
      <c r="E6588" s="265"/>
      <c r="M6588" s="159"/>
      <c r="N6588" s="149"/>
      <c r="P6588" s="135"/>
      <c r="Q6588" s="135"/>
    </row>
    <row r="6589" spans="5:17" x14ac:dyDescent="0.25">
      <c r="E6589" s="265"/>
      <c r="M6589" s="159"/>
      <c r="N6589" s="149"/>
      <c r="P6589" s="135"/>
      <c r="Q6589" s="135"/>
    </row>
    <row r="6590" spans="5:17" x14ac:dyDescent="0.25">
      <c r="E6590" s="265"/>
      <c r="M6590" s="159"/>
      <c r="N6590" s="149"/>
      <c r="P6590" s="135"/>
      <c r="Q6590" s="135"/>
    </row>
    <row r="6591" spans="5:17" x14ac:dyDescent="0.25">
      <c r="E6591" s="265"/>
      <c r="M6591" s="159"/>
      <c r="N6591" s="149"/>
      <c r="P6591" s="135"/>
      <c r="Q6591" s="135"/>
    </row>
    <row r="6592" spans="5:17" x14ac:dyDescent="0.25">
      <c r="E6592" s="265"/>
      <c r="M6592" s="159"/>
      <c r="N6592" s="149"/>
      <c r="P6592" s="135"/>
      <c r="Q6592" s="135"/>
    </row>
    <row r="6593" spans="5:17" x14ac:dyDescent="0.25">
      <c r="E6593" s="265"/>
      <c r="M6593" s="159"/>
      <c r="N6593" s="149"/>
      <c r="P6593" s="135"/>
      <c r="Q6593" s="135"/>
    </row>
    <row r="6594" spans="5:17" x14ac:dyDescent="0.25">
      <c r="E6594" s="265"/>
      <c r="M6594" s="159"/>
      <c r="N6594" s="149"/>
      <c r="P6594" s="135"/>
      <c r="Q6594" s="135"/>
    </row>
    <row r="6595" spans="5:17" x14ac:dyDescent="0.25">
      <c r="E6595" s="265"/>
      <c r="M6595" s="159"/>
      <c r="N6595" s="149"/>
      <c r="P6595" s="135"/>
      <c r="Q6595" s="135"/>
    </row>
    <row r="6596" spans="5:17" x14ac:dyDescent="0.25">
      <c r="E6596" s="265"/>
      <c r="M6596" s="159"/>
      <c r="N6596" s="149"/>
      <c r="P6596" s="135"/>
      <c r="Q6596" s="135"/>
    </row>
    <row r="6597" spans="5:17" x14ac:dyDescent="0.25">
      <c r="E6597" s="265"/>
      <c r="M6597" s="159"/>
      <c r="N6597" s="149"/>
      <c r="P6597" s="135"/>
      <c r="Q6597" s="135"/>
    </row>
    <row r="6598" spans="5:17" x14ac:dyDescent="0.25">
      <c r="E6598" s="265"/>
      <c r="M6598" s="159"/>
      <c r="N6598" s="149"/>
      <c r="P6598" s="135"/>
      <c r="Q6598" s="135"/>
    </row>
    <row r="6599" spans="5:17" x14ac:dyDescent="0.25">
      <c r="E6599" s="265"/>
      <c r="M6599" s="159"/>
      <c r="N6599" s="149"/>
      <c r="P6599" s="135"/>
      <c r="Q6599" s="135"/>
    </row>
    <row r="6600" spans="5:17" x14ac:dyDescent="0.25">
      <c r="E6600" s="265"/>
      <c r="M6600" s="159"/>
      <c r="N6600" s="149"/>
      <c r="P6600" s="135"/>
      <c r="Q6600" s="135"/>
    </row>
    <row r="6601" spans="5:17" x14ac:dyDescent="0.25">
      <c r="E6601" s="265"/>
      <c r="M6601" s="159"/>
      <c r="N6601" s="149"/>
      <c r="P6601" s="135"/>
      <c r="Q6601" s="135"/>
    </row>
    <row r="6602" spans="5:17" x14ac:dyDescent="0.25">
      <c r="E6602" s="265"/>
      <c r="M6602" s="159"/>
      <c r="N6602" s="149"/>
      <c r="P6602" s="135"/>
      <c r="Q6602" s="135"/>
    </row>
    <row r="6603" spans="5:17" x14ac:dyDescent="0.25">
      <c r="E6603" s="265"/>
      <c r="M6603" s="159"/>
      <c r="N6603" s="149"/>
      <c r="P6603" s="135"/>
      <c r="Q6603" s="135"/>
    </row>
    <row r="6604" spans="5:17" x14ac:dyDescent="0.25">
      <c r="E6604" s="265"/>
      <c r="M6604" s="159"/>
      <c r="N6604" s="149"/>
      <c r="P6604" s="135"/>
      <c r="Q6604" s="135"/>
    </row>
    <row r="6605" spans="5:17" x14ac:dyDescent="0.25">
      <c r="E6605" s="265"/>
      <c r="M6605" s="159"/>
      <c r="N6605" s="149"/>
      <c r="P6605" s="135"/>
      <c r="Q6605" s="135"/>
    </row>
    <row r="6606" spans="5:17" x14ac:dyDescent="0.25">
      <c r="E6606" s="265"/>
      <c r="M6606" s="159"/>
      <c r="N6606" s="149"/>
      <c r="P6606" s="135"/>
      <c r="Q6606" s="135"/>
    </row>
    <row r="6607" spans="5:17" x14ac:dyDescent="0.25">
      <c r="E6607" s="265"/>
      <c r="M6607" s="159"/>
      <c r="N6607" s="149"/>
      <c r="P6607" s="135"/>
      <c r="Q6607" s="135"/>
    </row>
    <row r="6608" spans="5:17" x14ac:dyDescent="0.25">
      <c r="E6608" s="265"/>
      <c r="M6608" s="159"/>
      <c r="N6608" s="149"/>
      <c r="P6608" s="135"/>
      <c r="Q6608" s="135"/>
    </row>
    <row r="6609" spans="5:17" x14ac:dyDescent="0.25">
      <c r="E6609" s="265"/>
      <c r="M6609" s="159"/>
      <c r="N6609" s="149"/>
      <c r="P6609" s="135"/>
      <c r="Q6609" s="135"/>
    </row>
    <row r="6610" spans="5:17" x14ac:dyDescent="0.25">
      <c r="E6610" s="265"/>
      <c r="M6610" s="159"/>
      <c r="N6610" s="149"/>
      <c r="P6610" s="135"/>
      <c r="Q6610" s="135"/>
    </row>
    <row r="6611" spans="5:17" x14ac:dyDescent="0.25">
      <c r="E6611" s="265"/>
      <c r="M6611" s="159"/>
      <c r="N6611" s="149"/>
      <c r="P6611" s="135"/>
      <c r="Q6611" s="135"/>
    </row>
    <row r="6612" spans="5:17" x14ac:dyDescent="0.25">
      <c r="E6612" s="265"/>
      <c r="M6612" s="159"/>
      <c r="N6612" s="149"/>
      <c r="P6612" s="135"/>
      <c r="Q6612" s="135"/>
    </row>
    <row r="6613" spans="5:17" x14ac:dyDescent="0.25">
      <c r="E6613" s="265"/>
      <c r="M6613" s="159"/>
      <c r="N6613" s="149"/>
      <c r="P6613" s="135"/>
      <c r="Q6613" s="135"/>
    </row>
    <row r="6614" spans="5:17" x14ac:dyDescent="0.25">
      <c r="E6614" s="265"/>
      <c r="M6614" s="159"/>
      <c r="N6614" s="149"/>
      <c r="P6614" s="135"/>
      <c r="Q6614" s="135"/>
    </row>
    <row r="6615" spans="5:17" x14ac:dyDescent="0.25">
      <c r="E6615" s="265"/>
      <c r="M6615" s="159"/>
      <c r="N6615" s="149"/>
      <c r="P6615" s="135"/>
      <c r="Q6615" s="135"/>
    </row>
    <row r="6616" spans="5:17" x14ac:dyDescent="0.25">
      <c r="E6616" s="265"/>
      <c r="M6616" s="159"/>
      <c r="N6616" s="149"/>
      <c r="P6616" s="135"/>
      <c r="Q6616" s="135"/>
    </row>
    <row r="6617" spans="5:17" x14ac:dyDescent="0.25">
      <c r="E6617" s="265"/>
      <c r="M6617" s="159"/>
      <c r="N6617" s="149"/>
      <c r="P6617" s="135"/>
      <c r="Q6617" s="135"/>
    </row>
    <row r="6618" spans="5:17" x14ac:dyDescent="0.25">
      <c r="E6618" s="265"/>
      <c r="M6618" s="159"/>
      <c r="N6618" s="149"/>
      <c r="P6618" s="135"/>
      <c r="Q6618" s="135"/>
    </row>
    <row r="6619" spans="5:17" x14ac:dyDescent="0.25">
      <c r="E6619" s="265"/>
      <c r="M6619" s="159"/>
      <c r="N6619" s="149"/>
      <c r="P6619" s="135"/>
      <c r="Q6619" s="135"/>
    </row>
    <row r="6620" spans="5:17" x14ac:dyDescent="0.25">
      <c r="E6620" s="265"/>
      <c r="M6620" s="159"/>
      <c r="N6620" s="149"/>
      <c r="P6620" s="135"/>
      <c r="Q6620" s="135"/>
    </row>
    <row r="6621" spans="5:17" x14ac:dyDescent="0.25">
      <c r="E6621" s="265"/>
      <c r="M6621" s="159"/>
      <c r="N6621" s="149"/>
      <c r="P6621" s="135"/>
      <c r="Q6621" s="135"/>
    </row>
    <row r="6622" spans="5:17" x14ac:dyDescent="0.25">
      <c r="E6622" s="265"/>
      <c r="M6622" s="159"/>
      <c r="N6622" s="149"/>
      <c r="P6622" s="135"/>
      <c r="Q6622" s="135"/>
    </row>
    <row r="6623" spans="5:17" x14ac:dyDescent="0.25">
      <c r="E6623" s="265"/>
      <c r="M6623" s="159"/>
      <c r="N6623" s="149"/>
      <c r="P6623" s="135"/>
      <c r="Q6623" s="135"/>
    </row>
    <row r="6624" spans="5:17" x14ac:dyDescent="0.25">
      <c r="E6624" s="265"/>
      <c r="M6624" s="159"/>
      <c r="N6624" s="149"/>
      <c r="P6624" s="135"/>
      <c r="Q6624" s="135"/>
    </row>
    <row r="6625" spans="5:17" x14ac:dyDescent="0.25">
      <c r="E6625" s="265"/>
      <c r="M6625" s="159"/>
      <c r="N6625" s="149"/>
      <c r="P6625" s="135"/>
      <c r="Q6625" s="135"/>
    </row>
    <row r="6626" spans="5:17" x14ac:dyDescent="0.25">
      <c r="E6626" s="265"/>
      <c r="M6626" s="159"/>
      <c r="N6626" s="149"/>
      <c r="P6626" s="135"/>
      <c r="Q6626" s="135"/>
    </row>
    <row r="6627" spans="5:17" x14ac:dyDescent="0.25">
      <c r="E6627" s="265"/>
      <c r="M6627" s="159"/>
      <c r="N6627" s="149"/>
      <c r="P6627" s="135"/>
      <c r="Q6627" s="135"/>
    </row>
    <row r="6628" spans="5:17" x14ac:dyDescent="0.25">
      <c r="E6628" s="265"/>
      <c r="M6628" s="159"/>
      <c r="N6628" s="149"/>
      <c r="P6628" s="135"/>
      <c r="Q6628" s="135"/>
    </row>
    <row r="6629" spans="5:17" x14ac:dyDescent="0.25">
      <c r="E6629" s="265"/>
      <c r="M6629" s="159"/>
      <c r="N6629" s="149"/>
      <c r="P6629" s="135"/>
      <c r="Q6629" s="135"/>
    </row>
    <row r="6630" spans="5:17" x14ac:dyDescent="0.25">
      <c r="E6630" s="265"/>
      <c r="M6630" s="159"/>
      <c r="N6630" s="149"/>
      <c r="P6630" s="135"/>
      <c r="Q6630" s="135"/>
    </row>
    <row r="6631" spans="5:17" x14ac:dyDescent="0.25">
      <c r="E6631" s="265"/>
      <c r="M6631" s="159"/>
      <c r="N6631" s="149"/>
      <c r="P6631" s="135"/>
      <c r="Q6631" s="135"/>
    </row>
    <row r="6632" spans="5:17" x14ac:dyDescent="0.25">
      <c r="E6632" s="265"/>
      <c r="M6632" s="159"/>
      <c r="N6632" s="149"/>
      <c r="P6632" s="135"/>
      <c r="Q6632" s="135"/>
    </row>
    <row r="6633" spans="5:17" x14ac:dyDescent="0.25">
      <c r="E6633" s="265"/>
      <c r="M6633" s="159"/>
      <c r="N6633" s="149"/>
      <c r="P6633" s="135"/>
      <c r="Q6633" s="135"/>
    </row>
    <row r="6634" spans="5:17" x14ac:dyDescent="0.25">
      <c r="E6634" s="265"/>
      <c r="M6634" s="159"/>
      <c r="N6634" s="149"/>
      <c r="P6634" s="135"/>
      <c r="Q6634" s="135"/>
    </row>
    <row r="6635" spans="5:17" x14ac:dyDescent="0.25">
      <c r="E6635" s="265"/>
      <c r="M6635" s="159"/>
      <c r="N6635" s="149"/>
      <c r="P6635" s="135"/>
      <c r="Q6635" s="135"/>
    </row>
    <row r="6636" spans="5:17" x14ac:dyDescent="0.25">
      <c r="E6636" s="265"/>
      <c r="M6636" s="159"/>
      <c r="N6636" s="149"/>
      <c r="P6636" s="135"/>
      <c r="Q6636" s="135"/>
    </row>
    <row r="6637" spans="5:17" x14ac:dyDescent="0.25">
      <c r="E6637" s="265"/>
      <c r="M6637" s="159"/>
      <c r="N6637" s="149"/>
      <c r="P6637" s="135"/>
      <c r="Q6637" s="135"/>
    </row>
    <row r="6638" spans="5:17" x14ac:dyDescent="0.25">
      <c r="E6638" s="265"/>
      <c r="M6638" s="159"/>
      <c r="N6638" s="149"/>
      <c r="P6638" s="135"/>
      <c r="Q6638" s="135"/>
    </row>
    <row r="6639" spans="5:17" x14ac:dyDescent="0.25">
      <c r="E6639" s="265"/>
      <c r="M6639" s="159"/>
      <c r="N6639" s="149"/>
      <c r="P6639" s="135"/>
      <c r="Q6639" s="135"/>
    </row>
    <row r="6640" spans="5:17" x14ac:dyDescent="0.25">
      <c r="E6640" s="265"/>
      <c r="M6640" s="159"/>
      <c r="N6640" s="149"/>
      <c r="P6640" s="135"/>
      <c r="Q6640" s="135"/>
    </row>
    <row r="6641" spans="5:17" x14ac:dyDescent="0.25">
      <c r="E6641" s="265"/>
      <c r="M6641" s="159"/>
      <c r="N6641" s="149"/>
      <c r="P6641" s="135"/>
      <c r="Q6641" s="135"/>
    </row>
    <row r="6642" spans="5:17" x14ac:dyDescent="0.25">
      <c r="E6642" s="265"/>
      <c r="M6642" s="159"/>
      <c r="N6642" s="149"/>
      <c r="P6642" s="135"/>
      <c r="Q6642" s="135"/>
    </row>
    <row r="6643" spans="5:17" x14ac:dyDescent="0.25">
      <c r="E6643" s="265"/>
      <c r="M6643" s="159"/>
      <c r="N6643" s="149"/>
      <c r="P6643" s="135"/>
      <c r="Q6643" s="135"/>
    </row>
    <row r="6644" spans="5:17" x14ac:dyDescent="0.25">
      <c r="E6644" s="265"/>
      <c r="M6644" s="159"/>
      <c r="N6644" s="149"/>
      <c r="P6644" s="135"/>
      <c r="Q6644" s="135"/>
    </row>
    <row r="6645" spans="5:17" x14ac:dyDescent="0.25">
      <c r="E6645" s="265"/>
      <c r="M6645" s="159"/>
      <c r="N6645" s="149"/>
      <c r="P6645" s="135"/>
      <c r="Q6645" s="135"/>
    </row>
    <row r="6646" spans="5:17" x14ac:dyDescent="0.25">
      <c r="E6646" s="265"/>
      <c r="M6646" s="159"/>
      <c r="N6646" s="149"/>
      <c r="P6646" s="135"/>
      <c r="Q6646" s="135"/>
    </row>
    <row r="6647" spans="5:17" x14ac:dyDescent="0.25">
      <c r="E6647" s="265"/>
      <c r="M6647" s="159"/>
      <c r="N6647" s="149"/>
      <c r="P6647" s="135"/>
      <c r="Q6647" s="135"/>
    </row>
    <row r="6648" spans="5:17" x14ac:dyDescent="0.25">
      <c r="E6648" s="265"/>
      <c r="M6648" s="159"/>
      <c r="N6648" s="149"/>
      <c r="P6648" s="135"/>
      <c r="Q6648" s="135"/>
    </row>
    <row r="6649" spans="5:17" x14ac:dyDescent="0.25">
      <c r="E6649" s="265"/>
      <c r="M6649" s="159"/>
      <c r="N6649" s="149"/>
      <c r="P6649" s="135"/>
      <c r="Q6649" s="135"/>
    </row>
    <row r="6650" spans="5:17" x14ac:dyDescent="0.25">
      <c r="E6650" s="265"/>
      <c r="M6650" s="159"/>
      <c r="N6650" s="149"/>
      <c r="P6650" s="135"/>
      <c r="Q6650" s="135"/>
    </row>
    <row r="6651" spans="5:17" x14ac:dyDescent="0.25">
      <c r="E6651" s="265"/>
      <c r="M6651" s="159"/>
      <c r="N6651" s="149"/>
      <c r="P6651" s="135"/>
      <c r="Q6651" s="135"/>
    </row>
    <row r="6652" spans="5:17" x14ac:dyDescent="0.25">
      <c r="E6652" s="265"/>
      <c r="M6652" s="159"/>
      <c r="N6652" s="149"/>
      <c r="P6652" s="135"/>
      <c r="Q6652" s="135"/>
    </row>
    <row r="6653" spans="5:17" x14ac:dyDescent="0.25">
      <c r="E6653" s="265"/>
      <c r="M6653" s="159"/>
      <c r="N6653" s="149"/>
      <c r="P6653" s="135"/>
      <c r="Q6653" s="135"/>
    </row>
    <row r="6654" spans="5:17" x14ac:dyDescent="0.25">
      <c r="E6654" s="265"/>
      <c r="M6654" s="159"/>
      <c r="N6654" s="149"/>
      <c r="P6654" s="135"/>
      <c r="Q6654" s="135"/>
    </row>
    <row r="6655" spans="5:17" x14ac:dyDescent="0.25">
      <c r="E6655" s="265"/>
      <c r="M6655" s="159"/>
      <c r="N6655" s="149"/>
      <c r="P6655" s="135"/>
      <c r="Q6655" s="135"/>
    </row>
    <row r="6656" spans="5:17" x14ac:dyDescent="0.25">
      <c r="E6656" s="265"/>
      <c r="M6656" s="159"/>
      <c r="N6656" s="149"/>
      <c r="P6656" s="135"/>
      <c r="Q6656" s="135"/>
    </row>
    <row r="6657" spans="5:17" x14ac:dyDescent="0.25">
      <c r="E6657" s="265"/>
      <c r="M6657" s="159"/>
      <c r="N6657" s="149"/>
      <c r="P6657" s="135"/>
      <c r="Q6657" s="135"/>
    </row>
    <row r="6658" spans="5:17" x14ac:dyDescent="0.25">
      <c r="E6658" s="265"/>
      <c r="M6658" s="159"/>
      <c r="N6658" s="149"/>
      <c r="P6658" s="135"/>
      <c r="Q6658" s="135"/>
    </row>
    <row r="6659" spans="5:17" x14ac:dyDescent="0.25">
      <c r="E6659" s="265"/>
      <c r="M6659" s="159"/>
      <c r="N6659" s="149"/>
      <c r="P6659" s="135"/>
      <c r="Q6659" s="135"/>
    </row>
    <row r="6660" spans="5:17" x14ac:dyDescent="0.25">
      <c r="E6660" s="265"/>
      <c r="M6660" s="159"/>
      <c r="N6660" s="149"/>
      <c r="P6660" s="135"/>
      <c r="Q6660" s="135"/>
    </row>
    <row r="6661" spans="5:17" x14ac:dyDescent="0.25">
      <c r="E6661" s="265"/>
      <c r="M6661" s="159"/>
      <c r="N6661" s="149"/>
      <c r="P6661" s="135"/>
      <c r="Q6661" s="135"/>
    </row>
    <row r="6662" spans="5:17" x14ac:dyDescent="0.25">
      <c r="E6662" s="265"/>
      <c r="M6662" s="159"/>
      <c r="N6662" s="149"/>
      <c r="P6662" s="135"/>
      <c r="Q6662" s="135"/>
    </row>
    <row r="6663" spans="5:17" x14ac:dyDescent="0.25">
      <c r="E6663" s="265"/>
      <c r="M6663" s="159"/>
      <c r="N6663" s="149"/>
      <c r="P6663" s="135"/>
      <c r="Q6663" s="135"/>
    </row>
    <row r="6664" spans="5:17" x14ac:dyDescent="0.25">
      <c r="E6664" s="265"/>
      <c r="M6664" s="159"/>
      <c r="N6664" s="149"/>
      <c r="P6664" s="135"/>
      <c r="Q6664" s="135"/>
    </row>
    <row r="6665" spans="5:17" x14ac:dyDescent="0.25">
      <c r="E6665" s="265"/>
      <c r="M6665" s="159"/>
      <c r="N6665" s="149"/>
      <c r="P6665" s="135"/>
      <c r="Q6665" s="135"/>
    </row>
    <row r="6666" spans="5:17" x14ac:dyDescent="0.25">
      <c r="E6666" s="265"/>
      <c r="M6666" s="159"/>
      <c r="N6666" s="149"/>
      <c r="P6666" s="135"/>
      <c r="Q6666" s="135"/>
    </row>
    <row r="6667" spans="5:17" x14ac:dyDescent="0.25">
      <c r="E6667" s="265"/>
      <c r="M6667" s="159"/>
      <c r="N6667" s="149"/>
      <c r="P6667" s="135"/>
      <c r="Q6667" s="135"/>
    </row>
    <row r="6668" spans="5:17" x14ac:dyDescent="0.25">
      <c r="E6668" s="265"/>
      <c r="M6668" s="159"/>
      <c r="N6668" s="149"/>
      <c r="P6668" s="135"/>
      <c r="Q6668" s="135"/>
    </row>
    <row r="6669" spans="5:17" x14ac:dyDescent="0.25">
      <c r="E6669" s="265"/>
      <c r="M6669" s="159"/>
      <c r="N6669" s="149"/>
      <c r="P6669" s="135"/>
      <c r="Q6669" s="135"/>
    </row>
    <row r="6670" spans="5:17" x14ac:dyDescent="0.25">
      <c r="E6670" s="265"/>
      <c r="M6670" s="159"/>
      <c r="N6670" s="149"/>
      <c r="P6670" s="135"/>
      <c r="Q6670" s="135"/>
    </row>
    <row r="6671" spans="5:17" x14ac:dyDescent="0.25">
      <c r="E6671" s="265"/>
      <c r="M6671" s="159"/>
      <c r="N6671" s="149"/>
      <c r="P6671" s="135"/>
      <c r="Q6671" s="135"/>
    </row>
    <row r="6672" spans="5:17" x14ac:dyDescent="0.25">
      <c r="E6672" s="265"/>
      <c r="M6672" s="159"/>
      <c r="N6672" s="149"/>
      <c r="P6672" s="135"/>
      <c r="Q6672" s="135"/>
    </row>
    <row r="6673" spans="5:17" x14ac:dyDescent="0.25">
      <c r="E6673" s="265"/>
      <c r="M6673" s="159"/>
      <c r="N6673" s="149"/>
      <c r="P6673" s="135"/>
      <c r="Q6673" s="135"/>
    </row>
    <row r="6674" spans="5:17" x14ac:dyDescent="0.25">
      <c r="E6674" s="265"/>
      <c r="M6674" s="159"/>
      <c r="N6674" s="149"/>
      <c r="P6674" s="135"/>
      <c r="Q6674" s="135"/>
    </row>
    <row r="6675" spans="5:17" x14ac:dyDescent="0.25">
      <c r="E6675" s="265"/>
      <c r="M6675" s="159"/>
      <c r="N6675" s="149"/>
      <c r="P6675" s="135"/>
      <c r="Q6675" s="135"/>
    </row>
    <row r="6676" spans="5:17" x14ac:dyDescent="0.25">
      <c r="E6676" s="265"/>
      <c r="M6676" s="159"/>
      <c r="N6676" s="149"/>
      <c r="P6676" s="135"/>
      <c r="Q6676" s="135"/>
    </row>
    <row r="6677" spans="5:17" x14ac:dyDescent="0.25">
      <c r="E6677" s="265"/>
      <c r="M6677" s="159"/>
      <c r="N6677" s="149"/>
      <c r="P6677" s="135"/>
      <c r="Q6677" s="135"/>
    </row>
    <row r="6678" spans="5:17" x14ac:dyDescent="0.25">
      <c r="E6678" s="265"/>
      <c r="M6678" s="159"/>
      <c r="N6678" s="149"/>
      <c r="P6678" s="135"/>
      <c r="Q6678" s="135"/>
    </row>
    <row r="6679" spans="5:17" x14ac:dyDescent="0.25">
      <c r="E6679" s="265"/>
      <c r="M6679" s="159"/>
      <c r="N6679" s="149"/>
      <c r="P6679" s="135"/>
      <c r="Q6679" s="135"/>
    </row>
    <row r="6680" spans="5:17" x14ac:dyDescent="0.25">
      <c r="E6680" s="265"/>
      <c r="M6680" s="159"/>
      <c r="N6680" s="149"/>
      <c r="P6680" s="135"/>
      <c r="Q6680" s="135"/>
    </row>
    <row r="6681" spans="5:17" x14ac:dyDescent="0.25">
      <c r="E6681" s="265"/>
      <c r="M6681" s="159"/>
      <c r="N6681" s="149"/>
      <c r="P6681" s="135"/>
      <c r="Q6681" s="135"/>
    </row>
    <row r="6682" spans="5:17" x14ac:dyDescent="0.25">
      <c r="E6682" s="265"/>
      <c r="M6682" s="159"/>
      <c r="N6682" s="149"/>
      <c r="P6682" s="135"/>
      <c r="Q6682" s="135"/>
    </row>
    <row r="6683" spans="5:17" x14ac:dyDescent="0.25">
      <c r="E6683" s="265"/>
      <c r="M6683" s="159"/>
      <c r="N6683" s="149"/>
      <c r="P6683" s="135"/>
      <c r="Q6683" s="135"/>
    </row>
    <row r="6684" spans="5:17" x14ac:dyDescent="0.25">
      <c r="E6684" s="265"/>
      <c r="M6684" s="159"/>
      <c r="N6684" s="149"/>
      <c r="P6684" s="135"/>
      <c r="Q6684" s="135"/>
    </row>
    <row r="6685" spans="5:17" x14ac:dyDescent="0.25">
      <c r="E6685" s="265"/>
      <c r="M6685" s="159"/>
      <c r="N6685" s="149"/>
      <c r="P6685" s="135"/>
      <c r="Q6685" s="135"/>
    </row>
    <row r="6686" spans="5:17" x14ac:dyDescent="0.25">
      <c r="E6686" s="265"/>
      <c r="M6686" s="159"/>
      <c r="N6686" s="149"/>
      <c r="P6686" s="135"/>
      <c r="Q6686" s="135"/>
    </row>
    <row r="6687" spans="5:17" x14ac:dyDescent="0.25">
      <c r="E6687" s="265"/>
      <c r="M6687" s="159"/>
      <c r="N6687" s="149"/>
      <c r="P6687" s="135"/>
      <c r="Q6687" s="135"/>
    </row>
    <row r="6688" spans="5:17" x14ac:dyDescent="0.25">
      <c r="E6688" s="265"/>
      <c r="M6688" s="159"/>
      <c r="N6688" s="149"/>
      <c r="P6688" s="135"/>
      <c r="Q6688" s="135"/>
    </row>
    <row r="6689" spans="5:17" x14ac:dyDescent="0.25">
      <c r="E6689" s="265"/>
      <c r="M6689" s="159"/>
      <c r="N6689" s="149"/>
      <c r="P6689" s="135"/>
      <c r="Q6689" s="135"/>
    </row>
    <row r="6690" spans="5:17" x14ac:dyDescent="0.25">
      <c r="E6690" s="265"/>
      <c r="M6690" s="159"/>
      <c r="N6690" s="149"/>
      <c r="P6690" s="135"/>
      <c r="Q6690" s="135"/>
    </row>
    <row r="6691" spans="5:17" x14ac:dyDescent="0.25">
      <c r="E6691" s="265"/>
      <c r="M6691" s="159"/>
      <c r="N6691" s="149"/>
      <c r="P6691" s="135"/>
      <c r="Q6691" s="135"/>
    </row>
    <row r="6692" spans="5:17" x14ac:dyDescent="0.25">
      <c r="E6692" s="265"/>
      <c r="M6692" s="159"/>
      <c r="N6692" s="149"/>
      <c r="P6692" s="135"/>
      <c r="Q6692" s="135"/>
    </row>
    <row r="6693" spans="5:17" x14ac:dyDescent="0.25">
      <c r="E6693" s="265"/>
      <c r="M6693" s="159"/>
      <c r="N6693" s="149"/>
      <c r="P6693" s="135"/>
      <c r="Q6693" s="135"/>
    </row>
    <row r="6694" spans="5:17" x14ac:dyDescent="0.25">
      <c r="E6694" s="265"/>
      <c r="M6694" s="159"/>
      <c r="N6694" s="149"/>
      <c r="P6694" s="135"/>
      <c r="Q6694" s="135"/>
    </row>
    <row r="6695" spans="5:17" x14ac:dyDescent="0.25">
      <c r="E6695" s="265"/>
      <c r="M6695" s="159"/>
      <c r="N6695" s="149"/>
      <c r="P6695" s="135"/>
      <c r="Q6695" s="135"/>
    </row>
    <row r="6696" spans="5:17" x14ac:dyDescent="0.25">
      <c r="E6696" s="265"/>
      <c r="M6696" s="159"/>
      <c r="N6696" s="149"/>
      <c r="P6696" s="135"/>
      <c r="Q6696" s="135"/>
    </row>
    <row r="6697" spans="5:17" x14ac:dyDescent="0.25">
      <c r="E6697" s="265"/>
      <c r="M6697" s="159"/>
      <c r="N6697" s="149"/>
      <c r="P6697" s="135"/>
      <c r="Q6697" s="135"/>
    </row>
    <row r="6698" spans="5:17" x14ac:dyDescent="0.25">
      <c r="E6698" s="265"/>
      <c r="M6698" s="159"/>
      <c r="N6698" s="149"/>
      <c r="P6698" s="135"/>
      <c r="Q6698" s="135"/>
    </row>
    <row r="6699" spans="5:17" x14ac:dyDescent="0.25">
      <c r="E6699" s="265"/>
      <c r="M6699" s="159"/>
      <c r="N6699" s="149"/>
      <c r="P6699" s="135"/>
      <c r="Q6699" s="135"/>
    </row>
    <row r="6700" spans="5:17" x14ac:dyDescent="0.25">
      <c r="E6700" s="265"/>
      <c r="M6700" s="159"/>
      <c r="N6700" s="149"/>
      <c r="P6700" s="135"/>
      <c r="Q6700" s="135"/>
    </row>
    <row r="6701" spans="5:17" x14ac:dyDescent="0.25">
      <c r="E6701" s="265"/>
      <c r="M6701" s="159"/>
      <c r="N6701" s="149"/>
      <c r="P6701" s="135"/>
      <c r="Q6701" s="135"/>
    </row>
    <row r="6702" spans="5:17" x14ac:dyDescent="0.25">
      <c r="E6702" s="265"/>
      <c r="M6702" s="159"/>
      <c r="N6702" s="149"/>
      <c r="P6702" s="135"/>
      <c r="Q6702" s="135"/>
    </row>
    <row r="6703" spans="5:17" x14ac:dyDescent="0.25">
      <c r="E6703" s="265"/>
      <c r="M6703" s="159"/>
      <c r="N6703" s="149"/>
      <c r="P6703" s="135"/>
      <c r="Q6703" s="135"/>
    </row>
    <row r="6704" spans="5:17" x14ac:dyDescent="0.25">
      <c r="E6704" s="265"/>
      <c r="M6704" s="159"/>
      <c r="N6704" s="149"/>
      <c r="P6704" s="135"/>
      <c r="Q6704" s="135"/>
    </row>
    <row r="6705" spans="5:17" x14ac:dyDescent="0.25">
      <c r="E6705" s="265"/>
      <c r="M6705" s="159"/>
      <c r="N6705" s="149"/>
      <c r="P6705" s="135"/>
      <c r="Q6705" s="135"/>
    </row>
    <row r="6706" spans="5:17" x14ac:dyDescent="0.25">
      <c r="E6706" s="265"/>
      <c r="M6706" s="159"/>
      <c r="N6706" s="149"/>
      <c r="P6706" s="135"/>
      <c r="Q6706" s="135"/>
    </row>
    <row r="6707" spans="5:17" x14ac:dyDescent="0.25">
      <c r="E6707" s="265"/>
      <c r="M6707" s="159"/>
      <c r="N6707" s="149"/>
      <c r="P6707" s="135"/>
      <c r="Q6707" s="135"/>
    </row>
    <row r="6708" spans="5:17" x14ac:dyDescent="0.25">
      <c r="E6708" s="265"/>
      <c r="M6708" s="159"/>
      <c r="N6708" s="149"/>
      <c r="P6708" s="135"/>
      <c r="Q6708" s="135"/>
    </row>
    <row r="6709" spans="5:17" x14ac:dyDescent="0.25">
      <c r="E6709" s="265"/>
      <c r="M6709" s="159"/>
      <c r="N6709" s="149"/>
      <c r="P6709" s="135"/>
      <c r="Q6709" s="135"/>
    </row>
    <row r="6710" spans="5:17" x14ac:dyDescent="0.25">
      <c r="E6710" s="265"/>
      <c r="M6710" s="159"/>
      <c r="N6710" s="149"/>
      <c r="P6710" s="135"/>
      <c r="Q6710" s="135"/>
    </row>
    <row r="6711" spans="5:17" x14ac:dyDescent="0.25">
      <c r="E6711" s="265"/>
      <c r="M6711" s="159"/>
      <c r="N6711" s="149"/>
      <c r="P6711" s="135"/>
      <c r="Q6711" s="135"/>
    </row>
    <row r="6712" spans="5:17" x14ac:dyDescent="0.25">
      <c r="E6712" s="265"/>
      <c r="M6712" s="159"/>
      <c r="N6712" s="149"/>
      <c r="P6712" s="135"/>
      <c r="Q6712" s="135"/>
    </row>
    <row r="6713" spans="5:17" x14ac:dyDescent="0.25">
      <c r="E6713" s="265"/>
      <c r="M6713" s="159"/>
      <c r="N6713" s="149"/>
      <c r="P6713" s="135"/>
      <c r="Q6713" s="135"/>
    </row>
    <row r="6714" spans="5:17" x14ac:dyDescent="0.25">
      <c r="E6714" s="265"/>
      <c r="M6714" s="159"/>
      <c r="N6714" s="149"/>
      <c r="P6714" s="135"/>
      <c r="Q6714" s="135"/>
    </row>
    <row r="6715" spans="5:17" x14ac:dyDescent="0.25">
      <c r="E6715" s="265"/>
      <c r="M6715" s="159"/>
      <c r="N6715" s="149"/>
      <c r="P6715" s="135"/>
      <c r="Q6715" s="135"/>
    </row>
    <row r="6716" spans="5:17" x14ac:dyDescent="0.25">
      <c r="E6716" s="265"/>
      <c r="M6716" s="159"/>
      <c r="N6716" s="149"/>
      <c r="P6716" s="135"/>
      <c r="Q6716" s="135"/>
    </row>
    <row r="6717" spans="5:17" x14ac:dyDescent="0.25">
      <c r="E6717" s="265"/>
      <c r="M6717" s="159"/>
      <c r="N6717" s="149"/>
      <c r="P6717" s="135"/>
      <c r="Q6717" s="135"/>
    </row>
    <row r="6718" spans="5:17" x14ac:dyDescent="0.25">
      <c r="E6718" s="265"/>
      <c r="M6718" s="159"/>
      <c r="N6718" s="149"/>
      <c r="P6718" s="135"/>
      <c r="Q6718" s="135"/>
    </row>
    <row r="6719" spans="5:17" x14ac:dyDescent="0.25">
      <c r="E6719" s="265"/>
      <c r="M6719" s="159"/>
      <c r="N6719" s="149"/>
      <c r="P6719" s="135"/>
      <c r="Q6719" s="135"/>
    </row>
    <row r="6720" spans="5:17" x14ac:dyDescent="0.25">
      <c r="E6720" s="265"/>
      <c r="M6720" s="159"/>
      <c r="N6720" s="149"/>
      <c r="P6720" s="135"/>
      <c r="Q6720" s="135"/>
    </row>
    <row r="6721" spans="5:17" x14ac:dyDescent="0.25">
      <c r="E6721" s="265"/>
      <c r="M6721" s="159"/>
      <c r="N6721" s="149"/>
      <c r="P6721" s="135"/>
      <c r="Q6721" s="135"/>
    </row>
    <row r="6722" spans="5:17" x14ac:dyDescent="0.25">
      <c r="E6722" s="265"/>
      <c r="M6722" s="159"/>
      <c r="N6722" s="149"/>
      <c r="P6722" s="135"/>
      <c r="Q6722" s="135"/>
    </row>
    <row r="6723" spans="5:17" x14ac:dyDescent="0.25">
      <c r="E6723" s="265"/>
      <c r="M6723" s="159"/>
      <c r="N6723" s="149"/>
      <c r="P6723" s="135"/>
      <c r="Q6723" s="135"/>
    </row>
    <row r="6724" spans="5:17" x14ac:dyDescent="0.25">
      <c r="E6724" s="265"/>
      <c r="M6724" s="159"/>
      <c r="N6724" s="149"/>
      <c r="P6724" s="135"/>
      <c r="Q6724" s="135"/>
    </row>
    <row r="6725" spans="5:17" x14ac:dyDescent="0.25">
      <c r="E6725" s="265"/>
      <c r="M6725" s="159"/>
      <c r="N6725" s="149"/>
      <c r="P6725" s="135"/>
      <c r="Q6725" s="135"/>
    </row>
    <row r="6726" spans="5:17" x14ac:dyDescent="0.25">
      <c r="E6726" s="265"/>
      <c r="M6726" s="159"/>
      <c r="N6726" s="149"/>
      <c r="P6726" s="135"/>
      <c r="Q6726" s="135"/>
    </row>
    <row r="6727" spans="5:17" x14ac:dyDescent="0.25">
      <c r="E6727" s="265"/>
      <c r="M6727" s="159"/>
      <c r="N6727" s="149"/>
      <c r="P6727" s="135"/>
      <c r="Q6727" s="135"/>
    </row>
    <row r="6728" spans="5:17" x14ac:dyDescent="0.25">
      <c r="E6728" s="265"/>
      <c r="M6728" s="159"/>
      <c r="N6728" s="149"/>
      <c r="P6728" s="135"/>
      <c r="Q6728" s="135"/>
    </row>
    <row r="6729" spans="5:17" x14ac:dyDescent="0.25">
      <c r="E6729" s="265"/>
      <c r="M6729" s="159"/>
      <c r="N6729" s="149"/>
      <c r="P6729" s="135"/>
      <c r="Q6729" s="135"/>
    </row>
    <row r="6730" spans="5:17" x14ac:dyDescent="0.25">
      <c r="E6730" s="265"/>
      <c r="M6730" s="159"/>
      <c r="N6730" s="149"/>
      <c r="P6730" s="135"/>
      <c r="Q6730" s="135"/>
    </row>
    <row r="6731" spans="5:17" x14ac:dyDescent="0.25">
      <c r="E6731" s="265"/>
      <c r="M6731" s="159"/>
      <c r="N6731" s="149"/>
      <c r="P6731" s="135"/>
      <c r="Q6731" s="135"/>
    </row>
    <row r="6732" spans="5:17" x14ac:dyDescent="0.25">
      <c r="E6732" s="265"/>
      <c r="M6732" s="159"/>
      <c r="N6732" s="149"/>
      <c r="P6732" s="135"/>
      <c r="Q6732" s="135"/>
    </row>
    <row r="6733" spans="5:17" x14ac:dyDescent="0.25">
      <c r="E6733" s="265"/>
      <c r="M6733" s="159"/>
      <c r="N6733" s="149"/>
      <c r="P6733" s="135"/>
      <c r="Q6733" s="135"/>
    </row>
    <row r="6734" spans="5:17" x14ac:dyDescent="0.25">
      <c r="E6734" s="265"/>
      <c r="M6734" s="159"/>
      <c r="N6734" s="149"/>
      <c r="P6734" s="135"/>
      <c r="Q6734" s="135"/>
    </row>
    <row r="6735" spans="5:17" x14ac:dyDescent="0.25">
      <c r="E6735" s="265"/>
      <c r="M6735" s="159"/>
      <c r="N6735" s="149"/>
      <c r="P6735" s="135"/>
      <c r="Q6735" s="135"/>
    </row>
    <row r="6736" spans="5:17" x14ac:dyDescent="0.25">
      <c r="E6736" s="265"/>
      <c r="M6736" s="159"/>
      <c r="N6736" s="149"/>
      <c r="P6736" s="135"/>
      <c r="Q6736" s="135"/>
    </row>
    <row r="6737" spans="5:17" x14ac:dyDescent="0.25">
      <c r="E6737" s="265"/>
      <c r="M6737" s="159"/>
      <c r="N6737" s="149"/>
      <c r="P6737" s="135"/>
      <c r="Q6737" s="135"/>
    </row>
    <row r="6738" spans="5:17" x14ac:dyDescent="0.25">
      <c r="E6738" s="265"/>
      <c r="M6738" s="159"/>
      <c r="N6738" s="149"/>
      <c r="P6738" s="135"/>
      <c r="Q6738" s="135"/>
    </row>
    <row r="6739" spans="5:17" x14ac:dyDescent="0.25">
      <c r="E6739" s="265"/>
      <c r="M6739" s="159"/>
      <c r="N6739" s="149"/>
      <c r="P6739" s="135"/>
      <c r="Q6739" s="135"/>
    </row>
    <row r="6740" spans="5:17" x14ac:dyDescent="0.25">
      <c r="E6740" s="265"/>
      <c r="M6740" s="159"/>
      <c r="N6740" s="149"/>
      <c r="P6740" s="135"/>
      <c r="Q6740" s="135"/>
    </row>
    <row r="6741" spans="5:17" x14ac:dyDescent="0.25">
      <c r="E6741" s="265"/>
      <c r="M6741" s="159"/>
      <c r="N6741" s="149"/>
      <c r="P6741" s="135"/>
      <c r="Q6741" s="135"/>
    </row>
    <row r="6742" spans="5:17" x14ac:dyDescent="0.25">
      <c r="E6742" s="265"/>
      <c r="M6742" s="159"/>
      <c r="N6742" s="149"/>
      <c r="P6742" s="135"/>
      <c r="Q6742" s="135"/>
    </row>
    <row r="6743" spans="5:17" x14ac:dyDescent="0.25">
      <c r="E6743" s="265"/>
      <c r="M6743" s="159"/>
      <c r="N6743" s="149"/>
      <c r="P6743" s="135"/>
      <c r="Q6743" s="135"/>
    </row>
    <row r="6744" spans="5:17" x14ac:dyDescent="0.25">
      <c r="E6744" s="265"/>
      <c r="M6744" s="159"/>
      <c r="N6744" s="149"/>
      <c r="P6744" s="135"/>
      <c r="Q6744" s="135"/>
    </row>
    <row r="6745" spans="5:17" x14ac:dyDescent="0.25">
      <c r="E6745" s="265"/>
      <c r="M6745" s="159"/>
      <c r="N6745" s="149"/>
      <c r="P6745" s="135"/>
      <c r="Q6745" s="135"/>
    </row>
    <row r="6746" spans="5:17" x14ac:dyDescent="0.25">
      <c r="E6746" s="265"/>
      <c r="M6746" s="159"/>
      <c r="N6746" s="149"/>
      <c r="P6746" s="135"/>
      <c r="Q6746" s="135"/>
    </row>
    <row r="6747" spans="5:17" x14ac:dyDescent="0.25">
      <c r="E6747" s="265"/>
      <c r="M6747" s="159"/>
      <c r="N6747" s="149"/>
      <c r="P6747" s="135"/>
      <c r="Q6747" s="135"/>
    </row>
    <row r="6748" spans="5:17" x14ac:dyDescent="0.25">
      <c r="E6748" s="265"/>
      <c r="M6748" s="159"/>
      <c r="N6748" s="149"/>
      <c r="P6748" s="135"/>
      <c r="Q6748" s="135"/>
    </row>
    <row r="6749" spans="5:17" x14ac:dyDescent="0.25">
      <c r="E6749" s="265"/>
      <c r="M6749" s="159"/>
      <c r="N6749" s="149"/>
      <c r="P6749" s="135"/>
      <c r="Q6749" s="135"/>
    </row>
    <row r="6750" spans="5:17" x14ac:dyDescent="0.25">
      <c r="E6750" s="265"/>
      <c r="M6750" s="159"/>
      <c r="N6750" s="149"/>
      <c r="P6750" s="135"/>
      <c r="Q6750" s="135"/>
    </row>
    <row r="6751" spans="5:17" x14ac:dyDescent="0.25">
      <c r="E6751" s="265"/>
      <c r="M6751" s="159"/>
      <c r="N6751" s="149"/>
      <c r="P6751" s="135"/>
      <c r="Q6751" s="135"/>
    </row>
    <row r="6752" spans="5:17" x14ac:dyDescent="0.25">
      <c r="E6752" s="265"/>
      <c r="M6752" s="159"/>
      <c r="N6752" s="149"/>
      <c r="P6752" s="135"/>
      <c r="Q6752" s="135"/>
    </row>
    <row r="6753" spans="5:17" x14ac:dyDescent="0.25">
      <c r="E6753" s="265"/>
      <c r="M6753" s="159"/>
      <c r="N6753" s="149"/>
      <c r="P6753" s="135"/>
      <c r="Q6753" s="135"/>
    </row>
    <row r="6754" spans="5:17" x14ac:dyDescent="0.25">
      <c r="E6754" s="265"/>
      <c r="M6754" s="159"/>
      <c r="N6754" s="149"/>
      <c r="P6754" s="135"/>
      <c r="Q6754" s="135"/>
    </row>
    <row r="6755" spans="5:17" x14ac:dyDescent="0.25">
      <c r="E6755" s="265"/>
      <c r="M6755" s="159"/>
      <c r="N6755" s="149"/>
      <c r="P6755" s="135"/>
      <c r="Q6755" s="135"/>
    </row>
    <row r="6756" spans="5:17" x14ac:dyDescent="0.25">
      <c r="E6756" s="265"/>
      <c r="M6756" s="159"/>
      <c r="N6756" s="149"/>
      <c r="P6756" s="135"/>
      <c r="Q6756" s="135"/>
    </row>
    <row r="6757" spans="5:17" x14ac:dyDescent="0.25">
      <c r="E6757" s="265"/>
      <c r="M6757" s="159"/>
      <c r="N6757" s="149"/>
      <c r="P6757" s="135"/>
      <c r="Q6757" s="135"/>
    </row>
    <row r="6758" spans="5:17" x14ac:dyDescent="0.25">
      <c r="E6758" s="265"/>
      <c r="M6758" s="159"/>
      <c r="N6758" s="149"/>
      <c r="P6758" s="135"/>
      <c r="Q6758" s="135"/>
    </row>
    <row r="6759" spans="5:17" x14ac:dyDescent="0.25">
      <c r="E6759" s="265"/>
      <c r="M6759" s="159"/>
      <c r="N6759" s="149"/>
      <c r="P6759" s="135"/>
      <c r="Q6759" s="135"/>
    </row>
    <row r="6760" spans="5:17" x14ac:dyDescent="0.25">
      <c r="E6760" s="265"/>
      <c r="M6760" s="159"/>
      <c r="N6760" s="149"/>
      <c r="P6760" s="135"/>
      <c r="Q6760" s="135"/>
    </row>
    <row r="6761" spans="5:17" x14ac:dyDescent="0.25">
      <c r="E6761" s="265"/>
      <c r="M6761" s="159"/>
      <c r="N6761" s="149"/>
      <c r="P6761" s="135"/>
      <c r="Q6761" s="135"/>
    </row>
    <row r="6762" spans="5:17" x14ac:dyDescent="0.25">
      <c r="E6762" s="265"/>
      <c r="M6762" s="159"/>
      <c r="N6762" s="149"/>
      <c r="P6762" s="135"/>
      <c r="Q6762" s="135"/>
    </row>
    <row r="6763" spans="5:17" x14ac:dyDescent="0.25">
      <c r="E6763" s="265"/>
      <c r="M6763" s="159"/>
      <c r="N6763" s="149"/>
      <c r="P6763" s="135"/>
      <c r="Q6763" s="135"/>
    </row>
    <row r="6764" spans="5:17" x14ac:dyDescent="0.25">
      <c r="E6764" s="265"/>
      <c r="M6764" s="159"/>
      <c r="N6764" s="149"/>
      <c r="P6764" s="135"/>
      <c r="Q6764" s="135"/>
    </row>
    <row r="6765" spans="5:17" x14ac:dyDescent="0.25">
      <c r="E6765" s="265"/>
      <c r="M6765" s="159"/>
      <c r="N6765" s="149"/>
      <c r="P6765" s="135"/>
      <c r="Q6765" s="135"/>
    </row>
    <row r="6766" spans="5:17" x14ac:dyDescent="0.25">
      <c r="E6766" s="265"/>
      <c r="M6766" s="159"/>
      <c r="N6766" s="149"/>
      <c r="P6766" s="135"/>
      <c r="Q6766" s="135"/>
    </row>
    <row r="6767" spans="5:17" x14ac:dyDescent="0.25">
      <c r="E6767" s="265"/>
      <c r="M6767" s="159"/>
      <c r="N6767" s="149"/>
      <c r="P6767" s="135"/>
      <c r="Q6767" s="135"/>
    </row>
    <row r="6768" spans="5:17" x14ac:dyDescent="0.25">
      <c r="E6768" s="265"/>
      <c r="M6768" s="159"/>
      <c r="N6768" s="149"/>
      <c r="P6768" s="135"/>
      <c r="Q6768" s="135"/>
    </row>
    <row r="6769" spans="5:17" x14ac:dyDescent="0.25">
      <c r="E6769" s="265"/>
      <c r="M6769" s="159"/>
      <c r="N6769" s="149"/>
      <c r="P6769" s="135"/>
      <c r="Q6769" s="135"/>
    </row>
    <row r="6770" spans="5:17" x14ac:dyDescent="0.25">
      <c r="E6770" s="265"/>
      <c r="M6770" s="159"/>
      <c r="N6770" s="149"/>
      <c r="P6770" s="135"/>
      <c r="Q6770" s="135"/>
    </row>
    <row r="6771" spans="5:17" x14ac:dyDescent="0.25">
      <c r="E6771" s="265"/>
      <c r="M6771" s="159"/>
      <c r="N6771" s="149"/>
      <c r="P6771" s="135"/>
      <c r="Q6771" s="135"/>
    </row>
    <row r="6772" spans="5:17" x14ac:dyDescent="0.25">
      <c r="E6772" s="265"/>
      <c r="M6772" s="159"/>
      <c r="N6772" s="149"/>
      <c r="P6772" s="135"/>
      <c r="Q6772" s="135"/>
    </row>
    <row r="6773" spans="5:17" x14ac:dyDescent="0.25">
      <c r="E6773" s="265"/>
      <c r="M6773" s="159"/>
      <c r="N6773" s="149"/>
      <c r="P6773" s="135"/>
      <c r="Q6773" s="135"/>
    </row>
    <row r="6774" spans="5:17" x14ac:dyDescent="0.25">
      <c r="E6774" s="265"/>
      <c r="M6774" s="159"/>
      <c r="N6774" s="149"/>
      <c r="P6774" s="135"/>
      <c r="Q6774" s="135"/>
    </row>
    <row r="6775" spans="5:17" x14ac:dyDescent="0.25">
      <c r="E6775" s="265"/>
      <c r="M6775" s="159"/>
      <c r="N6775" s="149"/>
      <c r="P6775" s="135"/>
      <c r="Q6775" s="135"/>
    </row>
    <row r="6776" spans="5:17" x14ac:dyDescent="0.25">
      <c r="E6776" s="265"/>
      <c r="M6776" s="159"/>
      <c r="N6776" s="149"/>
      <c r="P6776" s="135"/>
      <c r="Q6776" s="135"/>
    </row>
    <row r="6777" spans="5:17" x14ac:dyDescent="0.25">
      <c r="E6777" s="265"/>
      <c r="M6777" s="159"/>
      <c r="N6777" s="149"/>
      <c r="P6777" s="135"/>
      <c r="Q6777" s="135"/>
    </row>
    <row r="6778" spans="5:17" x14ac:dyDescent="0.25">
      <c r="E6778" s="265"/>
      <c r="M6778" s="159"/>
      <c r="N6778" s="149"/>
      <c r="P6778" s="135"/>
      <c r="Q6778" s="135"/>
    </row>
    <row r="6779" spans="5:17" x14ac:dyDescent="0.25">
      <c r="E6779" s="265"/>
      <c r="M6779" s="159"/>
      <c r="N6779" s="149"/>
      <c r="P6779" s="135"/>
      <c r="Q6779" s="135"/>
    </row>
    <row r="6780" spans="5:17" x14ac:dyDescent="0.25">
      <c r="E6780" s="265"/>
      <c r="M6780" s="159"/>
      <c r="N6780" s="149"/>
      <c r="P6780" s="135"/>
      <c r="Q6780" s="135"/>
    </row>
    <row r="6781" spans="5:17" x14ac:dyDescent="0.25">
      <c r="E6781" s="265"/>
      <c r="M6781" s="159"/>
      <c r="N6781" s="149"/>
      <c r="P6781" s="135"/>
      <c r="Q6781" s="135"/>
    </row>
    <row r="6782" spans="5:17" x14ac:dyDescent="0.25">
      <c r="E6782" s="265"/>
      <c r="M6782" s="159"/>
      <c r="N6782" s="149"/>
      <c r="P6782" s="135"/>
      <c r="Q6782" s="135"/>
    </row>
    <row r="6783" spans="5:17" x14ac:dyDescent="0.25">
      <c r="E6783" s="265"/>
      <c r="M6783" s="159"/>
      <c r="N6783" s="149"/>
      <c r="P6783" s="135"/>
      <c r="Q6783" s="135"/>
    </row>
    <row r="6784" spans="5:17" x14ac:dyDescent="0.25">
      <c r="E6784" s="265"/>
      <c r="M6784" s="159"/>
      <c r="N6784" s="149"/>
      <c r="P6784" s="135"/>
      <c r="Q6784" s="135"/>
    </row>
    <row r="6785" spans="5:17" x14ac:dyDescent="0.25">
      <c r="E6785" s="265"/>
      <c r="M6785" s="159"/>
      <c r="N6785" s="149"/>
      <c r="P6785" s="135"/>
      <c r="Q6785" s="135"/>
    </row>
    <row r="6786" spans="5:17" x14ac:dyDescent="0.25">
      <c r="E6786" s="265"/>
      <c r="M6786" s="159"/>
      <c r="N6786" s="149"/>
      <c r="P6786" s="135"/>
      <c r="Q6786" s="135"/>
    </row>
    <row r="6787" spans="5:17" x14ac:dyDescent="0.25">
      <c r="E6787" s="265"/>
      <c r="M6787" s="159"/>
      <c r="N6787" s="149"/>
      <c r="P6787" s="135"/>
      <c r="Q6787" s="135"/>
    </row>
    <row r="6788" spans="5:17" x14ac:dyDescent="0.25">
      <c r="E6788" s="265"/>
      <c r="M6788" s="159"/>
      <c r="N6788" s="149"/>
      <c r="P6788" s="135"/>
      <c r="Q6788" s="135"/>
    </row>
    <row r="6789" spans="5:17" x14ac:dyDescent="0.25">
      <c r="E6789" s="265"/>
      <c r="M6789" s="159"/>
      <c r="N6789" s="149"/>
      <c r="P6789" s="135"/>
      <c r="Q6789" s="135"/>
    </row>
    <row r="6790" spans="5:17" x14ac:dyDescent="0.25">
      <c r="E6790" s="265"/>
      <c r="M6790" s="159"/>
      <c r="N6790" s="149"/>
      <c r="P6790" s="135"/>
      <c r="Q6790" s="135"/>
    </row>
    <row r="6791" spans="5:17" x14ac:dyDescent="0.25">
      <c r="E6791" s="265"/>
      <c r="M6791" s="159"/>
      <c r="N6791" s="149"/>
      <c r="P6791" s="135"/>
      <c r="Q6791" s="135"/>
    </row>
    <row r="6792" spans="5:17" x14ac:dyDescent="0.25">
      <c r="E6792" s="265"/>
      <c r="M6792" s="159"/>
      <c r="N6792" s="149"/>
      <c r="P6792" s="135"/>
      <c r="Q6792" s="135"/>
    </row>
    <row r="6793" spans="5:17" x14ac:dyDescent="0.25">
      <c r="E6793" s="265"/>
      <c r="M6793" s="159"/>
      <c r="N6793" s="149"/>
      <c r="P6793" s="135"/>
      <c r="Q6793" s="135"/>
    </row>
    <row r="6794" spans="5:17" x14ac:dyDescent="0.25">
      <c r="E6794" s="265"/>
      <c r="M6794" s="159"/>
      <c r="N6794" s="149"/>
      <c r="P6794" s="135"/>
      <c r="Q6794" s="135"/>
    </row>
    <row r="6795" spans="5:17" x14ac:dyDescent="0.25">
      <c r="E6795" s="265"/>
      <c r="M6795" s="159"/>
      <c r="N6795" s="149"/>
      <c r="P6795" s="135"/>
      <c r="Q6795" s="135"/>
    </row>
    <row r="6796" spans="5:17" x14ac:dyDescent="0.25">
      <c r="E6796" s="265"/>
      <c r="M6796" s="159"/>
      <c r="N6796" s="149"/>
      <c r="P6796" s="135"/>
      <c r="Q6796" s="135"/>
    </row>
    <row r="6797" spans="5:17" x14ac:dyDescent="0.25">
      <c r="E6797" s="265"/>
      <c r="M6797" s="159"/>
      <c r="N6797" s="149"/>
      <c r="P6797" s="135"/>
      <c r="Q6797" s="135"/>
    </row>
    <row r="6798" spans="5:17" x14ac:dyDescent="0.25">
      <c r="E6798" s="265"/>
      <c r="M6798" s="159"/>
      <c r="N6798" s="149"/>
      <c r="P6798" s="135"/>
      <c r="Q6798" s="135"/>
    </row>
    <row r="6799" spans="5:17" x14ac:dyDescent="0.25">
      <c r="E6799" s="265"/>
      <c r="M6799" s="159"/>
      <c r="N6799" s="149"/>
      <c r="P6799" s="135"/>
      <c r="Q6799" s="135"/>
    </row>
    <row r="6800" spans="5:17" x14ac:dyDescent="0.25">
      <c r="E6800" s="265"/>
      <c r="M6800" s="159"/>
      <c r="N6800" s="149"/>
      <c r="P6800" s="135"/>
      <c r="Q6800" s="135"/>
    </row>
    <row r="6801" spans="5:17" x14ac:dyDescent="0.25">
      <c r="E6801" s="265"/>
      <c r="M6801" s="159"/>
      <c r="N6801" s="149"/>
      <c r="P6801" s="135"/>
      <c r="Q6801" s="135"/>
    </row>
    <row r="6802" spans="5:17" x14ac:dyDescent="0.25">
      <c r="E6802" s="265"/>
      <c r="M6802" s="159"/>
      <c r="N6802" s="149"/>
      <c r="P6802" s="135"/>
      <c r="Q6802" s="135"/>
    </row>
    <row r="6803" spans="5:17" x14ac:dyDescent="0.25">
      <c r="E6803" s="265"/>
      <c r="M6803" s="159"/>
      <c r="N6803" s="149"/>
      <c r="P6803" s="135"/>
      <c r="Q6803" s="135"/>
    </row>
    <row r="6804" spans="5:17" x14ac:dyDescent="0.25">
      <c r="E6804" s="265"/>
      <c r="M6804" s="159"/>
      <c r="N6804" s="149"/>
      <c r="P6804" s="135"/>
      <c r="Q6804" s="135"/>
    </row>
    <row r="6805" spans="5:17" x14ac:dyDescent="0.25">
      <c r="E6805" s="265"/>
      <c r="M6805" s="159"/>
      <c r="N6805" s="149"/>
      <c r="P6805" s="135"/>
      <c r="Q6805" s="135"/>
    </row>
    <row r="6806" spans="5:17" x14ac:dyDescent="0.25">
      <c r="E6806" s="265"/>
      <c r="M6806" s="159"/>
      <c r="N6806" s="149"/>
      <c r="P6806" s="135"/>
      <c r="Q6806" s="135"/>
    </row>
    <row r="6807" spans="5:17" x14ac:dyDescent="0.25">
      <c r="E6807" s="265"/>
      <c r="M6807" s="159"/>
      <c r="N6807" s="149"/>
      <c r="P6807" s="135"/>
      <c r="Q6807" s="135"/>
    </row>
    <row r="6808" spans="5:17" x14ac:dyDescent="0.25">
      <c r="E6808" s="265"/>
      <c r="M6808" s="159"/>
      <c r="N6808" s="149"/>
      <c r="P6808" s="135"/>
      <c r="Q6808" s="135"/>
    </row>
    <row r="6809" spans="5:17" x14ac:dyDescent="0.25">
      <c r="E6809" s="265"/>
      <c r="M6809" s="159"/>
      <c r="N6809" s="149"/>
      <c r="P6809" s="135"/>
      <c r="Q6809" s="135"/>
    </row>
    <row r="6810" spans="5:17" x14ac:dyDescent="0.25">
      <c r="E6810" s="265"/>
      <c r="M6810" s="159"/>
      <c r="N6810" s="149"/>
      <c r="P6810" s="135"/>
      <c r="Q6810" s="135"/>
    </row>
    <row r="6811" spans="5:17" x14ac:dyDescent="0.25">
      <c r="E6811" s="265"/>
      <c r="M6811" s="159"/>
      <c r="N6811" s="149"/>
      <c r="P6811" s="135"/>
      <c r="Q6811" s="135"/>
    </row>
    <row r="6812" spans="5:17" x14ac:dyDescent="0.25">
      <c r="E6812" s="265"/>
      <c r="M6812" s="159"/>
      <c r="N6812" s="149"/>
      <c r="P6812" s="135"/>
      <c r="Q6812" s="135"/>
    </row>
    <row r="6813" spans="5:17" x14ac:dyDescent="0.25">
      <c r="E6813" s="265"/>
      <c r="M6813" s="159"/>
      <c r="N6813" s="149"/>
      <c r="P6813" s="135"/>
      <c r="Q6813" s="135"/>
    </row>
    <row r="6814" spans="5:17" x14ac:dyDescent="0.25">
      <c r="E6814" s="265"/>
      <c r="M6814" s="159"/>
      <c r="N6814" s="149"/>
      <c r="P6814" s="135"/>
      <c r="Q6814" s="135"/>
    </row>
    <row r="6815" spans="5:17" x14ac:dyDescent="0.25">
      <c r="E6815" s="265"/>
      <c r="M6815" s="159"/>
      <c r="N6815" s="149"/>
      <c r="P6815" s="135"/>
      <c r="Q6815" s="135"/>
    </row>
    <row r="6816" spans="5:17" x14ac:dyDescent="0.25">
      <c r="E6816" s="265"/>
      <c r="M6816" s="159"/>
      <c r="N6816" s="149"/>
      <c r="P6816" s="135"/>
      <c r="Q6816" s="135"/>
    </row>
    <row r="6817" spans="5:17" x14ac:dyDescent="0.25">
      <c r="E6817" s="265"/>
      <c r="M6817" s="159"/>
      <c r="N6817" s="149"/>
      <c r="P6817" s="135"/>
      <c r="Q6817" s="135"/>
    </row>
    <row r="6818" spans="5:17" x14ac:dyDescent="0.25">
      <c r="E6818" s="265"/>
      <c r="M6818" s="159"/>
      <c r="N6818" s="149"/>
      <c r="P6818" s="135"/>
      <c r="Q6818" s="135"/>
    </row>
    <row r="6819" spans="5:17" x14ac:dyDescent="0.25">
      <c r="E6819" s="265"/>
      <c r="M6819" s="159"/>
      <c r="N6819" s="149"/>
      <c r="P6819" s="135"/>
      <c r="Q6819" s="135"/>
    </row>
    <row r="6820" spans="5:17" x14ac:dyDescent="0.25">
      <c r="E6820" s="265"/>
      <c r="M6820" s="159"/>
      <c r="N6820" s="149"/>
      <c r="P6820" s="135"/>
      <c r="Q6820" s="135"/>
    </row>
    <row r="6821" spans="5:17" x14ac:dyDescent="0.25">
      <c r="E6821" s="265"/>
      <c r="M6821" s="159"/>
      <c r="N6821" s="149"/>
      <c r="P6821" s="135"/>
      <c r="Q6821" s="135"/>
    </row>
    <row r="6822" spans="5:17" x14ac:dyDescent="0.25">
      <c r="E6822" s="265"/>
      <c r="M6822" s="159"/>
      <c r="N6822" s="149"/>
      <c r="P6822" s="135"/>
      <c r="Q6822" s="135"/>
    </row>
    <row r="6823" spans="5:17" x14ac:dyDescent="0.25">
      <c r="E6823" s="265"/>
      <c r="M6823" s="159"/>
      <c r="N6823" s="149"/>
      <c r="P6823" s="135"/>
      <c r="Q6823" s="135"/>
    </row>
    <row r="6824" spans="5:17" x14ac:dyDescent="0.25">
      <c r="E6824" s="265"/>
      <c r="M6824" s="159"/>
      <c r="N6824" s="149"/>
      <c r="P6824" s="135"/>
      <c r="Q6824" s="135"/>
    </row>
    <row r="6825" spans="5:17" x14ac:dyDescent="0.25">
      <c r="E6825" s="265"/>
      <c r="M6825" s="159"/>
      <c r="N6825" s="149"/>
      <c r="P6825" s="135"/>
      <c r="Q6825" s="135"/>
    </row>
    <row r="6826" spans="5:17" x14ac:dyDescent="0.25">
      <c r="E6826" s="265"/>
      <c r="M6826" s="159"/>
      <c r="N6826" s="149"/>
      <c r="P6826" s="135"/>
      <c r="Q6826" s="135"/>
    </row>
    <row r="6827" spans="5:17" x14ac:dyDescent="0.25">
      <c r="E6827" s="265"/>
      <c r="M6827" s="159"/>
      <c r="N6827" s="149"/>
      <c r="P6827" s="135"/>
      <c r="Q6827" s="135"/>
    </row>
    <row r="6828" spans="5:17" x14ac:dyDescent="0.25">
      <c r="E6828" s="265"/>
      <c r="M6828" s="159"/>
      <c r="N6828" s="149"/>
      <c r="P6828" s="135"/>
      <c r="Q6828" s="135"/>
    </row>
    <row r="6829" spans="5:17" x14ac:dyDescent="0.25">
      <c r="E6829" s="265"/>
      <c r="M6829" s="159"/>
      <c r="N6829" s="149"/>
      <c r="P6829" s="135"/>
      <c r="Q6829" s="135"/>
    </row>
    <row r="6830" spans="5:17" x14ac:dyDescent="0.25">
      <c r="E6830" s="265"/>
      <c r="M6830" s="159"/>
      <c r="N6830" s="149"/>
      <c r="P6830" s="135"/>
      <c r="Q6830" s="135"/>
    </row>
    <row r="6831" spans="5:17" x14ac:dyDescent="0.25">
      <c r="E6831" s="265"/>
      <c r="M6831" s="159"/>
      <c r="N6831" s="149"/>
      <c r="P6831" s="135"/>
      <c r="Q6831" s="135"/>
    </row>
    <row r="6832" spans="5:17" x14ac:dyDescent="0.25">
      <c r="E6832" s="265"/>
      <c r="M6832" s="159"/>
      <c r="N6832" s="149"/>
      <c r="P6832" s="135"/>
      <c r="Q6832" s="135"/>
    </row>
    <row r="6833" spans="5:17" x14ac:dyDescent="0.25">
      <c r="E6833" s="265"/>
      <c r="M6833" s="159"/>
      <c r="N6833" s="149"/>
      <c r="P6833" s="135"/>
      <c r="Q6833" s="135"/>
    </row>
    <row r="6834" spans="5:17" x14ac:dyDescent="0.25">
      <c r="E6834" s="265"/>
      <c r="M6834" s="159"/>
      <c r="N6834" s="149"/>
      <c r="P6834" s="135"/>
      <c r="Q6834" s="135"/>
    </row>
    <row r="6835" spans="5:17" x14ac:dyDescent="0.25">
      <c r="E6835" s="265"/>
      <c r="M6835" s="159"/>
      <c r="N6835" s="149"/>
      <c r="P6835" s="135"/>
      <c r="Q6835" s="135"/>
    </row>
    <row r="6836" spans="5:17" x14ac:dyDescent="0.25">
      <c r="E6836" s="265"/>
      <c r="M6836" s="159"/>
      <c r="N6836" s="149"/>
      <c r="P6836" s="135"/>
      <c r="Q6836" s="135"/>
    </row>
    <row r="6837" spans="5:17" x14ac:dyDescent="0.25">
      <c r="E6837" s="265"/>
      <c r="M6837" s="159"/>
      <c r="N6837" s="149"/>
      <c r="P6837" s="135"/>
      <c r="Q6837" s="135"/>
    </row>
    <row r="6838" spans="5:17" x14ac:dyDescent="0.25">
      <c r="E6838" s="265"/>
      <c r="M6838" s="159"/>
      <c r="N6838" s="149"/>
      <c r="P6838" s="135"/>
      <c r="Q6838" s="135"/>
    </row>
    <row r="6839" spans="5:17" x14ac:dyDescent="0.25">
      <c r="E6839" s="265"/>
      <c r="M6839" s="159"/>
      <c r="N6839" s="149"/>
      <c r="P6839" s="135"/>
      <c r="Q6839" s="135"/>
    </row>
    <row r="6840" spans="5:17" x14ac:dyDescent="0.25">
      <c r="E6840" s="265"/>
      <c r="M6840" s="159"/>
      <c r="N6840" s="149"/>
      <c r="P6840" s="135"/>
      <c r="Q6840" s="135"/>
    </row>
    <row r="6841" spans="5:17" x14ac:dyDescent="0.25">
      <c r="E6841" s="265"/>
      <c r="M6841" s="159"/>
      <c r="N6841" s="149"/>
      <c r="P6841" s="135"/>
      <c r="Q6841" s="135"/>
    </row>
    <row r="6842" spans="5:17" x14ac:dyDescent="0.25">
      <c r="E6842" s="265"/>
      <c r="M6842" s="159"/>
      <c r="N6842" s="149"/>
      <c r="P6842" s="135"/>
      <c r="Q6842" s="135"/>
    </row>
    <row r="6843" spans="5:17" x14ac:dyDescent="0.25">
      <c r="E6843" s="265"/>
      <c r="M6843" s="159"/>
      <c r="N6843" s="149"/>
      <c r="P6843" s="135"/>
      <c r="Q6843" s="135"/>
    </row>
    <row r="6844" spans="5:17" x14ac:dyDescent="0.25">
      <c r="E6844" s="265"/>
      <c r="M6844" s="159"/>
      <c r="N6844" s="149"/>
      <c r="P6844" s="135"/>
      <c r="Q6844" s="135"/>
    </row>
    <row r="6845" spans="5:17" x14ac:dyDescent="0.25">
      <c r="E6845" s="265"/>
      <c r="M6845" s="159"/>
      <c r="N6845" s="149"/>
      <c r="P6845" s="135"/>
      <c r="Q6845" s="135"/>
    </row>
    <row r="6846" spans="5:17" x14ac:dyDescent="0.25">
      <c r="E6846" s="265"/>
      <c r="M6846" s="159"/>
      <c r="N6846" s="149"/>
      <c r="P6846" s="135"/>
      <c r="Q6846" s="135"/>
    </row>
    <row r="6847" spans="5:17" x14ac:dyDescent="0.25">
      <c r="E6847" s="265"/>
      <c r="M6847" s="159"/>
      <c r="N6847" s="149"/>
      <c r="P6847" s="135"/>
      <c r="Q6847" s="135"/>
    </row>
    <row r="6848" spans="5:17" x14ac:dyDescent="0.25">
      <c r="E6848" s="265"/>
      <c r="M6848" s="159"/>
      <c r="N6848" s="149"/>
      <c r="P6848" s="135"/>
      <c r="Q6848" s="135"/>
    </row>
    <row r="6849" spans="5:17" x14ac:dyDescent="0.25">
      <c r="E6849" s="265"/>
      <c r="M6849" s="159"/>
      <c r="N6849" s="149"/>
      <c r="P6849" s="135"/>
      <c r="Q6849" s="135"/>
    </row>
    <row r="6850" spans="5:17" x14ac:dyDescent="0.25">
      <c r="E6850" s="265"/>
      <c r="M6850" s="159"/>
      <c r="N6850" s="149"/>
      <c r="P6850" s="135"/>
      <c r="Q6850" s="135"/>
    </row>
    <row r="6851" spans="5:17" x14ac:dyDescent="0.25">
      <c r="E6851" s="265"/>
      <c r="M6851" s="159"/>
      <c r="N6851" s="149"/>
      <c r="P6851" s="135"/>
      <c r="Q6851" s="135"/>
    </row>
    <row r="6852" spans="5:17" x14ac:dyDescent="0.25">
      <c r="E6852" s="265"/>
      <c r="M6852" s="159"/>
      <c r="N6852" s="149"/>
      <c r="P6852" s="135"/>
      <c r="Q6852" s="135"/>
    </row>
    <row r="6853" spans="5:17" x14ac:dyDescent="0.25">
      <c r="E6853" s="265"/>
      <c r="M6853" s="159"/>
      <c r="N6853" s="149"/>
      <c r="P6853" s="135"/>
      <c r="Q6853" s="135"/>
    </row>
    <row r="6854" spans="5:17" x14ac:dyDescent="0.25">
      <c r="E6854" s="265"/>
      <c r="M6854" s="159"/>
      <c r="N6854" s="149"/>
      <c r="P6854" s="135"/>
      <c r="Q6854" s="135"/>
    </row>
    <row r="6855" spans="5:17" x14ac:dyDescent="0.25">
      <c r="E6855" s="265"/>
      <c r="M6855" s="159"/>
      <c r="N6855" s="149"/>
      <c r="P6855" s="135"/>
      <c r="Q6855" s="135"/>
    </row>
    <row r="6856" spans="5:17" x14ac:dyDescent="0.25">
      <c r="E6856" s="265"/>
      <c r="M6856" s="159"/>
      <c r="N6856" s="149"/>
      <c r="P6856" s="135"/>
      <c r="Q6856" s="135"/>
    </row>
    <row r="6857" spans="5:17" x14ac:dyDescent="0.25">
      <c r="E6857" s="265"/>
      <c r="M6857" s="159"/>
      <c r="N6857" s="149"/>
      <c r="P6857" s="135"/>
      <c r="Q6857" s="135"/>
    </row>
    <row r="6858" spans="5:17" x14ac:dyDescent="0.25">
      <c r="E6858" s="265"/>
      <c r="M6858" s="159"/>
      <c r="N6858" s="149"/>
      <c r="P6858" s="135"/>
      <c r="Q6858" s="135"/>
    </row>
    <row r="6859" spans="5:17" x14ac:dyDescent="0.25">
      <c r="E6859" s="265"/>
      <c r="M6859" s="159"/>
      <c r="N6859" s="149"/>
      <c r="P6859" s="135"/>
      <c r="Q6859" s="135"/>
    </row>
    <row r="6860" spans="5:17" x14ac:dyDescent="0.25">
      <c r="E6860" s="265"/>
      <c r="M6860" s="159"/>
      <c r="N6860" s="149"/>
      <c r="P6860" s="135"/>
      <c r="Q6860" s="135"/>
    </row>
    <row r="6861" spans="5:17" x14ac:dyDescent="0.25">
      <c r="E6861" s="265"/>
      <c r="M6861" s="159"/>
      <c r="N6861" s="149"/>
      <c r="P6861" s="135"/>
      <c r="Q6861" s="135"/>
    </row>
    <row r="6862" spans="5:17" x14ac:dyDescent="0.25">
      <c r="E6862" s="265"/>
      <c r="M6862" s="159"/>
      <c r="N6862" s="149"/>
      <c r="P6862" s="135"/>
      <c r="Q6862" s="135"/>
    </row>
    <row r="6863" spans="5:17" x14ac:dyDescent="0.25">
      <c r="E6863" s="265"/>
      <c r="M6863" s="159"/>
      <c r="N6863" s="149"/>
      <c r="P6863" s="135"/>
      <c r="Q6863" s="135"/>
    </row>
    <row r="6864" spans="5:17" x14ac:dyDescent="0.25">
      <c r="E6864" s="265"/>
      <c r="M6864" s="159"/>
      <c r="N6864" s="149"/>
      <c r="P6864" s="135"/>
      <c r="Q6864" s="135"/>
    </row>
    <row r="6865" spans="5:17" x14ac:dyDescent="0.25">
      <c r="E6865" s="265"/>
      <c r="M6865" s="159"/>
      <c r="N6865" s="149"/>
      <c r="P6865" s="135"/>
      <c r="Q6865" s="135"/>
    </row>
    <row r="6866" spans="5:17" x14ac:dyDescent="0.25">
      <c r="E6866" s="265"/>
      <c r="M6866" s="159"/>
      <c r="N6866" s="149"/>
      <c r="P6866" s="135"/>
      <c r="Q6866" s="135"/>
    </row>
    <row r="6867" spans="5:17" x14ac:dyDescent="0.25">
      <c r="E6867" s="265"/>
      <c r="M6867" s="159"/>
      <c r="N6867" s="149"/>
      <c r="P6867" s="135"/>
      <c r="Q6867" s="135"/>
    </row>
    <row r="6868" spans="5:17" x14ac:dyDescent="0.25">
      <c r="E6868" s="265"/>
      <c r="M6868" s="159"/>
      <c r="N6868" s="149"/>
      <c r="P6868" s="135"/>
      <c r="Q6868" s="135"/>
    </row>
    <row r="6869" spans="5:17" x14ac:dyDescent="0.25">
      <c r="E6869" s="265"/>
      <c r="M6869" s="159"/>
      <c r="N6869" s="149"/>
      <c r="P6869" s="135"/>
      <c r="Q6869" s="135"/>
    </row>
    <row r="6870" spans="5:17" x14ac:dyDescent="0.25">
      <c r="E6870" s="265"/>
      <c r="M6870" s="159"/>
      <c r="N6870" s="149"/>
      <c r="P6870" s="135"/>
      <c r="Q6870" s="135"/>
    </row>
    <row r="6871" spans="5:17" x14ac:dyDescent="0.25">
      <c r="E6871" s="265"/>
      <c r="M6871" s="159"/>
      <c r="N6871" s="149"/>
      <c r="P6871" s="135"/>
      <c r="Q6871" s="135"/>
    </row>
    <row r="6872" spans="5:17" x14ac:dyDescent="0.25">
      <c r="E6872" s="265"/>
      <c r="M6872" s="159"/>
      <c r="N6872" s="149"/>
      <c r="P6872" s="135"/>
      <c r="Q6872" s="135"/>
    </row>
    <row r="6873" spans="5:17" x14ac:dyDescent="0.25">
      <c r="E6873" s="265"/>
      <c r="M6873" s="159"/>
      <c r="N6873" s="149"/>
      <c r="P6873" s="135"/>
      <c r="Q6873" s="135"/>
    </row>
    <row r="6874" spans="5:17" x14ac:dyDescent="0.25">
      <c r="E6874" s="265"/>
      <c r="M6874" s="159"/>
      <c r="N6874" s="149"/>
      <c r="P6874" s="135"/>
      <c r="Q6874" s="135"/>
    </row>
    <row r="6875" spans="5:17" x14ac:dyDescent="0.25">
      <c r="E6875" s="265"/>
      <c r="M6875" s="159"/>
      <c r="N6875" s="149"/>
      <c r="P6875" s="135"/>
      <c r="Q6875" s="135"/>
    </row>
    <row r="6876" spans="5:17" x14ac:dyDescent="0.25">
      <c r="E6876" s="265"/>
      <c r="M6876" s="159"/>
      <c r="N6876" s="149"/>
      <c r="P6876" s="135"/>
      <c r="Q6876" s="135"/>
    </row>
    <row r="6877" spans="5:17" x14ac:dyDescent="0.25">
      <c r="E6877" s="265"/>
      <c r="M6877" s="159"/>
      <c r="N6877" s="149"/>
      <c r="P6877" s="135"/>
      <c r="Q6877" s="135"/>
    </row>
    <row r="6878" spans="5:17" x14ac:dyDescent="0.25">
      <c r="E6878" s="265"/>
      <c r="M6878" s="159"/>
      <c r="N6878" s="149"/>
      <c r="P6878" s="135"/>
      <c r="Q6878" s="135"/>
    </row>
    <row r="6879" spans="5:17" x14ac:dyDescent="0.25">
      <c r="E6879" s="265"/>
      <c r="M6879" s="159"/>
      <c r="N6879" s="149"/>
      <c r="P6879" s="135"/>
      <c r="Q6879" s="135"/>
    </row>
    <row r="6880" spans="5:17" x14ac:dyDescent="0.25">
      <c r="E6880" s="265"/>
      <c r="M6880" s="159"/>
      <c r="N6880" s="149"/>
      <c r="P6880" s="135"/>
      <c r="Q6880" s="135"/>
    </row>
    <row r="6881" spans="5:17" x14ac:dyDescent="0.25">
      <c r="E6881" s="265"/>
      <c r="M6881" s="159"/>
      <c r="N6881" s="149"/>
      <c r="P6881" s="135"/>
      <c r="Q6881" s="135"/>
    </row>
    <row r="6882" spans="5:17" x14ac:dyDescent="0.25">
      <c r="E6882" s="265"/>
      <c r="M6882" s="159"/>
      <c r="N6882" s="149"/>
      <c r="P6882" s="135"/>
      <c r="Q6882" s="135"/>
    </row>
    <row r="6883" spans="5:17" x14ac:dyDescent="0.25">
      <c r="E6883" s="265"/>
      <c r="M6883" s="159"/>
      <c r="N6883" s="149"/>
      <c r="P6883" s="135"/>
      <c r="Q6883" s="135"/>
    </row>
    <row r="6884" spans="5:17" x14ac:dyDescent="0.25">
      <c r="E6884" s="265"/>
      <c r="M6884" s="159"/>
      <c r="N6884" s="149"/>
      <c r="P6884" s="135"/>
      <c r="Q6884" s="135"/>
    </row>
    <row r="6885" spans="5:17" x14ac:dyDescent="0.25">
      <c r="E6885" s="265"/>
      <c r="M6885" s="159"/>
      <c r="N6885" s="149"/>
      <c r="P6885" s="135"/>
      <c r="Q6885" s="135"/>
    </row>
    <row r="6886" spans="5:17" x14ac:dyDescent="0.25">
      <c r="E6886" s="265"/>
      <c r="M6886" s="159"/>
      <c r="N6886" s="149"/>
      <c r="P6886" s="135"/>
      <c r="Q6886" s="135"/>
    </row>
    <row r="6887" spans="5:17" x14ac:dyDescent="0.25">
      <c r="E6887" s="265"/>
      <c r="M6887" s="159"/>
      <c r="N6887" s="149"/>
      <c r="P6887" s="135"/>
      <c r="Q6887" s="135"/>
    </row>
    <row r="6888" spans="5:17" x14ac:dyDescent="0.25">
      <c r="E6888" s="265"/>
      <c r="M6888" s="159"/>
      <c r="N6888" s="149"/>
      <c r="P6888" s="135"/>
      <c r="Q6888" s="135"/>
    </row>
    <row r="6889" spans="5:17" x14ac:dyDescent="0.25">
      <c r="E6889" s="265"/>
      <c r="M6889" s="159"/>
      <c r="N6889" s="149"/>
      <c r="P6889" s="135"/>
      <c r="Q6889" s="135"/>
    </row>
    <row r="6890" spans="5:17" x14ac:dyDescent="0.25">
      <c r="E6890" s="265"/>
      <c r="M6890" s="159"/>
      <c r="N6890" s="149"/>
      <c r="P6890" s="135"/>
      <c r="Q6890" s="135"/>
    </row>
    <row r="6891" spans="5:17" x14ac:dyDescent="0.25">
      <c r="E6891" s="265"/>
      <c r="M6891" s="159"/>
      <c r="N6891" s="149"/>
      <c r="P6891" s="135"/>
      <c r="Q6891" s="135"/>
    </row>
    <row r="6892" spans="5:17" x14ac:dyDescent="0.25">
      <c r="E6892" s="265"/>
      <c r="M6892" s="159"/>
      <c r="N6892" s="149"/>
      <c r="P6892" s="135"/>
      <c r="Q6892" s="135"/>
    </row>
    <row r="6893" spans="5:17" x14ac:dyDescent="0.25">
      <c r="E6893" s="265"/>
      <c r="M6893" s="159"/>
      <c r="N6893" s="149"/>
      <c r="P6893" s="135"/>
      <c r="Q6893" s="135"/>
    </row>
    <row r="6894" spans="5:17" x14ac:dyDescent="0.25">
      <c r="E6894" s="265"/>
      <c r="M6894" s="159"/>
      <c r="N6894" s="149"/>
      <c r="P6894" s="135"/>
      <c r="Q6894" s="135"/>
    </row>
    <row r="6895" spans="5:17" x14ac:dyDescent="0.25">
      <c r="E6895" s="265"/>
      <c r="M6895" s="159"/>
      <c r="N6895" s="149"/>
      <c r="P6895" s="135"/>
      <c r="Q6895" s="135"/>
    </row>
    <row r="6896" spans="5:17" x14ac:dyDescent="0.25">
      <c r="E6896" s="265"/>
      <c r="M6896" s="159"/>
      <c r="N6896" s="149"/>
      <c r="P6896" s="135"/>
      <c r="Q6896" s="135"/>
    </row>
    <row r="6897" spans="5:17" x14ac:dyDescent="0.25">
      <c r="E6897" s="265"/>
      <c r="M6897" s="159"/>
      <c r="N6897" s="149"/>
      <c r="P6897" s="135"/>
      <c r="Q6897" s="135"/>
    </row>
    <row r="6898" spans="5:17" x14ac:dyDescent="0.25">
      <c r="E6898" s="265"/>
      <c r="M6898" s="159"/>
      <c r="N6898" s="149"/>
      <c r="P6898" s="135"/>
      <c r="Q6898" s="135"/>
    </row>
    <row r="6899" spans="5:17" x14ac:dyDescent="0.25">
      <c r="E6899" s="265"/>
      <c r="M6899" s="159"/>
      <c r="N6899" s="149"/>
      <c r="P6899" s="135"/>
      <c r="Q6899" s="135"/>
    </row>
    <row r="6900" spans="5:17" x14ac:dyDescent="0.25">
      <c r="E6900" s="265"/>
      <c r="M6900" s="159"/>
      <c r="N6900" s="149"/>
      <c r="P6900" s="135"/>
      <c r="Q6900" s="135"/>
    </row>
    <row r="6901" spans="5:17" x14ac:dyDescent="0.25">
      <c r="E6901" s="265"/>
      <c r="M6901" s="159"/>
      <c r="N6901" s="149"/>
      <c r="P6901" s="135"/>
      <c r="Q6901" s="135"/>
    </row>
    <row r="6902" spans="5:17" x14ac:dyDescent="0.25">
      <c r="E6902" s="265"/>
      <c r="M6902" s="159"/>
      <c r="N6902" s="149"/>
      <c r="P6902" s="135"/>
      <c r="Q6902" s="135"/>
    </row>
    <row r="6903" spans="5:17" x14ac:dyDescent="0.25">
      <c r="E6903" s="265"/>
      <c r="M6903" s="159"/>
      <c r="N6903" s="149"/>
      <c r="P6903" s="135"/>
      <c r="Q6903" s="135"/>
    </row>
    <row r="6904" spans="5:17" x14ac:dyDescent="0.25">
      <c r="E6904" s="265"/>
      <c r="M6904" s="159"/>
      <c r="N6904" s="149"/>
      <c r="P6904" s="135"/>
      <c r="Q6904" s="135"/>
    </row>
    <row r="6905" spans="5:17" x14ac:dyDescent="0.25">
      <c r="E6905" s="265"/>
      <c r="M6905" s="159"/>
      <c r="N6905" s="149"/>
      <c r="P6905" s="135"/>
      <c r="Q6905" s="135"/>
    </row>
    <row r="6906" spans="5:17" x14ac:dyDescent="0.25">
      <c r="E6906" s="265"/>
      <c r="M6906" s="159"/>
      <c r="N6906" s="149"/>
      <c r="P6906" s="135"/>
      <c r="Q6906" s="135"/>
    </row>
    <row r="6907" spans="5:17" x14ac:dyDescent="0.25">
      <c r="E6907" s="265"/>
      <c r="M6907" s="159"/>
      <c r="N6907" s="149"/>
      <c r="P6907" s="135"/>
      <c r="Q6907" s="135"/>
    </row>
    <row r="6908" spans="5:17" x14ac:dyDescent="0.25">
      <c r="E6908" s="265"/>
      <c r="M6908" s="159"/>
      <c r="N6908" s="149"/>
      <c r="P6908" s="135"/>
      <c r="Q6908" s="135"/>
    </row>
    <row r="6909" spans="5:17" x14ac:dyDescent="0.25">
      <c r="E6909" s="265"/>
      <c r="M6909" s="159"/>
      <c r="N6909" s="149"/>
      <c r="P6909" s="135"/>
      <c r="Q6909" s="135"/>
    </row>
    <row r="6910" spans="5:17" x14ac:dyDescent="0.25">
      <c r="E6910" s="265"/>
      <c r="M6910" s="159"/>
      <c r="N6910" s="149"/>
      <c r="P6910" s="135"/>
      <c r="Q6910" s="135"/>
    </row>
    <row r="6911" spans="5:17" x14ac:dyDescent="0.25">
      <c r="E6911" s="265"/>
      <c r="M6911" s="159"/>
      <c r="N6911" s="149"/>
      <c r="P6911" s="135"/>
      <c r="Q6911" s="135"/>
    </row>
    <row r="6912" spans="5:17" x14ac:dyDescent="0.25">
      <c r="E6912" s="265"/>
      <c r="M6912" s="159"/>
      <c r="N6912" s="149"/>
      <c r="P6912" s="135"/>
      <c r="Q6912" s="135"/>
    </row>
    <row r="6913" spans="5:17" x14ac:dyDescent="0.25">
      <c r="E6913" s="265"/>
      <c r="M6913" s="159"/>
      <c r="N6913" s="149"/>
      <c r="P6913" s="135"/>
      <c r="Q6913" s="135"/>
    </row>
    <row r="6914" spans="5:17" x14ac:dyDescent="0.25">
      <c r="E6914" s="265"/>
      <c r="M6914" s="159"/>
      <c r="N6914" s="149"/>
      <c r="P6914" s="135"/>
      <c r="Q6914" s="135"/>
    </row>
    <row r="6915" spans="5:17" x14ac:dyDescent="0.25">
      <c r="E6915" s="265"/>
      <c r="M6915" s="159"/>
      <c r="N6915" s="149"/>
      <c r="P6915" s="135"/>
      <c r="Q6915" s="135"/>
    </row>
    <row r="6916" spans="5:17" x14ac:dyDescent="0.25">
      <c r="E6916" s="265"/>
      <c r="M6916" s="159"/>
      <c r="N6916" s="149"/>
      <c r="P6916" s="135"/>
      <c r="Q6916" s="135"/>
    </row>
    <row r="6917" spans="5:17" x14ac:dyDescent="0.25">
      <c r="E6917" s="265"/>
      <c r="M6917" s="159"/>
      <c r="N6917" s="149"/>
      <c r="P6917" s="135"/>
      <c r="Q6917" s="135"/>
    </row>
    <row r="6918" spans="5:17" x14ac:dyDescent="0.25">
      <c r="E6918" s="265"/>
      <c r="M6918" s="159"/>
      <c r="N6918" s="149"/>
      <c r="P6918" s="135"/>
      <c r="Q6918" s="135"/>
    </row>
    <row r="6919" spans="5:17" x14ac:dyDescent="0.25">
      <c r="E6919" s="265"/>
      <c r="M6919" s="159"/>
      <c r="N6919" s="149"/>
      <c r="P6919" s="135"/>
      <c r="Q6919" s="135"/>
    </row>
    <row r="6920" spans="5:17" x14ac:dyDescent="0.25">
      <c r="E6920" s="265"/>
      <c r="M6920" s="159"/>
      <c r="N6920" s="149"/>
      <c r="P6920" s="135"/>
      <c r="Q6920" s="135"/>
    </row>
    <row r="6921" spans="5:17" x14ac:dyDescent="0.25">
      <c r="E6921" s="265"/>
      <c r="M6921" s="159"/>
      <c r="N6921" s="149"/>
      <c r="P6921" s="135"/>
      <c r="Q6921" s="135"/>
    </row>
    <row r="6922" spans="5:17" x14ac:dyDescent="0.25">
      <c r="E6922" s="265"/>
      <c r="M6922" s="159"/>
      <c r="N6922" s="149"/>
      <c r="P6922" s="135"/>
      <c r="Q6922" s="135"/>
    </row>
    <row r="6923" spans="5:17" x14ac:dyDescent="0.25">
      <c r="E6923" s="265"/>
      <c r="M6923" s="159"/>
      <c r="N6923" s="149"/>
      <c r="P6923" s="135"/>
      <c r="Q6923" s="135"/>
    </row>
    <row r="6924" spans="5:17" x14ac:dyDescent="0.25">
      <c r="E6924" s="265"/>
      <c r="M6924" s="159"/>
      <c r="N6924" s="149"/>
      <c r="P6924" s="135"/>
      <c r="Q6924" s="135"/>
    </row>
    <row r="6925" spans="5:17" x14ac:dyDescent="0.25">
      <c r="E6925" s="265"/>
      <c r="M6925" s="159"/>
      <c r="N6925" s="149"/>
      <c r="P6925" s="135"/>
      <c r="Q6925" s="135"/>
    </row>
    <row r="6926" spans="5:17" x14ac:dyDescent="0.25">
      <c r="E6926" s="265"/>
      <c r="M6926" s="159"/>
      <c r="N6926" s="149"/>
      <c r="P6926" s="135"/>
      <c r="Q6926" s="135"/>
    </row>
    <row r="6927" spans="5:17" x14ac:dyDescent="0.25">
      <c r="E6927" s="265"/>
      <c r="M6927" s="159"/>
      <c r="N6927" s="149"/>
      <c r="P6927" s="135"/>
      <c r="Q6927" s="135"/>
    </row>
    <row r="6928" spans="5:17" x14ac:dyDescent="0.25">
      <c r="E6928" s="265"/>
      <c r="M6928" s="159"/>
      <c r="N6928" s="149"/>
      <c r="P6928" s="135"/>
      <c r="Q6928" s="135"/>
    </row>
    <row r="6929" spans="5:17" x14ac:dyDescent="0.25">
      <c r="E6929" s="265"/>
      <c r="M6929" s="159"/>
      <c r="N6929" s="149"/>
      <c r="P6929" s="135"/>
      <c r="Q6929" s="135"/>
    </row>
    <row r="6930" spans="5:17" x14ac:dyDescent="0.25">
      <c r="E6930" s="265"/>
      <c r="M6930" s="159"/>
      <c r="N6930" s="149"/>
      <c r="P6930" s="135"/>
      <c r="Q6930" s="135"/>
    </row>
    <row r="6931" spans="5:17" x14ac:dyDescent="0.25">
      <c r="E6931" s="265"/>
      <c r="M6931" s="159"/>
      <c r="N6931" s="149"/>
      <c r="P6931" s="135"/>
      <c r="Q6931" s="135"/>
    </row>
    <row r="6932" spans="5:17" x14ac:dyDescent="0.25">
      <c r="E6932" s="265"/>
      <c r="M6932" s="159"/>
      <c r="N6932" s="149"/>
      <c r="P6932" s="135"/>
      <c r="Q6932" s="135"/>
    </row>
    <row r="6933" spans="5:17" x14ac:dyDescent="0.25">
      <c r="E6933" s="265"/>
      <c r="M6933" s="159"/>
      <c r="N6933" s="149"/>
      <c r="P6933" s="135"/>
      <c r="Q6933" s="135"/>
    </row>
    <row r="6934" spans="5:17" x14ac:dyDescent="0.25">
      <c r="E6934" s="265"/>
      <c r="M6934" s="159"/>
      <c r="N6934" s="149"/>
      <c r="P6934" s="135"/>
      <c r="Q6934" s="135"/>
    </row>
    <row r="6935" spans="5:17" x14ac:dyDescent="0.25">
      <c r="E6935" s="265"/>
      <c r="M6935" s="159"/>
      <c r="N6935" s="149"/>
      <c r="P6935" s="135"/>
      <c r="Q6935" s="135"/>
    </row>
    <row r="6936" spans="5:17" x14ac:dyDescent="0.25">
      <c r="E6936" s="265"/>
      <c r="M6936" s="159"/>
      <c r="N6936" s="149"/>
      <c r="P6936" s="135"/>
      <c r="Q6936" s="135"/>
    </row>
    <row r="6937" spans="5:17" x14ac:dyDescent="0.25">
      <c r="E6937" s="265"/>
      <c r="M6937" s="159"/>
      <c r="N6937" s="149"/>
      <c r="P6937" s="135"/>
      <c r="Q6937" s="135"/>
    </row>
    <row r="6938" spans="5:17" x14ac:dyDescent="0.25">
      <c r="E6938" s="265"/>
      <c r="M6938" s="159"/>
      <c r="N6938" s="149"/>
      <c r="P6938" s="135"/>
      <c r="Q6938" s="135"/>
    </row>
    <row r="6939" spans="5:17" x14ac:dyDescent="0.25">
      <c r="E6939" s="265"/>
      <c r="M6939" s="159"/>
      <c r="N6939" s="149"/>
      <c r="P6939" s="135"/>
      <c r="Q6939" s="135"/>
    </row>
    <row r="6940" spans="5:17" x14ac:dyDescent="0.25">
      <c r="E6940" s="265"/>
      <c r="M6940" s="159"/>
      <c r="N6940" s="149"/>
      <c r="P6940" s="135"/>
      <c r="Q6940" s="135"/>
    </row>
    <row r="6941" spans="5:17" x14ac:dyDescent="0.25">
      <c r="E6941" s="265"/>
      <c r="M6941" s="159"/>
      <c r="N6941" s="149"/>
      <c r="P6941" s="135"/>
      <c r="Q6941" s="135"/>
    </row>
    <row r="6942" spans="5:17" x14ac:dyDescent="0.25">
      <c r="E6942" s="265"/>
      <c r="M6942" s="159"/>
      <c r="N6942" s="149"/>
      <c r="P6942" s="135"/>
      <c r="Q6942" s="135"/>
    </row>
    <row r="6943" spans="5:17" x14ac:dyDescent="0.25">
      <c r="E6943" s="265"/>
      <c r="M6943" s="159"/>
      <c r="N6943" s="149"/>
      <c r="P6943" s="135"/>
      <c r="Q6943" s="135"/>
    </row>
    <row r="6944" spans="5:17" x14ac:dyDescent="0.25">
      <c r="E6944" s="265"/>
      <c r="M6944" s="159"/>
      <c r="N6944" s="149"/>
      <c r="P6944" s="135"/>
      <c r="Q6944" s="135"/>
    </row>
    <row r="6945" spans="5:17" x14ac:dyDescent="0.25">
      <c r="E6945" s="265"/>
      <c r="M6945" s="159"/>
      <c r="N6945" s="149"/>
      <c r="P6945" s="135"/>
      <c r="Q6945" s="135"/>
    </row>
    <row r="6946" spans="5:17" x14ac:dyDescent="0.25">
      <c r="E6946" s="265"/>
      <c r="M6946" s="159"/>
      <c r="N6946" s="149"/>
      <c r="P6946" s="135"/>
      <c r="Q6946" s="135"/>
    </row>
    <row r="6947" spans="5:17" x14ac:dyDescent="0.25">
      <c r="E6947" s="265"/>
      <c r="M6947" s="159"/>
      <c r="N6947" s="149"/>
      <c r="P6947" s="135"/>
      <c r="Q6947" s="135"/>
    </row>
    <row r="6948" spans="5:17" x14ac:dyDescent="0.25">
      <c r="E6948" s="265"/>
      <c r="M6948" s="159"/>
      <c r="N6948" s="149"/>
      <c r="P6948" s="135"/>
      <c r="Q6948" s="135"/>
    </row>
    <row r="6949" spans="5:17" x14ac:dyDescent="0.25">
      <c r="E6949" s="265"/>
      <c r="M6949" s="159"/>
      <c r="N6949" s="149"/>
      <c r="P6949" s="135"/>
      <c r="Q6949" s="135"/>
    </row>
    <row r="6950" spans="5:17" x14ac:dyDescent="0.25">
      <c r="E6950" s="265"/>
      <c r="M6950" s="159"/>
      <c r="N6950" s="149"/>
      <c r="P6950" s="135"/>
      <c r="Q6950" s="135"/>
    </row>
    <row r="6951" spans="5:17" x14ac:dyDescent="0.25">
      <c r="E6951" s="265"/>
      <c r="M6951" s="159"/>
      <c r="N6951" s="149"/>
      <c r="P6951" s="135"/>
      <c r="Q6951" s="135"/>
    </row>
    <row r="6952" spans="5:17" x14ac:dyDescent="0.25">
      <c r="E6952" s="265"/>
      <c r="M6952" s="159"/>
      <c r="N6952" s="149"/>
      <c r="P6952" s="135"/>
      <c r="Q6952" s="135"/>
    </row>
    <row r="6953" spans="5:17" x14ac:dyDescent="0.25">
      <c r="E6953" s="265"/>
      <c r="M6953" s="159"/>
      <c r="N6953" s="149"/>
      <c r="P6953" s="135"/>
      <c r="Q6953" s="135"/>
    </row>
    <row r="6954" spans="5:17" x14ac:dyDescent="0.25">
      <c r="E6954" s="265"/>
      <c r="M6954" s="159"/>
      <c r="N6954" s="149"/>
      <c r="P6954" s="135"/>
      <c r="Q6954" s="135"/>
    </row>
    <row r="6955" spans="5:17" x14ac:dyDescent="0.25">
      <c r="E6955" s="265"/>
      <c r="M6955" s="159"/>
      <c r="N6955" s="149"/>
      <c r="P6955" s="135"/>
      <c r="Q6955" s="135"/>
    </row>
    <row r="6956" spans="5:17" x14ac:dyDescent="0.25">
      <c r="E6956" s="265"/>
      <c r="M6956" s="159"/>
      <c r="N6956" s="149"/>
      <c r="P6956" s="135"/>
      <c r="Q6956" s="135"/>
    </row>
    <row r="6957" spans="5:17" x14ac:dyDescent="0.25">
      <c r="E6957" s="265"/>
      <c r="M6957" s="159"/>
      <c r="N6957" s="149"/>
      <c r="P6957" s="135"/>
      <c r="Q6957" s="135"/>
    </row>
    <row r="6958" spans="5:17" x14ac:dyDescent="0.25">
      <c r="E6958" s="265"/>
      <c r="M6958" s="159"/>
      <c r="N6958" s="149"/>
      <c r="P6958" s="135"/>
      <c r="Q6958" s="135"/>
    </row>
    <row r="6959" spans="5:17" x14ac:dyDescent="0.25">
      <c r="E6959" s="265"/>
      <c r="M6959" s="159"/>
      <c r="N6959" s="149"/>
      <c r="P6959" s="135"/>
      <c r="Q6959" s="135"/>
    </row>
    <row r="6960" spans="5:17" x14ac:dyDescent="0.25">
      <c r="E6960" s="265"/>
      <c r="M6960" s="159"/>
      <c r="N6960" s="149"/>
      <c r="P6960" s="135"/>
      <c r="Q6960" s="135"/>
    </row>
    <row r="6961" spans="5:17" x14ac:dyDescent="0.25">
      <c r="E6961" s="265"/>
      <c r="M6961" s="159"/>
      <c r="N6961" s="149"/>
      <c r="P6961" s="135"/>
      <c r="Q6961" s="135"/>
    </row>
    <row r="6962" spans="5:17" x14ac:dyDescent="0.25">
      <c r="E6962" s="265"/>
      <c r="M6962" s="159"/>
      <c r="N6962" s="149"/>
      <c r="P6962" s="135"/>
      <c r="Q6962" s="135"/>
    </row>
    <row r="6963" spans="5:17" x14ac:dyDescent="0.25">
      <c r="E6963" s="265"/>
      <c r="M6963" s="159"/>
      <c r="N6963" s="149"/>
      <c r="P6963" s="135"/>
      <c r="Q6963" s="135"/>
    </row>
    <row r="6964" spans="5:17" x14ac:dyDescent="0.25">
      <c r="E6964" s="265"/>
      <c r="M6964" s="159"/>
      <c r="N6964" s="149"/>
      <c r="P6964" s="135"/>
      <c r="Q6964" s="135"/>
    </row>
    <row r="6965" spans="5:17" x14ac:dyDescent="0.25">
      <c r="E6965" s="265"/>
      <c r="M6965" s="159"/>
      <c r="N6965" s="149"/>
      <c r="P6965" s="135"/>
      <c r="Q6965" s="135"/>
    </row>
    <row r="6966" spans="5:17" x14ac:dyDescent="0.25">
      <c r="E6966" s="265"/>
      <c r="M6966" s="159"/>
      <c r="N6966" s="149"/>
      <c r="P6966" s="135"/>
      <c r="Q6966" s="135"/>
    </row>
    <row r="6967" spans="5:17" x14ac:dyDescent="0.25">
      <c r="E6967" s="265"/>
      <c r="M6967" s="159"/>
      <c r="N6967" s="149"/>
      <c r="P6967" s="135"/>
      <c r="Q6967" s="135"/>
    </row>
    <row r="6968" spans="5:17" x14ac:dyDescent="0.25">
      <c r="E6968" s="265"/>
      <c r="M6968" s="159"/>
      <c r="N6968" s="149"/>
      <c r="P6968" s="135"/>
      <c r="Q6968" s="135"/>
    </row>
    <row r="6969" spans="5:17" x14ac:dyDescent="0.25">
      <c r="E6969" s="265"/>
      <c r="M6969" s="159"/>
      <c r="N6969" s="149"/>
      <c r="P6969" s="135"/>
      <c r="Q6969" s="135"/>
    </row>
    <row r="6970" spans="5:17" x14ac:dyDescent="0.25">
      <c r="E6970" s="265"/>
      <c r="M6970" s="159"/>
      <c r="N6970" s="149"/>
      <c r="P6970" s="135"/>
      <c r="Q6970" s="135"/>
    </row>
    <row r="6971" spans="5:17" x14ac:dyDescent="0.25">
      <c r="E6971" s="265"/>
      <c r="M6971" s="159"/>
      <c r="N6971" s="149"/>
      <c r="P6971" s="135"/>
      <c r="Q6971" s="135"/>
    </row>
    <row r="6972" spans="5:17" x14ac:dyDescent="0.25">
      <c r="E6972" s="265"/>
      <c r="M6972" s="159"/>
      <c r="N6972" s="149"/>
      <c r="P6972" s="135"/>
      <c r="Q6972" s="135"/>
    </row>
    <row r="6973" spans="5:17" x14ac:dyDescent="0.25">
      <c r="E6973" s="265"/>
      <c r="M6973" s="159"/>
      <c r="N6973" s="149"/>
      <c r="P6973" s="135"/>
      <c r="Q6973" s="135"/>
    </row>
    <row r="6974" spans="5:17" x14ac:dyDescent="0.25">
      <c r="E6974" s="265"/>
      <c r="M6974" s="159"/>
      <c r="N6974" s="149"/>
      <c r="P6974" s="135"/>
      <c r="Q6974" s="135"/>
    </row>
    <row r="6975" spans="5:17" x14ac:dyDescent="0.25">
      <c r="E6975" s="265"/>
      <c r="M6975" s="159"/>
      <c r="N6975" s="149"/>
      <c r="P6975" s="135"/>
      <c r="Q6975" s="135"/>
    </row>
    <row r="6976" spans="5:17" x14ac:dyDescent="0.25">
      <c r="E6976" s="265"/>
      <c r="M6976" s="159"/>
      <c r="N6976" s="149"/>
      <c r="P6976" s="135"/>
      <c r="Q6976" s="135"/>
    </row>
    <row r="6977" spans="5:17" x14ac:dyDescent="0.25">
      <c r="E6977" s="265"/>
      <c r="M6977" s="159"/>
      <c r="N6977" s="149"/>
      <c r="P6977" s="135"/>
      <c r="Q6977" s="135"/>
    </row>
    <row r="6978" spans="5:17" x14ac:dyDescent="0.25">
      <c r="E6978" s="265"/>
      <c r="M6978" s="159"/>
      <c r="N6978" s="149"/>
      <c r="P6978" s="135"/>
      <c r="Q6978" s="135"/>
    </row>
    <row r="6979" spans="5:17" x14ac:dyDescent="0.25">
      <c r="E6979" s="265"/>
      <c r="M6979" s="159"/>
      <c r="N6979" s="149"/>
      <c r="P6979" s="135"/>
      <c r="Q6979" s="135"/>
    </row>
    <row r="6980" spans="5:17" x14ac:dyDescent="0.25">
      <c r="E6980" s="265"/>
      <c r="M6980" s="159"/>
      <c r="N6980" s="149"/>
      <c r="P6980" s="135"/>
      <c r="Q6980" s="135"/>
    </row>
    <row r="6981" spans="5:17" x14ac:dyDescent="0.25">
      <c r="E6981" s="265"/>
      <c r="M6981" s="159"/>
      <c r="N6981" s="149"/>
      <c r="P6981" s="135"/>
      <c r="Q6981" s="135"/>
    </row>
    <row r="6982" spans="5:17" x14ac:dyDescent="0.25">
      <c r="E6982" s="265"/>
      <c r="M6982" s="159"/>
      <c r="N6982" s="149"/>
      <c r="P6982" s="135"/>
      <c r="Q6982" s="135"/>
    </row>
    <row r="6983" spans="5:17" x14ac:dyDescent="0.25">
      <c r="E6983" s="265"/>
      <c r="M6983" s="159"/>
      <c r="N6983" s="149"/>
      <c r="P6983" s="135"/>
      <c r="Q6983" s="135"/>
    </row>
    <row r="6984" spans="5:17" x14ac:dyDescent="0.25">
      <c r="E6984" s="265"/>
      <c r="M6984" s="159"/>
      <c r="N6984" s="149"/>
      <c r="P6984" s="135"/>
      <c r="Q6984" s="135"/>
    </row>
    <row r="6985" spans="5:17" x14ac:dyDescent="0.25">
      <c r="E6985" s="265"/>
      <c r="M6985" s="159"/>
      <c r="N6985" s="149"/>
      <c r="P6985" s="135"/>
      <c r="Q6985" s="135"/>
    </row>
    <row r="6986" spans="5:17" x14ac:dyDescent="0.25">
      <c r="E6986" s="265"/>
      <c r="M6986" s="159"/>
      <c r="N6986" s="149"/>
      <c r="P6986" s="135"/>
      <c r="Q6986" s="135"/>
    </row>
    <row r="6987" spans="5:17" x14ac:dyDescent="0.25">
      <c r="E6987" s="265"/>
      <c r="M6987" s="159"/>
      <c r="N6987" s="149"/>
      <c r="P6987" s="135"/>
      <c r="Q6987" s="135"/>
    </row>
    <row r="6988" spans="5:17" x14ac:dyDescent="0.25">
      <c r="E6988" s="265"/>
      <c r="M6988" s="159"/>
      <c r="N6988" s="149"/>
      <c r="P6988" s="135"/>
      <c r="Q6988" s="135"/>
    </row>
    <row r="6989" spans="5:17" x14ac:dyDescent="0.25">
      <c r="E6989" s="265"/>
      <c r="M6989" s="159"/>
      <c r="N6989" s="149"/>
      <c r="P6989" s="135"/>
      <c r="Q6989" s="135"/>
    </row>
    <row r="6990" spans="5:17" x14ac:dyDescent="0.25">
      <c r="E6990" s="265"/>
      <c r="M6990" s="159"/>
      <c r="N6990" s="149"/>
      <c r="P6990" s="135"/>
      <c r="Q6990" s="135"/>
    </row>
    <row r="6991" spans="5:17" x14ac:dyDescent="0.25">
      <c r="E6991" s="265"/>
      <c r="M6991" s="159"/>
      <c r="N6991" s="149"/>
      <c r="P6991" s="135"/>
      <c r="Q6991" s="135"/>
    </row>
    <row r="6992" spans="5:17" x14ac:dyDescent="0.25">
      <c r="E6992" s="265"/>
      <c r="M6992" s="159"/>
      <c r="N6992" s="149"/>
      <c r="P6992" s="135"/>
      <c r="Q6992" s="135"/>
    </row>
    <row r="6993" spans="5:17" x14ac:dyDescent="0.25">
      <c r="E6993" s="265"/>
      <c r="M6993" s="159"/>
      <c r="N6993" s="149"/>
      <c r="P6993" s="135"/>
      <c r="Q6993" s="135"/>
    </row>
    <row r="6994" spans="5:17" x14ac:dyDescent="0.25">
      <c r="E6994" s="265"/>
      <c r="M6994" s="159"/>
      <c r="N6994" s="149"/>
      <c r="P6994" s="135"/>
      <c r="Q6994" s="135"/>
    </row>
    <row r="6995" spans="5:17" x14ac:dyDescent="0.25">
      <c r="E6995" s="265"/>
      <c r="M6995" s="159"/>
      <c r="N6995" s="149"/>
      <c r="P6995" s="135"/>
      <c r="Q6995" s="135"/>
    </row>
    <row r="6996" spans="5:17" x14ac:dyDescent="0.25">
      <c r="E6996" s="265"/>
      <c r="M6996" s="159"/>
      <c r="N6996" s="149"/>
      <c r="P6996" s="135"/>
      <c r="Q6996" s="135"/>
    </row>
    <row r="6997" spans="5:17" x14ac:dyDescent="0.25">
      <c r="E6997" s="265"/>
      <c r="M6997" s="159"/>
      <c r="N6997" s="149"/>
      <c r="P6997" s="135"/>
      <c r="Q6997" s="135"/>
    </row>
    <row r="6998" spans="5:17" x14ac:dyDescent="0.25">
      <c r="E6998" s="265"/>
      <c r="M6998" s="159"/>
      <c r="N6998" s="149"/>
      <c r="P6998" s="135"/>
      <c r="Q6998" s="135"/>
    </row>
    <row r="6999" spans="5:17" x14ac:dyDescent="0.25">
      <c r="E6999" s="265"/>
      <c r="M6999" s="159"/>
      <c r="N6999" s="149"/>
      <c r="P6999" s="135"/>
      <c r="Q6999" s="135"/>
    </row>
    <row r="7000" spans="5:17" x14ac:dyDescent="0.25">
      <c r="E7000" s="265"/>
      <c r="M7000" s="159"/>
      <c r="N7000" s="149"/>
      <c r="P7000" s="135"/>
      <c r="Q7000" s="135"/>
    </row>
    <row r="7001" spans="5:17" x14ac:dyDescent="0.25">
      <c r="E7001" s="265"/>
      <c r="M7001" s="159"/>
      <c r="N7001" s="149"/>
      <c r="P7001" s="135"/>
      <c r="Q7001" s="135"/>
    </row>
    <row r="7002" spans="5:17" x14ac:dyDescent="0.25">
      <c r="E7002" s="265"/>
      <c r="M7002" s="159"/>
      <c r="N7002" s="149"/>
      <c r="P7002" s="135"/>
      <c r="Q7002" s="135"/>
    </row>
    <row r="7003" spans="5:17" x14ac:dyDescent="0.25">
      <c r="E7003" s="265"/>
      <c r="M7003" s="159"/>
      <c r="N7003" s="149"/>
      <c r="P7003" s="135"/>
      <c r="Q7003" s="135"/>
    </row>
    <row r="7004" spans="5:17" x14ac:dyDescent="0.25">
      <c r="E7004" s="265"/>
      <c r="M7004" s="159"/>
      <c r="N7004" s="149"/>
      <c r="P7004" s="135"/>
      <c r="Q7004" s="135"/>
    </row>
    <row r="7005" spans="5:17" x14ac:dyDescent="0.25">
      <c r="E7005" s="265"/>
      <c r="M7005" s="159"/>
      <c r="N7005" s="149"/>
      <c r="P7005" s="135"/>
      <c r="Q7005" s="135"/>
    </row>
    <row r="7006" spans="5:17" x14ac:dyDescent="0.25">
      <c r="E7006" s="265"/>
      <c r="M7006" s="159"/>
      <c r="N7006" s="149"/>
      <c r="P7006" s="135"/>
      <c r="Q7006" s="135"/>
    </row>
    <row r="7007" spans="5:17" x14ac:dyDescent="0.25">
      <c r="E7007" s="265"/>
      <c r="M7007" s="159"/>
      <c r="N7007" s="149"/>
      <c r="P7007" s="135"/>
      <c r="Q7007" s="135"/>
    </row>
    <row r="7008" spans="5:17" x14ac:dyDescent="0.25">
      <c r="E7008" s="265"/>
      <c r="M7008" s="159"/>
      <c r="N7008" s="149"/>
      <c r="P7008" s="135"/>
      <c r="Q7008" s="135"/>
    </row>
    <row r="7009" spans="5:17" x14ac:dyDescent="0.25">
      <c r="E7009" s="265"/>
      <c r="M7009" s="159"/>
      <c r="N7009" s="149"/>
      <c r="P7009" s="135"/>
      <c r="Q7009" s="135"/>
    </row>
    <row r="7010" spans="5:17" x14ac:dyDescent="0.25">
      <c r="E7010" s="265"/>
      <c r="M7010" s="159"/>
      <c r="N7010" s="149"/>
      <c r="P7010" s="135"/>
      <c r="Q7010" s="135"/>
    </row>
    <row r="7011" spans="5:17" x14ac:dyDescent="0.25">
      <c r="E7011" s="265"/>
      <c r="M7011" s="159"/>
      <c r="N7011" s="149"/>
      <c r="P7011" s="135"/>
      <c r="Q7011" s="135"/>
    </row>
    <row r="7012" spans="5:17" x14ac:dyDescent="0.25">
      <c r="E7012" s="265"/>
      <c r="M7012" s="159"/>
      <c r="N7012" s="149"/>
      <c r="P7012" s="135"/>
      <c r="Q7012" s="135"/>
    </row>
    <row r="7013" spans="5:17" x14ac:dyDescent="0.25">
      <c r="E7013" s="265"/>
      <c r="M7013" s="159"/>
      <c r="N7013" s="149"/>
      <c r="P7013" s="135"/>
      <c r="Q7013" s="135"/>
    </row>
    <row r="7014" spans="5:17" x14ac:dyDescent="0.25">
      <c r="E7014" s="265"/>
      <c r="M7014" s="159"/>
      <c r="N7014" s="149"/>
      <c r="P7014" s="135"/>
      <c r="Q7014" s="135"/>
    </row>
    <row r="7015" spans="5:17" x14ac:dyDescent="0.25">
      <c r="E7015" s="265"/>
      <c r="M7015" s="159"/>
      <c r="N7015" s="149"/>
      <c r="P7015" s="135"/>
      <c r="Q7015" s="135"/>
    </row>
    <row r="7016" spans="5:17" x14ac:dyDescent="0.25">
      <c r="E7016" s="265"/>
      <c r="M7016" s="159"/>
      <c r="N7016" s="149"/>
      <c r="P7016" s="135"/>
      <c r="Q7016" s="135"/>
    </row>
    <row r="7017" spans="5:17" x14ac:dyDescent="0.25">
      <c r="E7017" s="265"/>
      <c r="M7017" s="159"/>
      <c r="N7017" s="149"/>
      <c r="P7017" s="135"/>
      <c r="Q7017" s="135"/>
    </row>
    <row r="7018" spans="5:17" x14ac:dyDescent="0.25">
      <c r="E7018" s="265"/>
      <c r="M7018" s="159"/>
      <c r="N7018" s="149"/>
      <c r="P7018" s="135"/>
      <c r="Q7018" s="135"/>
    </row>
    <row r="7019" spans="5:17" x14ac:dyDescent="0.25">
      <c r="E7019" s="265"/>
      <c r="M7019" s="159"/>
      <c r="N7019" s="149"/>
      <c r="P7019" s="135"/>
      <c r="Q7019" s="135"/>
    </row>
    <row r="7020" spans="5:17" x14ac:dyDescent="0.25">
      <c r="E7020" s="265"/>
      <c r="M7020" s="159"/>
      <c r="N7020" s="149"/>
      <c r="P7020" s="135"/>
      <c r="Q7020" s="135"/>
    </row>
    <row r="7021" spans="5:17" x14ac:dyDescent="0.25">
      <c r="E7021" s="265"/>
      <c r="M7021" s="159"/>
      <c r="N7021" s="149"/>
      <c r="P7021" s="135"/>
      <c r="Q7021" s="135"/>
    </row>
    <row r="7022" spans="5:17" x14ac:dyDescent="0.25">
      <c r="E7022" s="265"/>
      <c r="M7022" s="159"/>
      <c r="N7022" s="149"/>
      <c r="P7022" s="135"/>
      <c r="Q7022" s="135"/>
    </row>
    <row r="7023" spans="5:17" x14ac:dyDescent="0.25">
      <c r="E7023" s="265"/>
      <c r="M7023" s="159"/>
      <c r="N7023" s="149"/>
      <c r="P7023" s="135"/>
      <c r="Q7023" s="135"/>
    </row>
    <row r="7024" spans="5:17" x14ac:dyDescent="0.25">
      <c r="E7024" s="265"/>
      <c r="M7024" s="159"/>
      <c r="N7024" s="149"/>
      <c r="P7024" s="135"/>
      <c r="Q7024" s="135"/>
    </row>
    <row r="7025" spans="5:17" x14ac:dyDescent="0.25">
      <c r="E7025" s="265"/>
      <c r="M7025" s="159"/>
      <c r="N7025" s="149"/>
      <c r="P7025" s="135"/>
      <c r="Q7025" s="135"/>
    </row>
    <row r="7026" spans="5:17" x14ac:dyDescent="0.25">
      <c r="E7026" s="265"/>
      <c r="M7026" s="159"/>
      <c r="N7026" s="149"/>
      <c r="P7026" s="135"/>
      <c r="Q7026" s="135"/>
    </row>
    <row r="7027" spans="5:17" x14ac:dyDescent="0.25">
      <c r="E7027" s="265"/>
      <c r="M7027" s="159"/>
      <c r="N7027" s="149"/>
      <c r="P7027" s="135"/>
      <c r="Q7027" s="135"/>
    </row>
    <row r="7028" spans="5:17" x14ac:dyDescent="0.25">
      <c r="E7028" s="265"/>
      <c r="M7028" s="159"/>
      <c r="N7028" s="149"/>
      <c r="P7028" s="135"/>
      <c r="Q7028" s="135"/>
    </row>
    <row r="7029" spans="5:17" x14ac:dyDescent="0.25">
      <c r="E7029" s="265"/>
      <c r="M7029" s="159"/>
      <c r="N7029" s="149"/>
      <c r="P7029" s="135"/>
      <c r="Q7029" s="135"/>
    </row>
    <row r="7030" spans="5:17" x14ac:dyDescent="0.25">
      <c r="E7030" s="265"/>
      <c r="M7030" s="159"/>
      <c r="N7030" s="149"/>
      <c r="P7030" s="135"/>
      <c r="Q7030" s="135"/>
    </row>
    <row r="7031" spans="5:17" x14ac:dyDescent="0.25">
      <c r="E7031" s="265"/>
      <c r="M7031" s="159"/>
      <c r="N7031" s="149"/>
      <c r="P7031" s="135"/>
      <c r="Q7031" s="135"/>
    </row>
    <row r="7032" spans="5:17" x14ac:dyDescent="0.25">
      <c r="E7032" s="265"/>
      <c r="M7032" s="159"/>
      <c r="N7032" s="149"/>
      <c r="P7032" s="135"/>
      <c r="Q7032" s="135"/>
    </row>
    <row r="7033" spans="5:17" x14ac:dyDescent="0.25">
      <c r="E7033" s="265"/>
      <c r="M7033" s="159"/>
      <c r="N7033" s="149"/>
      <c r="P7033" s="135"/>
      <c r="Q7033" s="135"/>
    </row>
    <row r="7034" spans="5:17" x14ac:dyDescent="0.25">
      <c r="E7034" s="265"/>
      <c r="M7034" s="159"/>
      <c r="N7034" s="149"/>
      <c r="P7034" s="135"/>
      <c r="Q7034" s="135"/>
    </row>
    <row r="7035" spans="5:17" x14ac:dyDescent="0.25">
      <c r="E7035" s="265"/>
      <c r="M7035" s="159"/>
      <c r="N7035" s="149"/>
      <c r="P7035" s="135"/>
      <c r="Q7035" s="135"/>
    </row>
    <row r="7036" spans="5:17" x14ac:dyDescent="0.25">
      <c r="E7036" s="265"/>
      <c r="M7036" s="159"/>
      <c r="N7036" s="149"/>
      <c r="P7036" s="135"/>
      <c r="Q7036" s="135"/>
    </row>
    <row r="7037" spans="5:17" x14ac:dyDescent="0.25">
      <c r="E7037" s="265"/>
      <c r="M7037" s="159"/>
      <c r="N7037" s="149"/>
      <c r="P7037" s="135"/>
      <c r="Q7037" s="135"/>
    </row>
    <row r="7038" spans="5:17" x14ac:dyDescent="0.25">
      <c r="E7038" s="265"/>
      <c r="M7038" s="159"/>
      <c r="N7038" s="149"/>
      <c r="P7038" s="135"/>
      <c r="Q7038" s="135"/>
    </row>
    <row r="7039" spans="5:17" x14ac:dyDescent="0.25">
      <c r="E7039" s="265"/>
      <c r="M7039" s="159"/>
      <c r="N7039" s="149"/>
      <c r="P7039" s="135"/>
      <c r="Q7039" s="135"/>
    </row>
    <row r="7040" spans="5:17" x14ac:dyDescent="0.25">
      <c r="E7040" s="265"/>
      <c r="M7040" s="159"/>
      <c r="N7040" s="149"/>
      <c r="P7040" s="135"/>
      <c r="Q7040" s="135"/>
    </row>
    <row r="7041" spans="5:17" x14ac:dyDescent="0.25">
      <c r="E7041" s="265"/>
      <c r="M7041" s="159"/>
      <c r="N7041" s="149"/>
      <c r="P7041" s="135"/>
      <c r="Q7041" s="135"/>
    </row>
    <row r="7042" spans="5:17" x14ac:dyDescent="0.25">
      <c r="E7042" s="265"/>
      <c r="M7042" s="159"/>
      <c r="N7042" s="149"/>
      <c r="P7042" s="135"/>
      <c r="Q7042" s="135"/>
    </row>
    <row r="7043" spans="5:17" x14ac:dyDescent="0.25">
      <c r="E7043" s="265"/>
      <c r="M7043" s="159"/>
      <c r="N7043" s="149"/>
      <c r="P7043" s="135"/>
      <c r="Q7043" s="135"/>
    </row>
    <row r="7044" spans="5:17" x14ac:dyDescent="0.25">
      <c r="E7044" s="265"/>
      <c r="M7044" s="159"/>
      <c r="N7044" s="149"/>
      <c r="P7044" s="135"/>
      <c r="Q7044" s="135"/>
    </row>
    <row r="7045" spans="5:17" x14ac:dyDescent="0.25">
      <c r="E7045" s="265"/>
      <c r="M7045" s="159"/>
      <c r="N7045" s="149"/>
      <c r="P7045" s="135"/>
      <c r="Q7045" s="135"/>
    </row>
    <row r="7046" spans="5:17" x14ac:dyDescent="0.25">
      <c r="E7046" s="265"/>
      <c r="M7046" s="159"/>
      <c r="N7046" s="149"/>
      <c r="P7046" s="135"/>
      <c r="Q7046" s="135"/>
    </row>
    <row r="7047" spans="5:17" x14ac:dyDescent="0.25">
      <c r="E7047" s="265"/>
      <c r="M7047" s="159"/>
      <c r="N7047" s="149"/>
      <c r="P7047" s="135"/>
      <c r="Q7047" s="135"/>
    </row>
    <row r="7048" spans="5:17" x14ac:dyDescent="0.25">
      <c r="E7048" s="265"/>
      <c r="M7048" s="159"/>
      <c r="N7048" s="149"/>
      <c r="P7048" s="135"/>
      <c r="Q7048" s="135"/>
    </row>
    <row r="7049" spans="5:17" x14ac:dyDescent="0.25">
      <c r="E7049" s="265"/>
      <c r="M7049" s="159"/>
      <c r="N7049" s="149"/>
      <c r="P7049" s="135"/>
      <c r="Q7049" s="135"/>
    </row>
    <row r="7050" spans="5:17" x14ac:dyDescent="0.25">
      <c r="E7050" s="265"/>
      <c r="M7050" s="159"/>
      <c r="N7050" s="149"/>
      <c r="P7050" s="135"/>
      <c r="Q7050" s="135"/>
    </row>
    <row r="7051" spans="5:17" x14ac:dyDescent="0.25">
      <c r="E7051" s="265"/>
      <c r="M7051" s="159"/>
      <c r="N7051" s="149"/>
      <c r="P7051" s="135"/>
      <c r="Q7051" s="135"/>
    </row>
    <row r="7052" spans="5:17" x14ac:dyDescent="0.25">
      <c r="E7052" s="265"/>
      <c r="M7052" s="159"/>
      <c r="N7052" s="149"/>
      <c r="P7052" s="135"/>
      <c r="Q7052" s="135"/>
    </row>
    <row r="7053" spans="5:17" x14ac:dyDescent="0.25">
      <c r="E7053" s="265"/>
      <c r="M7053" s="159"/>
      <c r="N7053" s="149"/>
      <c r="P7053" s="135"/>
      <c r="Q7053" s="135"/>
    </row>
    <row r="7054" spans="5:17" x14ac:dyDescent="0.25">
      <c r="E7054" s="265"/>
      <c r="M7054" s="159"/>
      <c r="N7054" s="149"/>
      <c r="P7054" s="135"/>
      <c r="Q7054" s="135"/>
    </row>
    <row r="7055" spans="5:17" x14ac:dyDescent="0.25">
      <c r="E7055" s="265"/>
      <c r="M7055" s="159"/>
      <c r="N7055" s="149"/>
      <c r="P7055" s="135"/>
      <c r="Q7055" s="135"/>
    </row>
    <row r="7056" spans="5:17" x14ac:dyDescent="0.25">
      <c r="E7056" s="265"/>
      <c r="M7056" s="159"/>
      <c r="N7056" s="149"/>
      <c r="P7056" s="135"/>
      <c r="Q7056" s="135"/>
    </row>
    <row r="7057" spans="5:17" x14ac:dyDescent="0.25">
      <c r="E7057" s="265"/>
      <c r="M7057" s="159"/>
      <c r="N7057" s="149"/>
      <c r="P7057" s="135"/>
      <c r="Q7057" s="135"/>
    </row>
    <row r="7058" spans="5:17" x14ac:dyDescent="0.25">
      <c r="E7058" s="265"/>
      <c r="M7058" s="159"/>
      <c r="N7058" s="149"/>
      <c r="P7058" s="135"/>
      <c r="Q7058" s="135"/>
    </row>
    <row r="7059" spans="5:17" x14ac:dyDescent="0.25">
      <c r="E7059" s="265"/>
      <c r="M7059" s="159"/>
      <c r="N7059" s="149"/>
      <c r="P7059" s="135"/>
      <c r="Q7059" s="135"/>
    </row>
    <row r="7060" spans="5:17" x14ac:dyDescent="0.25">
      <c r="E7060" s="265"/>
      <c r="M7060" s="159"/>
      <c r="N7060" s="149"/>
      <c r="P7060" s="135"/>
      <c r="Q7060" s="135"/>
    </row>
    <row r="7061" spans="5:17" x14ac:dyDescent="0.25">
      <c r="E7061" s="265"/>
      <c r="M7061" s="159"/>
      <c r="N7061" s="149"/>
      <c r="P7061" s="135"/>
      <c r="Q7061" s="135"/>
    </row>
    <row r="7062" spans="5:17" x14ac:dyDescent="0.25">
      <c r="E7062" s="265"/>
      <c r="M7062" s="159"/>
      <c r="N7062" s="149"/>
      <c r="P7062" s="135"/>
      <c r="Q7062" s="135"/>
    </row>
    <row r="7063" spans="5:17" x14ac:dyDescent="0.25">
      <c r="E7063" s="265"/>
      <c r="M7063" s="159"/>
      <c r="N7063" s="149"/>
      <c r="P7063" s="135"/>
      <c r="Q7063" s="135"/>
    </row>
    <row r="7064" spans="5:17" x14ac:dyDescent="0.25">
      <c r="E7064" s="265"/>
      <c r="M7064" s="159"/>
      <c r="N7064" s="149"/>
      <c r="P7064" s="135"/>
      <c r="Q7064" s="135"/>
    </row>
    <row r="7065" spans="5:17" x14ac:dyDescent="0.25">
      <c r="E7065" s="265"/>
      <c r="M7065" s="159"/>
      <c r="N7065" s="149"/>
      <c r="P7065" s="135"/>
      <c r="Q7065" s="135"/>
    </row>
    <row r="7066" spans="5:17" x14ac:dyDescent="0.25">
      <c r="E7066" s="265"/>
      <c r="M7066" s="159"/>
      <c r="N7066" s="149"/>
      <c r="P7066" s="135"/>
      <c r="Q7066" s="135"/>
    </row>
    <row r="7067" spans="5:17" x14ac:dyDescent="0.25">
      <c r="E7067" s="265"/>
      <c r="M7067" s="159"/>
      <c r="N7067" s="149"/>
      <c r="P7067" s="135"/>
      <c r="Q7067" s="135"/>
    </row>
    <row r="7068" spans="5:17" x14ac:dyDescent="0.25">
      <c r="E7068" s="265"/>
      <c r="M7068" s="159"/>
      <c r="N7068" s="149"/>
      <c r="P7068" s="135"/>
      <c r="Q7068" s="135"/>
    </row>
    <row r="7069" spans="5:17" x14ac:dyDescent="0.25">
      <c r="E7069" s="265"/>
      <c r="M7069" s="159"/>
      <c r="N7069" s="149"/>
      <c r="P7069" s="135"/>
      <c r="Q7069" s="135"/>
    </row>
    <row r="7070" spans="5:17" x14ac:dyDescent="0.25">
      <c r="E7070" s="265"/>
      <c r="M7070" s="159"/>
      <c r="N7070" s="149"/>
      <c r="P7070" s="135"/>
      <c r="Q7070" s="135"/>
    </row>
    <row r="7071" spans="5:17" x14ac:dyDescent="0.25">
      <c r="E7071" s="265"/>
      <c r="M7071" s="159"/>
      <c r="N7071" s="149"/>
      <c r="P7071" s="135"/>
      <c r="Q7071" s="135"/>
    </row>
    <row r="7072" spans="5:17" x14ac:dyDescent="0.25">
      <c r="E7072" s="265"/>
      <c r="M7072" s="159"/>
      <c r="N7072" s="149"/>
      <c r="P7072" s="135"/>
      <c r="Q7072" s="135"/>
    </row>
    <row r="7073" spans="5:17" x14ac:dyDescent="0.25">
      <c r="E7073" s="265"/>
      <c r="M7073" s="159"/>
      <c r="N7073" s="149"/>
      <c r="P7073" s="135"/>
      <c r="Q7073" s="135"/>
    </row>
    <row r="7074" spans="5:17" x14ac:dyDescent="0.25">
      <c r="E7074" s="265"/>
      <c r="M7074" s="159"/>
      <c r="N7074" s="149"/>
      <c r="P7074" s="135"/>
      <c r="Q7074" s="135"/>
    </row>
    <row r="7075" spans="5:17" x14ac:dyDescent="0.25">
      <c r="E7075" s="265"/>
      <c r="M7075" s="159"/>
      <c r="N7075" s="149"/>
      <c r="P7075" s="135"/>
      <c r="Q7075" s="135"/>
    </row>
    <row r="7076" spans="5:17" x14ac:dyDescent="0.25">
      <c r="E7076" s="265"/>
      <c r="M7076" s="159"/>
      <c r="N7076" s="149"/>
      <c r="P7076" s="135"/>
      <c r="Q7076" s="135"/>
    </row>
    <row r="7077" spans="5:17" x14ac:dyDescent="0.25">
      <c r="E7077" s="265"/>
      <c r="M7077" s="159"/>
      <c r="N7077" s="149"/>
      <c r="P7077" s="135"/>
      <c r="Q7077" s="135"/>
    </row>
    <row r="7078" spans="5:17" x14ac:dyDescent="0.25">
      <c r="E7078" s="265"/>
      <c r="M7078" s="159"/>
      <c r="N7078" s="149"/>
      <c r="P7078" s="135"/>
      <c r="Q7078" s="135"/>
    </row>
    <row r="7079" spans="5:17" x14ac:dyDescent="0.25">
      <c r="E7079" s="265"/>
      <c r="M7079" s="159"/>
      <c r="N7079" s="149"/>
      <c r="P7079" s="135"/>
      <c r="Q7079" s="135"/>
    </row>
    <row r="7080" spans="5:17" x14ac:dyDescent="0.25">
      <c r="E7080" s="265"/>
      <c r="M7080" s="159"/>
      <c r="N7080" s="149"/>
      <c r="P7080" s="135"/>
      <c r="Q7080" s="135"/>
    </row>
    <row r="7081" spans="5:17" x14ac:dyDescent="0.25">
      <c r="E7081" s="265"/>
      <c r="M7081" s="159"/>
      <c r="N7081" s="149"/>
      <c r="P7081" s="135"/>
      <c r="Q7081" s="135"/>
    </row>
    <row r="7082" spans="5:17" x14ac:dyDescent="0.25">
      <c r="E7082" s="265"/>
      <c r="M7082" s="159"/>
      <c r="N7082" s="149"/>
      <c r="P7082" s="135"/>
      <c r="Q7082" s="135"/>
    </row>
    <row r="7083" spans="5:17" x14ac:dyDescent="0.25">
      <c r="E7083" s="265"/>
      <c r="M7083" s="159"/>
      <c r="N7083" s="149"/>
      <c r="P7083" s="135"/>
      <c r="Q7083" s="135"/>
    </row>
    <row r="7084" spans="5:17" x14ac:dyDescent="0.25">
      <c r="E7084" s="265"/>
      <c r="M7084" s="159"/>
      <c r="N7084" s="149"/>
      <c r="P7084" s="135"/>
      <c r="Q7084" s="135"/>
    </row>
    <row r="7085" spans="5:17" x14ac:dyDescent="0.25">
      <c r="E7085" s="265"/>
      <c r="M7085" s="159"/>
      <c r="N7085" s="149"/>
      <c r="P7085" s="135"/>
      <c r="Q7085" s="135"/>
    </row>
    <row r="7086" spans="5:17" x14ac:dyDescent="0.25">
      <c r="E7086" s="265"/>
      <c r="M7086" s="159"/>
      <c r="N7086" s="149"/>
      <c r="P7086" s="135"/>
      <c r="Q7086" s="135"/>
    </row>
    <row r="7087" spans="5:17" x14ac:dyDescent="0.25">
      <c r="E7087" s="265"/>
      <c r="M7087" s="159"/>
      <c r="N7087" s="149"/>
      <c r="P7087" s="135"/>
      <c r="Q7087" s="135"/>
    </row>
    <row r="7088" spans="5:17" x14ac:dyDescent="0.25">
      <c r="E7088" s="265"/>
      <c r="M7088" s="159"/>
      <c r="N7088" s="149"/>
      <c r="P7088" s="135"/>
      <c r="Q7088" s="135"/>
    </row>
    <row r="7089" spans="5:17" x14ac:dyDescent="0.25">
      <c r="E7089" s="265"/>
      <c r="M7089" s="159"/>
      <c r="N7089" s="149"/>
      <c r="P7089" s="135"/>
      <c r="Q7089" s="135"/>
    </row>
    <row r="7090" spans="5:17" x14ac:dyDescent="0.25">
      <c r="E7090" s="265"/>
      <c r="M7090" s="159"/>
      <c r="N7090" s="149"/>
      <c r="P7090" s="135"/>
      <c r="Q7090" s="135"/>
    </row>
    <row r="7091" spans="5:17" x14ac:dyDescent="0.25">
      <c r="E7091" s="265"/>
      <c r="M7091" s="159"/>
      <c r="N7091" s="149"/>
      <c r="P7091" s="135"/>
      <c r="Q7091" s="135"/>
    </row>
    <row r="7092" spans="5:17" x14ac:dyDescent="0.25">
      <c r="E7092" s="265"/>
      <c r="M7092" s="159"/>
      <c r="N7092" s="149"/>
      <c r="P7092" s="135"/>
      <c r="Q7092" s="135"/>
    </row>
    <row r="7093" spans="5:17" x14ac:dyDescent="0.25">
      <c r="E7093" s="265"/>
      <c r="M7093" s="159"/>
      <c r="N7093" s="149"/>
      <c r="P7093" s="135"/>
      <c r="Q7093" s="135"/>
    </row>
    <row r="7094" spans="5:17" x14ac:dyDescent="0.25">
      <c r="E7094" s="265"/>
      <c r="M7094" s="159"/>
      <c r="N7094" s="149"/>
      <c r="P7094" s="135"/>
      <c r="Q7094" s="135"/>
    </row>
    <row r="7095" spans="5:17" x14ac:dyDescent="0.25">
      <c r="E7095" s="265"/>
      <c r="M7095" s="159"/>
      <c r="N7095" s="149"/>
      <c r="P7095" s="135"/>
      <c r="Q7095" s="135"/>
    </row>
    <row r="7096" spans="5:17" x14ac:dyDescent="0.25">
      <c r="E7096" s="265"/>
      <c r="M7096" s="159"/>
      <c r="N7096" s="149"/>
      <c r="P7096" s="135"/>
      <c r="Q7096" s="135"/>
    </row>
    <row r="7097" spans="5:17" x14ac:dyDescent="0.25">
      <c r="E7097" s="265"/>
      <c r="M7097" s="159"/>
      <c r="N7097" s="149"/>
      <c r="P7097" s="135"/>
      <c r="Q7097" s="135"/>
    </row>
    <row r="7098" spans="5:17" x14ac:dyDescent="0.25">
      <c r="E7098" s="265"/>
      <c r="M7098" s="159"/>
      <c r="N7098" s="149"/>
      <c r="P7098" s="135"/>
      <c r="Q7098" s="135"/>
    </row>
    <row r="7099" spans="5:17" x14ac:dyDescent="0.25">
      <c r="E7099" s="265"/>
      <c r="M7099" s="159"/>
      <c r="N7099" s="149"/>
      <c r="P7099" s="135"/>
      <c r="Q7099" s="135"/>
    </row>
    <row r="7100" spans="5:17" x14ac:dyDescent="0.25">
      <c r="E7100" s="265"/>
      <c r="M7100" s="159"/>
      <c r="N7100" s="149"/>
      <c r="P7100" s="135"/>
      <c r="Q7100" s="135"/>
    </row>
    <row r="7101" spans="5:17" x14ac:dyDescent="0.25">
      <c r="E7101" s="265"/>
      <c r="M7101" s="159"/>
      <c r="N7101" s="149"/>
      <c r="P7101" s="135"/>
      <c r="Q7101" s="135"/>
    </row>
    <row r="7102" spans="5:17" x14ac:dyDescent="0.25">
      <c r="E7102" s="265"/>
      <c r="M7102" s="159"/>
      <c r="N7102" s="149"/>
      <c r="P7102" s="135"/>
      <c r="Q7102" s="135"/>
    </row>
    <row r="7103" spans="5:17" x14ac:dyDescent="0.25">
      <c r="E7103" s="265"/>
      <c r="M7103" s="159"/>
      <c r="N7103" s="149"/>
      <c r="P7103" s="135"/>
      <c r="Q7103" s="135"/>
    </row>
    <row r="7104" spans="5:17" x14ac:dyDescent="0.25">
      <c r="E7104" s="265"/>
      <c r="M7104" s="159"/>
      <c r="N7104" s="149"/>
      <c r="P7104" s="135"/>
      <c r="Q7104" s="135"/>
    </row>
    <row r="7105" spans="5:17" x14ac:dyDescent="0.25">
      <c r="E7105" s="265"/>
      <c r="M7105" s="159"/>
      <c r="N7105" s="149"/>
      <c r="P7105" s="135"/>
      <c r="Q7105" s="135"/>
    </row>
    <row r="7106" spans="5:17" x14ac:dyDescent="0.25">
      <c r="E7106" s="265"/>
      <c r="M7106" s="159"/>
      <c r="N7106" s="149"/>
      <c r="P7106" s="135"/>
      <c r="Q7106" s="135"/>
    </row>
    <row r="7107" spans="5:17" x14ac:dyDescent="0.25">
      <c r="E7107" s="265"/>
      <c r="M7107" s="159"/>
      <c r="N7107" s="149"/>
      <c r="P7107" s="135"/>
      <c r="Q7107" s="135"/>
    </row>
    <row r="7108" spans="5:17" x14ac:dyDescent="0.25">
      <c r="E7108" s="265"/>
      <c r="M7108" s="159"/>
      <c r="N7108" s="149"/>
      <c r="P7108" s="135"/>
      <c r="Q7108" s="135"/>
    </row>
    <row r="7109" spans="5:17" x14ac:dyDescent="0.25">
      <c r="E7109" s="265"/>
      <c r="M7109" s="159"/>
      <c r="N7109" s="149"/>
      <c r="P7109" s="135"/>
      <c r="Q7109" s="135"/>
    </row>
    <row r="7110" spans="5:17" x14ac:dyDescent="0.25">
      <c r="E7110" s="265"/>
      <c r="M7110" s="159"/>
      <c r="N7110" s="149"/>
      <c r="P7110" s="135"/>
      <c r="Q7110" s="135"/>
    </row>
    <row r="7111" spans="5:17" x14ac:dyDescent="0.25">
      <c r="E7111" s="265"/>
      <c r="M7111" s="159"/>
      <c r="N7111" s="149"/>
      <c r="P7111" s="135"/>
      <c r="Q7111" s="135"/>
    </row>
    <row r="7112" spans="5:17" x14ac:dyDescent="0.25">
      <c r="E7112" s="265"/>
      <c r="M7112" s="159"/>
      <c r="N7112" s="149"/>
      <c r="P7112" s="135"/>
      <c r="Q7112" s="135"/>
    </row>
    <row r="7113" spans="5:17" x14ac:dyDescent="0.25">
      <c r="E7113" s="265"/>
      <c r="M7113" s="159"/>
      <c r="N7113" s="149"/>
      <c r="P7113" s="135"/>
      <c r="Q7113" s="135"/>
    </row>
    <row r="7114" spans="5:17" x14ac:dyDescent="0.25">
      <c r="E7114" s="265"/>
      <c r="M7114" s="159"/>
      <c r="N7114" s="149"/>
      <c r="P7114" s="135"/>
      <c r="Q7114" s="135"/>
    </row>
    <row r="7115" spans="5:17" x14ac:dyDescent="0.25">
      <c r="E7115" s="265"/>
      <c r="M7115" s="159"/>
      <c r="N7115" s="149"/>
      <c r="P7115" s="135"/>
      <c r="Q7115" s="135"/>
    </row>
    <row r="7116" spans="5:17" x14ac:dyDescent="0.25">
      <c r="E7116" s="265"/>
      <c r="M7116" s="159"/>
      <c r="N7116" s="149"/>
      <c r="P7116" s="135"/>
      <c r="Q7116" s="135"/>
    </row>
    <row r="7117" spans="5:17" x14ac:dyDescent="0.25">
      <c r="E7117" s="265"/>
      <c r="M7117" s="159"/>
      <c r="N7117" s="149"/>
      <c r="P7117" s="135"/>
      <c r="Q7117" s="135"/>
    </row>
    <row r="7118" spans="5:17" x14ac:dyDescent="0.25">
      <c r="E7118" s="265"/>
      <c r="M7118" s="159"/>
      <c r="N7118" s="149"/>
      <c r="P7118" s="135"/>
      <c r="Q7118" s="135"/>
    </row>
    <row r="7119" spans="5:17" x14ac:dyDescent="0.25">
      <c r="E7119" s="265"/>
      <c r="M7119" s="159"/>
      <c r="N7119" s="149"/>
      <c r="P7119" s="135"/>
      <c r="Q7119" s="135"/>
    </row>
    <row r="7120" spans="5:17" x14ac:dyDescent="0.25">
      <c r="E7120" s="265"/>
      <c r="M7120" s="159"/>
      <c r="N7120" s="149"/>
      <c r="P7120" s="135"/>
      <c r="Q7120" s="135"/>
    </row>
    <row r="7121" spans="5:17" x14ac:dyDescent="0.25">
      <c r="E7121" s="265"/>
      <c r="M7121" s="159"/>
      <c r="N7121" s="149"/>
      <c r="P7121" s="135"/>
      <c r="Q7121" s="135"/>
    </row>
    <row r="7122" spans="5:17" x14ac:dyDescent="0.25">
      <c r="E7122" s="265"/>
      <c r="M7122" s="159"/>
      <c r="N7122" s="149"/>
      <c r="P7122" s="135"/>
      <c r="Q7122" s="135"/>
    </row>
    <row r="7123" spans="5:17" x14ac:dyDescent="0.25">
      <c r="E7123" s="265"/>
      <c r="M7123" s="159"/>
      <c r="N7123" s="149"/>
      <c r="P7123" s="135"/>
      <c r="Q7123" s="135"/>
    </row>
    <row r="7124" spans="5:17" x14ac:dyDescent="0.25">
      <c r="E7124" s="265"/>
      <c r="M7124" s="159"/>
      <c r="N7124" s="149"/>
      <c r="P7124" s="135"/>
      <c r="Q7124" s="135"/>
    </row>
    <row r="7125" spans="5:17" x14ac:dyDescent="0.25">
      <c r="E7125" s="265"/>
      <c r="M7125" s="159"/>
      <c r="N7125" s="149"/>
      <c r="P7125" s="135"/>
      <c r="Q7125" s="135"/>
    </row>
    <row r="7126" spans="5:17" x14ac:dyDescent="0.25">
      <c r="E7126" s="265"/>
      <c r="M7126" s="159"/>
      <c r="N7126" s="149"/>
      <c r="P7126" s="135"/>
      <c r="Q7126" s="135"/>
    </row>
    <row r="7127" spans="5:17" x14ac:dyDescent="0.25">
      <c r="E7127" s="265"/>
      <c r="M7127" s="159"/>
      <c r="N7127" s="149"/>
      <c r="P7127" s="135"/>
      <c r="Q7127" s="135"/>
    </row>
    <row r="7128" spans="5:17" x14ac:dyDescent="0.25">
      <c r="E7128" s="265"/>
      <c r="M7128" s="159"/>
      <c r="N7128" s="149"/>
      <c r="P7128" s="135"/>
      <c r="Q7128" s="135"/>
    </row>
    <row r="7129" spans="5:17" x14ac:dyDescent="0.25">
      <c r="E7129" s="265"/>
      <c r="M7129" s="159"/>
      <c r="N7129" s="149"/>
      <c r="P7129" s="135"/>
      <c r="Q7129" s="135"/>
    </row>
    <row r="7130" spans="5:17" x14ac:dyDescent="0.25">
      <c r="E7130" s="265"/>
      <c r="M7130" s="159"/>
      <c r="N7130" s="149"/>
      <c r="P7130" s="135"/>
      <c r="Q7130" s="135"/>
    </row>
    <row r="7131" spans="5:17" x14ac:dyDescent="0.25">
      <c r="E7131" s="265"/>
      <c r="M7131" s="159"/>
      <c r="N7131" s="149"/>
      <c r="P7131" s="135"/>
      <c r="Q7131" s="135"/>
    </row>
    <row r="7132" spans="5:17" x14ac:dyDescent="0.25">
      <c r="E7132" s="265"/>
      <c r="M7132" s="159"/>
      <c r="N7132" s="149"/>
      <c r="P7132" s="135"/>
      <c r="Q7132" s="135"/>
    </row>
    <row r="7133" spans="5:17" x14ac:dyDescent="0.25">
      <c r="E7133" s="265"/>
      <c r="M7133" s="159"/>
      <c r="N7133" s="149"/>
      <c r="P7133" s="135"/>
      <c r="Q7133" s="135"/>
    </row>
    <row r="7134" spans="5:17" x14ac:dyDescent="0.25">
      <c r="E7134" s="265"/>
      <c r="M7134" s="159"/>
      <c r="N7134" s="149"/>
      <c r="P7134" s="135"/>
      <c r="Q7134" s="135"/>
    </row>
    <row r="7135" spans="5:17" x14ac:dyDescent="0.25">
      <c r="E7135" s="265"/>
      <c r="M7135" s="159"/>
      <c r="N7135" s="149"/>
      <c r="P7135" s="135"/>
      <c r="Q7135" s="135"/>
    </row>
    <row r="7136" spans="5:17" x14ac:dyDescent="0.25">
      <c r="E7136" s="265"/>
      <c r="M7136" s="159"/>
      <c r="N7136" s="149"/>
      <c r="P7136" s="135"/>
      <c r="Q7136" s="135"/>
    </row>
    <row r="7137" spans="5:17" x14ac:dyDescent="0.25">
      <c r="E7137" s="265"/>
      <c r="M7137" s="159"/>
      <c r="N7137" s="149"/>
      <c r="P7137" s="135"/>
      <c r="Q7137" s="135"/>
    </row>
    <row r="7138" spans="5:17" x14ac:dyDescent="0.25">
      <c r="E7138" s="265"/>
      <c r="M7138" s="159"/>
      <c r="N7138" s="149"/>
      <c r="P7138" s="135"/>
      <c r="Q7138" s="135"/>
    </row>
    <row r="7139" spans="5:17" x14ac:dyDescent="0.25">
      <c r="E7139" s="265"/>
      <c r="M7139" s="159"/>
      <c r="N7139" s="149"/>
      <c r="P7139" s="135"/>
      <c r="Q7139" s="135"/>
    </row>
    <row r="7140" spans="5:17" x14ac:dyDescent="0.25">
      <c r="E7140" s="265"/>
      <c r="M7140" s="159"/>
      <c r="N7140" s="149"/>
      <c r="P7140" s="135"/>
      <c r="Q7140" s="135"/>
    </row>
    <row r="7141" spans="5:17" x14ac:dyDescent="0.25">
      <c r="E7141" s="265"/>
      <c r="M7141" s="159"/>
      <c r="N7141" s="149"/>
      <c r="P7141" s="135"/>
      <c r="Q7141" s="135"/>
    </row>
    <row r="7142" spans="5:17" x14ac:dyDescent="0.25">
      <c r="E7142" s="265"/>
      <c r="M7142" s="159"/>
      <c r="N7142" s="149"/>
      <c r="P7142" s="135"/>
      <c r="Q7142" s="135"/>
    </row>
    <row r="7143" spans="5:17" x14ac:dyDescent="0.25">
      <c r="E7143" s="265"/>
      <c r="M7143" s="159"/>
      <c r="N7143" s="149"/>
      <c r="P7143" s="135"/>
      <c r="Q7143" s="135"/>
    </row>
    <row r="7144" spans="5:17" x14ac:dyDescent="0.25">
      <c r="E7144" s="265"/>
      <c r="M7144" s="159"/>
      <c r="N7144" s="149"/>
      <c r="P7144" s="135"/>
      <c r="Q7144" s="135"/>
    </row>
    <row r="7145" spans="5:17" x14ac:dyDescent="0.25">
      <c r="E7145" s="265"/>
      <c r="M7145" s="159"/>
      <c r="N7145" s="149"/>
      <c r="P7145" s="135"/>
      <c r="Q7145" s="135"/>
    </row>
    <row r="7146" spans="5:17" x14ac:dyDescent="0.25">
      <c r="E7146" s="265"/>
      <c r="M7146" s="159"/>
      <c r="N7146" s="149"/>
      <c r="P7146" s="135"/>
      <c r="Q7146" s="135"/>
    </row>
    <row r="7147" spans="5:17" x14ac:dyDescent="0.25">
      <c r="E7147" s="265"/>
      <c r="M7147" s="159"/>
      <c r="N7147" s="149"/>
      <c r="P7147" s="135"/>
      <c r="Q7147" s="135"/>
    </row>
    <row r="7148" spans="5:17" x14ac:dyDescent="0.25">
      <c r="E7148" s="265"/>
      <c r="M7148" s="159"/>
      <c r="N7148" s="149"/>
      <c r="P7148" s="135"/>
      <c r="Q7148" s="135"/>
    </row>
    <row r="7149" spans="5:17" x14ac:dyDescent="0.25">
      <c r="E7149" s="265"/>
      <c r="M7149" s="159"/>
      <c r="N7149" s="149"/>
      <c r="P7149" s="135"/>
      <c r="Q7149" s="135"/>
    </row>
    <row r="7150" spans="5:17" x14ac:dyDescent="0.25">
      <c r="E7150" s="265"/>
      <c r="M7150" s="159"/>
      <c r="N7150" s="149"/>
      <c r="P7150" s="135"/>
      <c r="Q7150" s="135"/>
    </row>
    <row r="7151" spans="5:17" x14ac:dyDescent="0.25">
      <c r="E7151" s="265"/>
      <c r="M7151" s="159"/>
      <c r="N7151" s="149"/>
      <c r="P7151" s="135"/>
      <c r="Q7151" s="135"/>
    </row>
    <row r="7152" spans="5:17" x14ac:dyDescent="0.25">
      <c r="E7152" s="265"/>
      <c r="M7152" s="159"/>
      <c r="N7152" s="149"/>
      <c r="P7152" s="135"/>
      <c r="Q7152" s="135"/>
    </row>
    <row r="7153" spans="5:17" x14ac:dyDescent="0.25">
      <c r="E7153" s="265"/>
      <c r="M7153" s="159"/>
      <c r="N7153" s="149"/>
      <c r="P7153" s="135"/>
      <c r="Q7153" s="135"/>
    </row>
    <row r="7154" spans="5:17" x14ac:dyDescent="0.25">
      <c r="E7154" s="265"/>
      <c r="M7154" s="159"/>
      <c r="N7154" s="149"/>
      <c r="P7154" s="135"/>
      <c r="Q7154" s="135"/>
    </row>
    <row r="7155" spans="5:17" x14ac:dyDescent="0.25">
      <c r="E7155" s="265"/>
      <c r="M7155" s="159"/>
      <c r="N7155" s="149"/>
      <c r="P7155" s="135"/>
      <c r="Q7155" s="135"/>
    </row>
    <row r="7156" spans="5:17" x14ac:dyDescent="0.25">
      <c r="E7156" s="265"/>
      <c r="M7156" s="159"/>
      <c r="N7156" s="149"/>
      <c r="P7156" s="135"/>
      <c r="Q7156" s="135"/>
    </row>
    <row r="7157" spans="5:17" x14ac:dyDescent="0.25">
      <c r="E7157" s="265"/>
      <c r="M7157" s="159"/>
      <c r="N7157" s="149"/>
      <c r="P7157" s="135"/>
      <c r="Q7157" s="135"/>
    </row>
    <row r="7158" spans="5:17" x14ac:dyDescent="0.25">
      <c r="E7158" s="265"/>
      <c r="M7158" s="159"/>
      <c r="N7158" s="149"/>
      <c r="P7158" s="135"/>
      <c r="Q7158" s="135"/>
    </row>
    <row r="7159" spans="5:17" x14ac:dyDescent="0.25">
      <c r="E7159" s="265"/>
      <c r="M7159" s="159"/>
      <c r="N7159" s="149"/>
      <c r="P7159" s="135"/>
      <c r="Q7159" s="135"/>
    </row>
    <row r="7160" spans="5:17" x14ac:dyDescent="0.25">
      <c r="E7160" s="265"/>
      <c r="M7160" s="159"/>
      <c r="N7160" s="149"/>
      <c r="P7160" s="135"/>
      <c r="Q7160" s="135"/>
    </row>
    <row r="7161" spans="5:17" x14ac:dyDescent="0.25">
      <c r="E7161" s="265"/>
      <c r="M7161" s="159"/>
      <c r="N7161" s="149"/>
      <c r="P7161" s="135"/>
      <c r="Q7161" s="135"/>
    </row>
    <row r="7162" spans="5:17" x14ac:dyDescent="0.25">
      <c r="E7162" s="265"/>
      <c r="M7162" s="159"/>
      <c r="N7162" s="149"/>
      <c r="P7162" s="135"/>
      <c r="Q7162" s="135"/>
    </row>
    <row r="7163" spans="5:17" x14ac:dyDescent="0.25">
      <c r="E7163" s="265"/>
      <c r="M7163" s="159"/>
      <c r="N7163" s="149"/>
      <c r="P7163" s="135"/>
      <c r="Q7163" s="135"/>
    </row>
    <row r="7164" spans="5:17" x14ac:dyDescent="0.25">
      <c r="E7164" s="265"/>
      <c r="M7164" s="159"/>
      <c r="N7164" s="149"/>
      <c r="P7164" s="135"/>
      <c r="Q7164" s="135"/>
    </row>
    <row r="7165" spans="5:17" x14ac:dyDescent="0.25">
      <c r="E7165" s="265"/>
      <c r="M7165" s="159"/>
      <c r="N7165" s="149"/>
      <c r="P7165" s="135"/>
      <c r="Q7165" s="135"/>
    </row>
    <row r="7166" spans="5:17" x14ac:dyDescent="0.25">
      <c r="E7166" s="265"/>
      <c r="M7166" s="159"/>
      <c r="N7166" s="149"/>
      <c r="P7166" s="135"/>
      <c r="Q7166" s="135"/>
    </row>
    <row r="7167" spans="5:17" x14ac:dyDescent="0.25">
      <c r="E7167" s="265"/>
      <c r="M7167" s="159"/>
      <c r="N7167" s="149"/>
      <c r="P7167" s="135"/>
      <c r="Q7167" s="135"/>
    </row>
    <row r="7168" spans="5:17" x14ac:dyDescent="0.25">
      <c r="E7168" s="265"/>
      <c r="M7168" s="159"/>
      <c r="N7168" s="149"/>
      <c r="P7168" s="135"/>
      <c r="Q7168" s="135"/>
    </row>
    <row r="7169" spans="5:17" x14ac:dyDescent="0.25">
      <c r="E7169" s="265"/>
      <c r="M7169" s="159"/>
      <c r="N7169" s="149"/>
      <c r="P7169" s="135"/>
      <c r="Q7169" s="135"/>
    </row>
    <row r="7170" spans="5:17" x14ac:dyDescent="0.25">
      <c r="E7170" s="265"/>
      <c r="M7170" s="159"/>
      <c r="N7170" s="149"/>
      <c r="P7170" s="135"/>
      <c r="Q7170" s="135"/>
    </row>
    <row r="7171" spans="5:17" x14ac:dyDescent="0.25">
      <c r="E7171" s="265"/>
      <c r="M7171" s="159"/>
      <c r="N7171" s="149"/>
      <c r="P7171" s="135"/>
      <c r="Q7171" s="135"/>
    </row>
    <row r="7172" spans="5:17" x14ac:dyDescent="0.25">
      <c r="E7172" s="265"/>
      <c r="M7172" s="159"/>
      <c r="N7172" s="149"/>
      <c r="P7172" s="135"/>
      <c r="Q7172" s="135"/>
    </row>
    <row r="7173" spans="5:17" x14ac:dyDescent="0.25">
      <c r="E7173" s="265"/>
      <c r="M7173" s="159"/>
      <c r="N7173" s="149"/>
      <c r="P7173" s="135"/>
      <c r="Q7173" s="135"/>
    </row>
    <row r="7174" spans="5:17" x14ac:dyDescent="0.25">
      <c r="E7174" s="265"/>
      <c r="M7174" s="159"/>
      <c r="N7174" s="149"/>
      <c r="P7174" s="135"/>
      <c r="Q7174" s="135"/>
    </row>
    <row r="7175" spans="5:17" x14ac:dyDescent="0.25">
      <c r="E7175" s="265"/>
      <c r="M7175" s="159"/>
      <c r="N7175" s="149"/>
      <c r="P7175" s="135"/>
      <c r="Q7175" s="135"/>
    </row>
    <row r="7176" spans="5:17" x14ac:dyDescent="0.25">
      <c r="E7176" s="265"/>
      <c r="M7176" s="159"/>
      <c r="N7176" s="149"/>
      <c r="P7176" s="135"/>
      <c r="Q7176" s="135"/>
    </row>
    <row r="7177" spans="5:17" x14ac:dyDescent="0.25">
      <c r="E7177" s="265"/>
      <c r="M7177" s="159"/>
      <c r="N7177" s="149"/>
      <c r="P7177" s="135"/>
      <c r="Q7177" s="135"/>
    </row>
    <row r="7178" spans="5:17" x14ac:dyDescent="0.25">
      <c r="E7178" s="265"/>
      <c r="M7178" s="159"/>
      <c r="N7178" s="149"/>
      <c r="P7178" s="135"/>
      <c r="Q7178" s="135"/>
    </row>
    <row r="7179" spans="5:17" x14ac:dyDescent="0.25">
      <c r="E7179" s="265"/>
      <c r="M7179" s="159"/>
      <c r="N7179" s="149"/>
      <c r="P7179" s="135"/>
      <c r="Q7179" s="135"/>
    </row>
    <row r="7180" spans="5:17" x14ac:dyDescent="0.25">
      <c r="E7180" s="265"/>
      <c r="M7180" s="159"/>
      <c r="N7180" s="149"/>
      <c r="P7180" s="135"/>
      <c r="Q7180" s="135"/>
    </row>
    <row r="7181" spans="5:17" x14ac:dyDescent="0.25">
      <c r="E7181" s="265"/>
      <c r="M7181" s="159"/>
      <c r="N7181" s="149"/>
      <c r="P7181" s="135"/>
      <c r="Q7181" s="135"/>
    </row>
    <row r="7182" spans="5:17" x14ac:dyDescent="0.25">
      <c r="E7182" s="265"/>
      <c r="M7182" s="159"/>
      <c r="N7182" s="149"/>
      <c r="P7182" s="135"/>
      <c r="Q7182" s="135"/>
    </row>
    <row r="7183" spans="5:17" x14ac:dyDescent="0.25">
      <c r="E7183" s="265"/>
      <c r="M7183" s="159"/>
      <c r="N7183" s="149"/>
      <c r="P7183" s="135"/>
      <c r="Q7183" s="135"/>
    </row>
    <row r="7184" spans="5:17" x14ac:dyDescent="0.25">
      <c r="E7184" s="265"/>
      <c r="M7184" s="159"/>
      <c r="N7184" s="149"/>
      <c r="P7184" s="135"/>
      <c r="Q7184" s="135"/>
    </row>
    <row r="7185" spans="5:17" x14ac:dyDescent="0.25">
      <c r="E7185" s="265"/>
      <c r="M7185" s="159"/>
      <c r="N7185" s="149"/>
      <c r="P7185" s="135"/>
      <c r="Q7185" s="135"/>
    </row>
    <row r="7186" spans="5:17" x14ac:dyDescent="0.25">
      <c r="E7186" s="265"/>
      <c r="M7186" s="159"/>
      <c r="N7186" s="149"/>
      <c r="P7186" s="135"/>
      <c r="Q7186" s="135"/>
    </row>
    <row r="7187" spans="5:17" x14ac:dyDescent="0.25">
      <c r="E7187" s="265"/>
      <c r="M7187" s="159"/>
      <c r="N7187" s="149"/>
      <c r="P7187" s="135"/>
      <c r="Q7187" s="135"/>
    </row>
    <row r="7188" spans="5:17" x14ac:dyDescent="0.25">
      <c r="E7188" s="265"/>
      <c r="M7188" s="159"/>
      <c r="N7188" s="149"/>
      <c r="P7188" s="135"/>
      <c r="Q7188" s="135"/>
    </row>
    <row r="7189" spans="5:17" x14ac:dyDescent="0.25">
      <c r="E7189" s="265"/>
      <c r="M7189" s="159"/>
      <c r="N7189" s="149"/>
      <c r="P7189" s="135"/>
      <c r="Q7189" s="135"/>
    </row>
    <row r="7190" spans="5:17" x14ac:dyDescent="0.25">
      <c r="E7190" s="265"/>
      <c r="M7190" s="159"/>
      <c r="N7190" s="149"/>
      <c r="P7190" s="135"/>
      <c r="Q7190" s="135"/>
    </row>
    <row r="7191" spans="5:17" x14ac:dyDescent="0.25">
      <c r="E7191" s="265"/>
      <c r="M7191" s="159"/>
      <c r="N7191" s="149"/>
      <c r="P7191" s="135"/>
      <c r="Q7191" s="135"/>
    </row>
    <row r="7192" spans="5:17" x14ac:dyDescent="0.25">
      <c r="E7192" s="265"/>
      <c r="M7192" s="159"/>
      <c r="N7192" s="149"/>
      <c r="P7192" s="135"/>
      <c r="Q7192" s="135"/>
    </row>
    <row r="7193" spans="5:17" x14ac:dyDescent="0.25">
      <c r="E7193" s="265"/>
      <c r="M7193" s="159"/>
      <c r="N7193" s="149"/>
      <c r="P7193" s="135"/>
      <c r="Q7193" s="135"/>
    </row>
    <row r="7194" spans="5:17" x14ac:dyDescent="0.25">
      <c r="E7194" s="265"/>
      <c r="M7194" s="159"/>
      <c r="N7194" s="149"/>
      <c r="P7194" s="135"/>
      <c r="Q7194" s="135"/>
    </row>
    <row r="7195" spans="5:17" x14ac:dyDescent="0.25">
      <c r="E7195" s="265"/>
      <c r="M7195" s="159"/>
      <c r="N7195" s="149"/>
      <c r="P7195" s="135"/>
      <c r="Q7195" s="135"/>
    </row>
    <row r="7196" spans="5:17" x14ac:dyDescent="0.25">
      <c r="E7196" s="265"/>
      <c r="M7196" s="159"/>
      <c r="N7196" s="149"/>
      <c r="P7196" s="135"/>
      <c r="Q7196" s="135"/>
    </row>
    <row r="7197" spans="5:17" x14ac:dyDescent="0.25">
      <c r="E7197" s="265"/>
      <c r="M7197" s="159"/>
      <c r="N7197" s="149"/>
      <c r="P7197" s="135"/>
      <c r="Q7197" s="135"/>
    </row>
    <row r="7198" spans="5:17" x14ac:dyDescent="0.25">
      <c r="E7198" s="265"/>
      <c r="M7198" s="159"/>
      <c r="N7198" s="149"/>
      <c r="P7198" s="135"/>
      <c r="Q7198" s="135"/>
    </row>
    <row r="7199" spans="5:17" x14ac:dyDescent="0.25">
      <c r="E7199" s="265"/>
      <c r="M7199" s="159"/>
      <c r="N7199" s="149"/>
      <c r="P7199" s="135"/>
      <c r="Q7199" s="135"/>
    </row>
    <row r="7200" spans="5:17" x14ac:dyDescent="0.25">
      <c r="E7200" s="265"/>
      <c r="M7200" s="159"/>
      <c r="N7200" s="149"/>
      <c r="P7200" s="135"/>
      <c r="Q7200" s="135"/>
    </row>
    <row r="7201" spans="5:17" x14ac:dyDescent="0.25">
      <c r="E7201" s="265"/>
      <c r="M7201" s="159"/>
      <c r="N7201" s="149"/>
      <c r="P7201" s="135"/>
      <c r="Q7201" s="135"/>
    </row>
    <row r="7202" spans="5:17" x14ac:dyDescent="0.25">
      <c r="E7202" s="265"/>
      <c r="M7202" s="159"/>
      <c r="N7202" s="149"/>
      <c r="P7202" s="135"/>
      <c r="Q7202" s="135"/>
    </row>
    <row r="7203" spans="5:17" x14ac:dyDescent="0.25">
      <c r="E7203" s="265"/>
      <c r="M7203" s="159"/>
      <c r="N7203" s="149"/>
      <c r="P7203" s="135"/>
      <c r="Q7203" s="135"/>
    </row>
    <row r="7204" spans="5:17" x14ac:dyDescent="0.25">
      <c r="E7204" s="265"/>
      <c r="M7204" s="159"/>
      <c r="N7204" s="149"/>
      <c r="P7204" s="135"/>
      <c r="Q7204" s="135"/>
    </row>
    <row r="7205" spans="5:17" x14ac:dyDescent="0.25">
      <c r="E7205" s="265"/>
      <c r="M7205" s="159"/>
      <c r="N7205" s="149"/>
      <c r="P7205" s="135"/>
      <c r="Q7205" s="135"/>
    </row>
    <row r="7206" spans="5:17" x14ac:dyDescent="0.25">
      <c r="E7206" s="265"/>
      <c r="M7206" s="159"/>
      <c r="N7206" s="149"/>
      <c r="P7206" s="135"/>
      <c r="Q7206" s="135"/>
    </row>
    <row r="7207" spans="5:17" x14ac:dyDescent="0.25">
      <c r="E7207" s="265"/>
      <c r="M7207" s="159"/>
      <c r="N7207" s="149"/>
      <c r="P7207" s="135"/>
      <c r="Q7207" s="135"/>
    </row>
    <row r="7208" spans="5:17" x14ac:dyDescent="0.25">
      <c r="E7208" s="265"/>
      <c r="M7208" s="159"/>
      <c r="N7208" s="149"/>
      <c r="P7208" s="135"/>
      <c r="Q7208" s="135"/>
    </row>
    <row r="7209" spans="5:17" x14ac:dyDescent="0.25">
      <c r="E7209" s="265"/>
      <c r="M7209" s="159"/>
      <c r="N7209" s="149"/>
      <c r="P7209" s="135"/>
      <c r="Q7209" s="135"/>
    </row>
    <row r="7210" spans="5:17" x14ac:dyDescent="0.25">
      <c r="E7210" s="265"/>
      <c r="M7210" s="159"/>
      <c r="N7210" s="149"/>
      <c r="P7210" s="135"/>
      <c r="Q7210" s="135"/>
    </row>
    <row r="7211" spans="5:17" x14ac:dyDescent="0.25">
      <c r="E7211" s="265"/>
      <c r="M7211" s="159"/>
      <c r="N7211" s="149"/>
      <c r="P7211" s="135"/>
      <c r="Q7211" s="135"/>
    </row>
    <row r="7212" spans="5:17" x14ac:dyDescent="0.25">
      <c r="E7212" s="265"/>
      <c r="M7212" s="159"/>
      <c r="N7212" s="149"/>
      <c r="P7212" s="135"/>
      <c r="Q7212" s="135"/>
    </row>
    <row r="7213" spans="5:17" x14ac:dyDescent="0.25">
      <c r="E7213" s="265"/>
      <c r="M7213" s="159"/>
      <c r="N7213" s="149"/>
      <c r="P7213" s="135"/>
      <c r="Q7213" s="135"/>
    </row>
    <row r="7214" spans="5:17" x14ac:dyDescent="0.25">
      <c r="E7214" s="265"/>
      <c r="M7214" s="159"/>
      <c r="N7214" s="149"/>
      <c r="P7214" s="135"/>
      <c r="Q7214" s="135"/>
    </row>
    <row r="7215" spans="5:17" x14ac:dyDescent="0.25">
      <c r="E7215" s="265"/>
      <c r="M7215" s="159"/>
      <c r="N7215" s="149"/>
      <c r="P7215" s="135"/>
      <c r="Q7215" s="135"/>
    </row>
    <row r="7216" spans="5:17" x14ac:dyDescent="0.25">
      <c r="E7216" s="265"/>
      <c r="M7216" s="159"/>
      <c r="N7216" s="149"/>
      <c r="P7216" s="135"/>
      <c r="Q7216" s="135"/>
    </row>
    <row r="7217" spans="5:17" x14ac:dyDescent="0.25">
      <c r="E7217" s="265"/>
      <c r="M7217" s="159"/>
      <c r="N7217" s="149"/>
      <c r="P7217" s="135"/>
      <c r="Q7217" s="135"/>
    </row>
    <row r="7218" spans="5:17" x14ac:dyDescent="0.25">
      <c r="E7218" s="265"/>
      <c r="M7218" s="159"/>
      <c r="N7218" s="149"/>
      <c r="P7218" s="135"/>
      <c r="Q7218" s="135"/>
    </row>
    <row r="7219" spans="5:17" x14ac:dyDescent="0.25">
      <c r="E7219" s="265"/>
      <c r="M7219" s="159"/>
      <c r="N7219" s="149"/>
      <c r="P7219" s="135"/>
      <c r="Q7219" s="135"/>
    </row>
    <row r="7220" spans="5:17" x14ac:dyDescent="0.25">
      <c r="E7220" s="265"/>
      <c r="M7220" s="159"/>
      <c r="N7220" s="149"/>
      <c r="P7220" s="135"/>
      <c r="Q7220" s="135"/>
    </row>
    <row r="7221" spans="5:17" x14ac:dyDescent="0.25">
      <c r="E7221" s="265"/>
      <c r="M7221" s="159"/>
      <c r="N7221" s="149"/>
      <c r="P7221" s="135"/>
      <c r="Q7221" s="135"/>
    </row>
    <row r="7222" spans="5:17" x14ac:dyDescent="0.25">
      <c r="E7222" s="265"/>
      <c r="M7222" s="159"/>
      <c r="N7222" s="149"/>
      <c r="P7222" s="135"/>
      <c r="Q7222" s="135"/>
    </row>
    <row r="7223" spans="5:17" x14ac:dyDescent="0.25">
      <c r="E7223" s="265"/>
      <c r="M7223" s="159"/>
      <c r="N7223" s="149"/>
      <c r="P7223" s="135"/>
      <c r="Q7223" s="135"/>
    </row>
    <row r="7224" spans="5:17" x14ac:dyDescent="0.25">
      <c r="E7224" s="265"/>
      <c r="M7224" s="159"/>
      <c r="N7224" s="149"/>
      <c r="P7224" s="135"/>
      <c r="Q7224" s="135"/>
    </row>
    <row r="7225" spans="5:17" x14ac:dyDescent="0.25">
      <c r="E7225" s="265"/>
      <c r="M7225" s="159"/>
      <c r="N7225" s="149"/>
      <c r="P7225" s="135"/>
      <c r="Q7225" s="135"/>
    </row>
    <row r="7226" spans="5:17" x14ac:dyDescent="0.25">
      <c r="E7226" s="265"/>
      <c r="M7226" s="159"/>
      <c r="N7226" s="149"/>
      <c r="P7226" s="135"/>
      <c r="Q7226" s="135"/>
    </row>
    <row r="7227" spans="5:17" x14ac:dyDescent="0.25">
      <c r="E7227" s="265"/>
      <c r="M7227" s="159"/>
      <c r="N7227" s="149"/>
      <c r="P7227" s="135"/>
      <c r="Q7227" s="135"/>
    </row>
    <row r="7228" spans="5:17" x14ac:dyDescent="0.25">
      <c r="E7228" s="265"/>
      <c r="M7228" s="159"/>
      <c r="N7228" s="149"/>
      <c r="P7228" s="135"/>
      <c r="Q7228" s="135"/>
    </row>
    <row r="7229" spans="5:17" x14ac:dyDescent="0.25">
      <c r="E7229" s="265"/>
      <c r="M7229" s="159"/>
      <c r="N7229" s="149"/>
      <c r="P7229" s="135"/>
      <c r="Q7229" s="135"/>
    </row>
    <row r="7230" spans="5:17" x14ac:dyDescent="0.25">
      <c r="E7230" s="265"/>
      <c r="M7230" s="159"/>
      <c r="N7230" s="149"/>
      <c r="P7230" s="135"/>
      <c r="Q7230" s="135"/>
    </row>
    <row r="7231" spans="5:17" x14ac:dyDescent="0.25">
      <c r="E7231" s="265"/>
      <c r="M7231" s="159"/>
      <c r="N7231" s="149"/>
      <c r="P7231" s="135"/>
      <c r="Q7231" s="135"/>
    </row>
    <row r="7232" spans="5:17" x14ac:dyDescent="0.25">
      <c r="E7232" s="265"/>
      <c r="M7232" s="159"/>
      <c r="N7232" s="149"/>
      <c r="P7232" s="135"/>
      <c r="Q7232" s="135"/>
    </row>
    <row r="7233" spans="5:17" x14ac:dyDescent="0.25">
      <c r="E7233" s="265"/>
      <c r="M7233" s="159"/>
      <c r="N7233" s="149"/>
      <c r="P7233" s="135"/>
      <c r="Q7233" s="135"/>
    </row>
    <row r="7234" spans="5:17" x14ac:dyDescent="0.25">
      <c r="E7234" s="265"/>
      <c r="M7234" s="159"/>
      <c r="N7234" s="149"/>
      <c r="P7234" s="135"/>
      <c r="Q7234" s="135"/>
    </row>
    <row r="7235" spans="5:17" x14ac:dyDescent="0.25">
      <c r="E7235" s="265"/>
      <c r="M7235" s="159"/>
      <c r="N7235" s="149"/>
      <c r="P7235" s="135"/>
      <c r="Q7235" s="135"/>
    </row>
    <row r="7236" spans="5:17" x14ac:dyDescent="0.25">
      <c r="E7236" s="265"/>
      <c r="M7236" s="159"/>
      <c r="N7236" s="149"/>
      <c r="P7236" s="135"/>
      <c r="Q7236" s="135"/>
    </row>
    <row r="7237" spans="5:17" x14ac:dyDescent="0.25">
      <c r="E7237" s="265"/>
      <c r="M7237" s="159"/>
      <c r="N7237" s="149"/>
      <c r="P7237" s="135"/>
      <c r="Q7237" s="135"/>
    </row>
    <row r="7238" spans="5:17" x14ac:dyDescent="0.25">
      <c r="E7238" s="265"/>
      <c r="M7238" s="159"/>
      <c r="N7238" s="149"/>
      <c r="P7238" s="135"/>
      <c r="Q7238" s="135"/>
    </row>
    <row r="7239" spans="5:17" x14ac:dyDescent="0.25">
      <c r="E7239" s="265"/>
      <c r="M7239" s="159"/>
      <c r="N7239" s="149"/>
      <c r="P7239" s="135"/>
      <c r="Q7239" s="135"/>
    </row>
    <row r="7240" spans="5:17" x14ac:dyDescent="0.25">
      <c r="E7240" s="265"/>
      <c r="M7240" s="159"/>
      <c r="N7240" s="149"/>
      <c r="P7240" s="135"/>
      <c r="Q7240" s="135"/>
    </row>
    <row r="7241" spans="5:17" x14ac:dyDescent="0.25">
      <c r="E7241" s="265"/>
      <c r="M7241" s="159"/>
      <c r="N7241" s="149"/>
      <c r="P7241" s="135"/>
      <c r="Q7241" s="135"/>
    </row>
    <row r="7242" spans="5:17" x14ac:dyDescent="0.25">
      <c r="E7242" s="265"/>
      <c r="M7242" s="159"/>
      <c r="N7242" s="149"/>
      <c r="P7242" s="135"/>
      <c r="Q7242" s="135"/>
    </row>
    <row r="7243" spans="5:17" x14ac:dyDescent="0.25">
      <c r="E7243" s="265"/>
      <c r="M7243" s="159"/>
      <c r="N7243" s="149"/>
      <c r="P7243" s="135"/>
      <c r="Q7243" s="135"/>
    </row>
    <row r="7244" spans="5:17" x14ac:dyDescent="0.25">
      <c r="E7244" s="265"/>
      <c r="M7244" s="159"/>
      <c r="N7244" s="149"/>
      <c r="P7244" s="135"/>
      <c r="Q7244" s="135"/>
    </row>
    <row r="7245" spans="5:17" x14ac:dyDescent="0.25">
      <c r="E7245" s="265"/>
      <c r="M7245" s="159"/>
      <c r="N7245" s="149"/>
      <c r="P7245" s="135"/>
      <c r="Q7245" s="135"/>
    </row>
    <row r="7246" spans="5:17" x14ac:dyDescent="0.25">
      <c r="E7246" s="265"/>
      <c r="M7246" s="159"/>
      <c r="N7246" s="149"/>
      <c r="P7246" s="135"/>
      <c r="Q7246" s="135"/>
    </row>
    <row r="7247" spans="5:17" x14ac:dyDescent="0.25">
      <c r="E7247" s="265"/>
      <c r="M7247" s="159"/>
      <c r="N7247" s="149"/>
      <c r="P7247" s="135"/>
      <c r="Q7247" s="135"/>
    </row>
    <row r="7248" spans="5:17" x14ac:dyDescent="0.25">
      <c r="E7248" s="265"/>
      <c r="M7248" s="159"/>
      <c r="N7248" s="149"/>
      <c r="P7248" s="135"/>
      <c r="Q7248" s="135"/>
    </row>
    <row r="7249" spans="5:17" x14ac:dyDescent="0.25">
      <c r="E7249" s="265"/>
      <c r="M7249" s="159"/>
      <c r="N7249" s="149"/>
      <c r="P7249" s="135"/>
      <c r="Q7249" s="135"/>
    </row>
    <row r="7250" spans="5:17" x14ac:dyDescent="0.25">
      <c r="E7250" s="265"/>
      <c r="M7250" s="159"/>
      <c r="N7250" s="149"/>
      <c r="P7250" s="135"/>
      <c r="Q7250" s="135"/>
    </row>
    <row r="7251" spans="5:17" x14ac:dyDescent="0.25">
      <c r="E7251" s="265"/>
      <c r="M7251" s="159"/>
      <c r="N7251" s="149"/>
      <c r="P7251" s="135"/>
      <c r="Q7251" s="135"/>
    </row>
    <row r="7252" spans="5:17" x14ac:dyDescent="0.25">
      <c r="E7252" s="265"/>
      <c r="M7252" s="159"/>
      <c r="N7252" s="149"/>
      <c r="P7252" s="135"/>
      <c r="Q7252" s="135"/>
    </row>
    <row r="7253" spans="5:17" x14ac:dyDescent="0.25">
      <c r="E7253" s="265"/>
      <c r="M7253" s="159"/>
      <c r="N7253" s="149"/>
      <c r="P7253" s="135"/>
      <c r="Q7253" s="135"/>
    </row>
    <row r="7254" spans="5:17" x14ac:dyDescent="0.25">
      <c r="E7254" s="265"/>
      <c r="M7254" s="159"/>
      <c r="N7254" s="149"/>
      <c r="P7254" s="135"/>
      <c r="Q7254" s="135"/>
    </row>
    <row r="7255" spans="5:17" x14ac:dyDescent="0.25">
      <c r="E7255" s="265"/>
      <c r="M7255" s="159"/>
      <c r="N7255" s="149"/>
      <c r="P7255" s="135"/>
      <c r="Q7255" s="135"/>
    </row>
    <row r="7256" spans="5:17" x14ac:dyDescent="0.25">
      <c r="E7256" s="265"/>
      <c r="M7256" s="159"/>
      <c r="N7256" s="149"/>
      <c r="P7256" s="135"/>
      <c r="Q7256" s="135"/>
    </row>
    <row r="7257" spans="5:17" x14ac:dyDescent="0.25">
      <c r="E7257" s="265"/>
      <c r="M7257" s="159"/>
      <c r="N7257" s="149"/>
      <c r="P7257" s="135"/>
      <c r="Q7257" s="135"/>
    </row>
    <row r="7258" spans="5:17" x14ac:dyDescent="0.25">
      <c r="E7258" s="265"/>
      <c r="M7258" s="159"/>
      <c r="N7258" s="149"/>
      <c r="P7258" s="135"/>
      <c r="Q7258" s="135"/>
    </row>
    <row r="7259" spans="5:17" x14ac:dyDescent="0.25">
      <c r="E7259" s="265"/>
      <c r="M7259" s="159"/>
      <c r="N7259" s="149"/>
      <c r="P7259" s="135"/>
      <c r="Q7259" s="135"/>
    </row>
    <row r="7260" spans="5:17" x14ac:dyDescent="0.25">
      <c r="E7260" s="265"/>
      <c r="M7260" s="159"/>
      <c r="N7260" s="149"/>
      <c r="P7260" s="135"/>
      <c r="Q7260" s="135"/>
    </row>
    <row r="7261" spans="5:17" x14ac:dyDescent="0.25">
      <c r="E7261" s="265"/>
      <c r="M7261" s="159"/>
      <c r="N7261" s="149"/>
      <c r="P7261" s="135"/>
      <c r="Q7261" s="135"/>
    </row>
    <row r="7262" spans="5:17" x14ac:dyDescent="0.25">
      <c r="E7262" s="265"/>
      <c r="M7262" s="159"/>
      <c r="N7262" s="149"/>
      <c r="P7262" s="135"/>
      <c r="Q7262" s="135"/>
    </row>
    <row r="7263" spans="5:17" x14ac:dyDescent="0.25">
      <c r="E7263" s="265"/>
      <c r="M7263" s="159"/>
      <c r="N7263" s="149"/>
      <c r="P7263" s="135"/>
      <c r="Q7263" s="135"/>
    </row>
    <row r="7264" spans="5:17" x14ac:dyDescent="0.25">
      <c r="E7264" s="265"/>
      <c r="M7264" s="159"/>
      <c r="N7264" s="149"/>
      <c r="P7264" s="135"/>
      <c r="Q7264" s="135"/>
    </row>
    <row r="7265" spans="5:17" x14ac:dyDescent="0.25">
      <c r="E7265" s="265"/>
      <c r="M7265" s="159"/>
      <c r="N7265" s="149"/>
      <c r="P7265" s="135"/>
      <c r="Q7265" s="135"/>
    </row>
    <row r="7266" spans="5:17" x14ac:dyDescent="0.25">
      <c r="E7266" s="265"/>
      <c r="M7266" s="159"/>
      <c r="N7266" s="149"/>
      <c r="P7266" s="135"/>
      <c r="Q7266" s="135"/>
    </row>
    <row r="7267" spans="5:17" x14ac:dyDescent="0.25">
      <c r="E7267" s="265"/>
      <c r="M7267" s="159"/>
      <c r="N7267" s="149"/>
      <c r="P7267" s="135"/>
      <c r="Q7267" s="135"/>
    </row>
    <row r="7268" spans="5:17" x14ac:dyDescent="0.25">
      <c r="E7268" s="265"/>
      <c r="M7268" s="159"/>
      <c r="N7268" s="149"/>
      <c r="P7268" s="135"/>
      <c r="Q7268" s="135"/>
    </row>
    <row r="7269" spans="5:17" x14ac:dyDescent="0.25">
      <c r="E7269" s="265"/>
      <c r="M7269" s="159"/>
      <c r="N7269" s="149"/>
      <c r="P7269" s="135"/>
      <c r="Q7269" s="135"/>
    </row>
    <row r="7270" spans="5:17" x14ac:dyDescent="0.25">
      <c r="E7270" s="265"/>
      <c r="M7270" s="159"/>
      <c r="N7270" s="149"/>
      <c r="P7270" s="135"/>
      <c r="Q7270" s="135"/>
    </row>
    <row r="7271" spans="5:17" x14ac:dyDescent="0.25">
      <c r="E7271" s="265"/>
      <c r="M7271" s="159"/>
      <c r="N7271" s="149"/>
      <c r="P7271" s="135"/>
      <c r="Q7271" s="135"/>
    </row>
    <row r="7272" spans="5:17" x14ac:dyDescent="0.25">
      <c r="E7272" s="265"/>
      <c r="M7272" s="159"/>
      <c r="N7272" s="149"/>
      <c r="P7272" s="135"/>
      <c r="Q7272" s="135"/>
    </row>
    <row r="7273" spans="5:17" x14ac:dyDescent="0.25">
      <c r="E7273" s="265"/>
      <c r="M7273" s="159"/>
      <c r="N7273" s="149"/>
      <c r="P7273" s="135"/>
      <c r="Q7273" s="135"/>
    </row>
    <row r="7274" spans="5:17" x14ac:dyDescent="0.25">
      <c r="E7274" s="265"/>
      <c r="M7274" s="159"/>
      <c r="N7274" s="149"/>
      <c r="P7274" s="135"/>
      <c r="Q7274" s="135"/>
    </row>
    <row r="7275" spans="5:17" x14ac:dyDescent="0.25">
      <c r="E7275" s="265"/>
      <c r="M7275" s="159"/>
      <c r="N7275" s="149"/>
      <c r="P7275" s="135"/>
      <c r="Q7275" s="135"/>
    </row>
    <row r="7276" spans="5:17" x14ac:dyDescent="0.25">
      <c r="E7276" s="265"/>
      <c r="M7276" s="159"/>
      <c r="N7276" s="149"/>
      <c r="P7276" s="135"/>
      <c r="Q7276" s="135"/>
    </row>
    <row r="7277" spans="5:17" x14ac:dyDescent="0.25">
      <c r="E7277" s="265"/>
      <c r="M7277" s="159"/>
      <c r="N7277" s="149"/>
      <c r="P7277" s="135"/>
      <c r="Q7277" s="135"/>
    </row>
    <row r="7278" spans="5:17" x14ac:dyDescent="0.25">
      <c r="E7278" s="265"/>
      <c r="M7278" s="159"/>
      <c r="N7278" s="149"/>
      <c r="P7278" s="135"/>
      <c r="Q7278" s="135"/>
    </row>
    <row r="7279" spans="5:17" x14ac:dyDescent="0.25">
      <c r="E7279" s="265"/>
      <c r="M7279" s="159"/>
      <c r="N7279" s="149"/>
      <c r="P7279" s="135"/>
      <c r="Q7279" s="135"/>
    </row>
    <row r="7280" spans="5:17" x14ac:dyDescent="0.25">
      <c r="E7280" s="265"/>
      <c r="M7280" s="159"/>
      <c r="N7280" s="149"/>
      <c r="P7280" s="135"/>
      <c r="Q7280" s="135"/>
    </row>
    <row r="7281" spans="5:17" x14ac:dyDescent="0.25">
      <c r="E7281" s="265"/>
      <c r="M7281" s="159"/>
      <c r="N7281" s="149"/>
      <c r="P7281" s="135"/>
      <c r="Q7281" s="135"/>
    </row>
    <row r="7282" spans="5:17" x14ac:dyDescent="0.25">
      <c r="E7282" s="265"/>
      <c r="M7282" s="159"/>
      <c r="N7282" s="149"/>
      <c r="P7282" s="135"/>
      <c r="Q7282" s="135"/>
    </row>
    <row r="7283" spans="5:17" x14ac:dyDescent="0.25">
      <c r="E7283" s="265"/>
      <c r="M7283" s="159"/>
      <c r="N7283" s="149"/>
      <c r="P7283" s="135"/>
      <c r="Q7283" s="135"/>
    </row>
    <row r="7284" spans="5:17" x14ac:dyDescent="0.25">
      <c r="E7284" s="265"/>
      <c r="M7284" s="159"/>
      <c r="N7284" s="149"/>
      <c r="P7284" s="135"/>
      <c r="Q7284" s="135"/>
    </row>
    <row r="7285" spans="5:17" x14ac:dyDescent="0.25">
      <c r="E7285" s="265"/>
      <c r="M7285" s="159"/>
      <c r="N7285" s="149"/>
      <c r="P7285" s="135"/>
      <c r="Q7285" s="135"/>
    </row>
    <row r="7286" spans="5:17" x14ac:dyDescent="0.25">
      <c r="E7286" s="265"/>
      <c r="M7286" s="159"/>
      <c r="N7286" s="149"/>
      <c r="P7286" s="135"/>
      <c r="Q7286" s="135"/>
    </row>
    <row r="7287" spans="5:17" x14ac:dyDescent="0.25">
      <c r="E7287" s="265"/>
      <c r="M7287" s="159"/>
      <c r="N7287" s="149"/>
      <c r="P7287" s="135"/>
      <c r="Q7287" s="135"/>
    </row>
    <row r="7288" spans="5:17" x14ac:dyDescent="0.25">
      <c r="E7288" s="265"/>
      <c r="M7288" s="159"/>
      <c r="N7288" s="149"/>
      <c r="P7288" s="135"/>
      <c r="Q7288" s="135"/>
    </row>
    <row r="7289" spans="5:17" x14ac:dyDescent="0.25">
      <c r="E7289" s="265"/>
      <c r="M7289" s="159"/>
      <c r="N7289" s="149"/>
      <c r="P7289" s="135"/>
      <c r="Q7289" s="135"/>
    </row>
    <row r="7290" spans="5:17" x14ac:dyDescent="0.25">
      <c r="E7290" s="265"/>
      <c r="M7290" s="159"/>
      <c r="N7290" s="149"/>
      <c r="P7290" s="135"/>
      <c r="Q7290" s="135"/>
    </row>
    <row r="7291" spans="5:17" x14ac:dyDescent="0.25">
      <c r="E7291" s="265"/>
      <c r="M7291" s="159"/>
      <c r="N7291" s="149"/>
      <c r="P7291" s="135"/>
      <c r="Q7291" s="135"/>
    </row>
    <row r="7292" spans="5:17" x14ac:dyDescent="0.25">
      <c r="E7292" s="265"/>
      <c r="M7292" s="159"/>
      <c r="N7292" s="149"/>
      <c r="P7292" s="135"/>
      <c r="Q7292" s="135"/>
    </row>
    <row r="7293" spans="5:17" x14ac:dyDescent="0.25">
      <c r="E7293" s="265"/>
      <c r="M7293" s="159"/>
      <c r="N7293" s="149"/>
      <c r="P7293" s="135"/>
      <c r="Q7293" s="135"/>
    </row>
    <row r="7294" spans="5:17" x14ac:dyDescent="0.25">
      <c r="E7294" s="265"/>
      <c r="M7294" s="159"/>
      <c r="N7294" s="149"/>
      <c r="P7294" s="135"/>
      <c r="Q7294" s="135"/>
    </row>
    <row r="7295" spans="5:17" x14ac:dyDescent="0.25">
      <c r="E7295" s="265"/>
      <c r="M7295" s="159"/>
      <c r="N7295" s="149"/>
      <c r="P7295" s="135"/>
      <c r="Q7295" s="135"/>
    </row>
    <row r="7296" spans="5:17" x14ac:dyDescent="0.25">
      <c r="E7296" s="265"/>
      <c r="M7296" s="159"/>
      <c r="N7296" s="149"/>
      <c r="P7296" s="135"/>
      <c r="Q7296" s="135"/>
    </row>
    <row r="7297" spans="5:17" x14ac:dyDescent="0.25">
      <c r="E7297" s="265"/>
      <c r="M7297" s="159"/>
      <c r="N7297" s="149"/>
      <c r="P7297" s="135"/>
      <c r="Q7297" s="135"/>
    </row>
    <row r="7298" spans="5:17" x14ac:dyDescent="0.25">
      <c r="E7298" s="265"/>
      <c r="M7298" s="159"/>
      <c r="N7298" s="149"/>
      <c r="P7298" s="135"/>
      <c r="Q7298" s="135"/>
    </row>
    <row r="7299" spans="5:17" x14ac:dyDescent="0.25">
      <c r="E7299" s="265"/>
      <c r="M7299" s="159"/>
      <c r="N7299" s="149"/>
      <c r="P7299" s="135"/>
      <c r="Q7299" s="135"/>
    </row>
    <row r="7300" spans="5:17" x14ac:dyDescent="0.25">
      <c r="E7300" s="265"/>
      <c r="M7300" s="159"/>
      <c r="N7300" s="149"/>
      <c r="P7300" s="135"/>
      <c r="Q7300" s="135"/>
    </row>
    <row r="7301" spans="5:17" x14ac:dyDescent="0.25">
      <c r="E7301" s="265"/>
      <c r="M7301" s="159"/>
      <c r="N7301" s="149"/>
      <c r="P7301" s="135"/>
      <c r="Q7301" s="135"/>
    </row>
    <row r="7302" spans="5:17" x14ac:dyDescent="0.25">
      <c r="E7302" s="265"/>
      <c r="M7302" s="159"/>
      <c r="N7302" s="149"/>
      <c r="P7302" s="135"/>
      <c r="Q7302" s="135"/>
    </row>
    <row r="7303" spans="5:17" x14ac:dyDescent="0.25">
      <c r="E7303" s="265"/>
      <c r="M7303" s="159"/>
      <c r="N7303" s="149"/>
      <c r="P7303" s="135"/>
      <c r="Q7303" s="135"/>
    </row>
    <row r="7304" spans="5:17" x14ac:dyDescent="0.25">
      <c r="E7304" s="265"/>
      <c r="M7304" s="159"/>
      <c r="N7304" s="149"/>
      <c r="P7304" s="135"/>
      <c r="Q7304" s="135"/>
    </row>
    <row r="7305" spans="5:17" x14ac:dyDescent="0.25">
      <c r="E7305" s="265"/>
      <c r="M7305" s="159"/>
      <c r="N7305" s="149"/>
      <c r="P7305" s="135"/>
      <c r="Q7305" s="135"/>
    </row>
    <row r="7306" spans="5:17" x14ac:dyDescent="0.25">
      <c r="E7306" s="265"/>
      <c r="M7306" s="159"/>
      <c r="N7306" s="149"/>
      <c r="P7306" s="135"/>
      <c r="Q7306" s="135"/>
    </row>
    <row r="7307" spans="5:17" x14ac:dyDescent="0.25">
      <c r="E7307" s="265"/>
      <c r="M7307" s="159"/>
      <c r="N7307" s="149"/>
      <c r="P7307" s="135"/>
      <c r="Q7307" s="135"/>
    </row>
    <row r="7308" spans="5:17" x14ac:dyDescent="0.25">
      <c r="E7308" s="265"/>
      <c r="M7308" s="159"/>
      <c r="N7308" s="149"/>
      <c r="P7308" s="135"/>
      <c r="Q7308" s="135"/>
    </row>
    <row r="7309" spans="5:17" x14ac:dyDescent="0.25">
      <c r="E7309" s="265"/>
      <c r="M7309" s="159"/>
      <c r="N7309" s="149"/>
      <c r="P7309" s="135"/>
      <c r="Q7309" s="135"/>
    </row>
    <row r="7310" spans="5:17" x14ac:dyDescent="0.25">
      <c r="E7310" s="265"/>
      <c r="M7310" s="159"/>
      <c r="N7310" s="149"/>
      <c r="P7310" s="135"/>
      <c r="Q7310" s="135"/>
    </row>
    <row r="7311" spans="5:17" x14ac:dyDescent="0.25">
      <c r="E7311" s="265"/>
      <c r="M7311" s="159"/>
      <c r="N7311" s="149"/>
      <c r="P7311" s="135"/>
      <c r="Q7311" s="135"/>
    </row>
    <row r="7312" spans="5:17" x14ac:dyDescent="0.25">
      <c r="E7312" s="265"/>
      <c r="M7312" s="159"/>
      <c r="N7312" s="149"/>
      <c r="P7312" s="135"/>
      <c r="Q7312" s="135"/>
    </row>
    <row r="7313" spans="5:17" x14ac:dyDescent="0.25">
      <c r="E7313" s="265"/>
      <c r="M7313" s="159"/>
      <c r="N7313" s="149"/>
      <c r="P7313" s="135"/>
      <c r="Q7313" s="135"/>
    </row>
    <row r="7314" spans="5:17" x14ac:dyDescent="0.25">
      <c r="E7314" s="265"/>
      <c r="M7314" s="159"/>
      <c r="N7314" s="149"/>
      <c r="P7314" s="135"/>
      <c r="Q7314" s="135"/>
    </row>
    <row r="7315" spans="5:17" x14ac:dyDescent="0.25">
      <c r="E7315" s="265"/>
      <c r="M7315" s="159"/>
      <c r="N7315" s="149"/>
      <c r="P7315" s="135"/>
      <c r="Q7315" s="135"/>
    </row>
    <row r="7316" spans="5:17" x14ac:dyDescent="0.25">
      <c r="E7316" s="265"/>
      <c r="M7316" s="159"/>
      <c r="N7316" s="149"/>
      <c r="P7316" s="135"/>
      <c r="Q7316" s="135"/>
    </row>
    <row r="7317" spans="5:17" x14ac:dyDescent="0.25">
      <c r="E7317" s="265"/>
      <c r="M7317" s="159"/>
      <c r="N7317" s="149"/>
      <c r="P7317" s="135"/>
      <c r="Q7317" s="135"/>
    </row>
    <row r="7318" spans="5:17" x14ac:dyDescent="0.25">
      <c r="E7318" s="265"/>
      <c r="M7318" s="159"/>
      <c r="N7318" s="149"/>
      <c r="P7318" s="135"/>
      <c r="Q7318" s="135"/>
    </row>
    <row r="7319" spans="5:17" x14ac:dyDescent="0.25">
      <c r="E7319" s="265"/>
      <c r="M7319" s="159"/>
      <c r="N7319" s="149"/>
      <c r="P7319" s="135"/>
      <c r="Q7319" s="135"/>
    </row>
    <row r="7320" spans="5:17" x14ac:dyDescent="0.25">
      <c r="E7320" s="265"/>
      <c r="M7320" s="159"/>
      <c r="N7320" s="149"/>
      <c r="P7320" s="135"/>
      <c r="Q7320" s="135"/>
    </row>
    <row r="7321" spans="5:17" x14ac:dyDescent="0.25">
      <c r="E7321" s="265"/>
      <c r="M7321" s="159"/>
      <c r="N7321" s="149"/>
      <c r="P7321" s="135"/>
      <c r="Q7321" s="135"/>
    </row>
    <row r="7322" spans="5:17" x14ac:dyDescent="0.25">
      <c r="E7322" s="265"/>
      <c r="M7322" s="159"/>
      <c r="N7322" s="149"/>
      <c r="P7322" s="135"/>
      <c r="Q7322" s="135"/>
    </row>
    <row r="7323" spans="5:17" x14ac:dyDescent="0.25">
      <c r="E7323" s="265"/>
      <c r="M7323" s="159"/>
      <c r="N7323" s="149"/>
      <c r="P7323" s="135"/>
      <c r="Q7323" s="135"/>
    </row>
    <row r="7324" spans="5:17" x14ac:dyDescent="0.25">
      <c r="E7324" s="265"/>
      <c r="M7324" s="159"/>
      <c r="N7324" s="149"/>
      <c r="P7324" s="135"/>
      <c r="Q7324" s="135"/>
    </row>
    <row r="7325" spans="5:17" x14ac:dyDescent="0.25">
      <c r="E7325" s="265"/>
      <c r="M7325" s="159"/>
      <c r="N7325" s="149"/>
      <c r="P7325" s="135"/>
      <c r="Q7325" s="135"/>
    </row>
    <row r="7326" spans="5:17" x14ac:dyDescent="0.25">
      <c r="E7326" s="265"/>
      <c r="M7326" s="159"/>
      <c r="N7326" s="149"/>
      <c r="P7326" s="135"/>
      <c r="Q7326" s="135"/>
    </row>
    <row r="7327" spans="5:17" x14ac:dyDescent="0.25">
      <c r="E7327" s="265"/>
      <c r="M7327" s="159"/>
      <c r="N7327" s="149"/>
      <c r="P7327" s="135"/>
      <c r="Q7327" s="135"/>
    </row>
    <row r="7328" spans="5:17" x14ac:dyDescent="0.25">
      <c r="E7328" s="265"/>
      <c r="M7328" s="159"/>
      <c r="N7328" s="149"/>
      <c r="P7328" s="135"/>
      <c r="Q7328" s="135"/>
    </row>
    <row r="7329" spans="5:17" x14ac:dyDescent="0.25">
      <c r="E7329" s="265"/>
      <c r="M7329" s="159"/>
      <c r="N7329" s="149"/>
      <c r="P7329" s="135"/>
      <c r="Q7329" s="135"/>
    </row>
    <row r="7330" spans="5:17" x14ac:dyDescent="0.25">
      <c r="E7330" s="265"/>
      <c r="M7330" s="159"/>
      <c r="N7330" s="149"/>
      <c r="P7330" s="135"/>
      <c r="Q7330" s="135"/>
    </row>
    <row r="7331" spans="5:17" x14ac:dyDescent="0.25">
      <c r="E7331" s="265"/>
      <c r="M7331" s="159"/>
      <c r="N7331" s="149"/>
      <c r="P7331" s="135"/>
      <c r="Q7331" s="135"/>
    </row>
    <row r="7332" spans="5:17" x14ac:dyDescent="0.25">
      <c r="E7332" s="265"/>
      <c r="M7332" s="159"/>
      <c r="N7332" s="149"/>
      <c r="P7332" s="135"/>
      <c r="Q7332" s="135"/>
    </row>
    <row r="7333" spans="5:17" x14ac:dyDescent="0.25">
      <c r="E7333" s="265"/>
      <c r="M7333" s="159"/>
      <c r="N7333" s="149"/>
      <c r="P7333" s="135"/>
      <c r="Q7333" s="135"/>
    </row>
    <row r="7334" spans="5:17" x14ac:dyDescent="0.25">
      <c r="E7334" s="265"/>
      <c r="M7334" s="159"/>
      <c r="N7334" s="149"/>
      <c r="P7334" s="135"/>
      <c r="Q7334" s="135"/>
    </row>
    <row r="7335" spans="5:17" x14ac:dyDescent="0.25">
      <c r="E7335" s="265"/>
      <c r="M7335" s="159"/>
      <c r="N7335" s="149"/>
      <c r="P7335" s="135"/>
      <c r="Q7335" s="135"/>
    </row>
    <row r="7336" spans="5:17" x14ac:dyDescent="0.25">
      <c r="E7336" s="265"/>
      <c r="M7336" s="159"/>
      <c r="N7336" s="149"/>
      <c r="P7336" s="135"/>
      <c r="Q7336" s="135"/>
    </row>
    <row r="7337" spans="5:17" x14ac:dyDescent="0.25">
      <c r="E7337" s="265"/>
      <c r="M7337" s="159"/>
      <c r="N7337" s="149"/>
      <c r="P7337" s="135"/>
      <c r="Q7337" s="135"/>
    </row>
    <row r="7338" spans="5:17" x14ac:dyDescent="0.25">
      <c r="E7338" s="265"/>
      <c r="M7338" s="159"/>
      <c r="N7338" s="149"/>
      <c r="P7338" s="135"/>
      <c r="Q7338" s="135"/>
    </row>
    <row r="7339" spans="5:17" x14ac:dyDescent="0.25">
      <c r="E7339" s="265"/>
      <c r="M7339" s="159"/>
      <c r="N7339" s="149"/>
      <c r="P7339" s="135"/>
      <c r="Q7339" s="135"/>
    </row>
    <row r="7340" spans="5:17" x14ac:dyDescent="0.25">
      <c r="E7340" s="265"/>
      <c r="M7340" s="159"/>
      <c r="N7340" s="149"/>
      <c r="P7340" s="135"/>
      <c r="Q7340" s="135"/>
    </row>
    <row r="7341" spans="5:17" x14ac:dyDescent="0.25">
      <c r="E7341" s="265"/>
      <c r="M7341" s="159"/>
      <c r="N7341" s="149"/>
      <c r="P7341" s="135"/>
      <c r="Q7341" s="135"/>
    </row>
    <row r="7342" spans="5:17" x14ac:dyDescent="0.25">
      <c r="E7342" s="265"/>
      <c r="M7342" s="159"/>
      <c r="N7342" s="149"/>
      <c r="P7342" s="135"/>
      <c r="Q7342" s="135"/>
    </row>
    <row r="7343" spans="5:17" x14ac:dyDescent="0.25">
      <c r="E7343" s="265"/>
      <c r="M7343" s="159"/>
      <c r="N7343" s="149"/>
      <c r="P7343" s="135"/>
      <c r="Q7343" s="135"/>
    </row>
    <row r="7344" spans="5:17" x14ac:dyDescent="0.25">
      <c r="E7344" s="265"/>
      <c r="M7344" s="159"/>
      <c r="N7344" s="149"/>
      <c r="P7344" s="135"/>
      <c r="Q7344" s="135"/>
    </row>
    <row r="7345" spans="5:17" x14ac:dyDescent="0.25">
      <c r="E7345" s="265"/>
      <c r="M7345" s="159"/>
      <c r="N7345" s="149"/>
      <c r="P7345" s="135"/>
      <c r="Q7345" s="135"/>
    </row>
    <row r="7346" spans="5:17" x14ac:dyDescent="0.25">
      <c r="E7346" s="265"/>
      <c r="M7346" s="159"/>
      <c r="N7346" s="149"/>
      <c r="P7346" s="135"/>
      <c r="Q7346" s="135"/>
    </row>
    <row r="7347" spans="5:17" x14ac:dyDescent="0.25">
      <c r="E7347" s="265"/>
      <c r="M7347" s="159"/>
      <c r="N7347" s="149"/>
      <c r="P7347" s="135"/>
      <c r="Q7347" s="135"/>
    </row>
    <row r="7348" spans="5:17" x14ac:dyDescent="0.25">
      <c r="E7348" s="265"/>
      <c r="M7348" s="159"/>
      <c r="N7348" s="149"/>
      <c r="P7348" s="135"/>
      <c r="Q7348" s="135"/>
    </row>
    <row r="7349" spans="5:17" x14ac:dyDescent="0.25">
      <c r="E7349" s="265"/>
      <c r="M7349" s="159"/>
      <c r="N7349" s="149"/>
      <c r="P7349" s="135"/>
      <c r="Q7349" s="135"/>
    </row>
    <row r="7350" spans="5:17" x14ac:dyDescent="0.25">
      <c r="E7350" s="265"/>
      <c r="M7350" s="159"/>
      <c r="N7350" s="149"/>
      <c r="P7350" s="135"/>
      <c r="Q7350" s="135"/>
    </row>
    <row r="7351" spans="5:17" x14ac:dyDescent="0.25">
      <c r="E7351" s="265"/>
      <c r="M7351" s="159"/>
      <c r="N7351" s="149"/>
      <c r="P7351" s="135"/>
      <c r="Q7351" s="135"/>
    </row>
    <row r="7352" spans="5:17" x14ac:dyDescent="0.25">
      <c r="E7352" s="265"/>
      <c r="M7352" s="159"/>
      <c r="N7352" s="149"/>
      <c r="P7352" s="135"/>
      <c r="Q7352" s="135"/>
    </row>
    <row r="7353" spans="5:17" x14ac:dyDescent="0.25">
      <c r="E7353" s="265"/>
      <c r="M7353" s="159"/>
      <c r="N7353" s="149"/>
      <c r="P7353" s="135"/>
      <c r="Q7353" s="135"/>
    </row>
    <row r="7354" spans="5:17" x14ac:dyDescent="0.25">
      <c r="E7354" s="265"/>
      <c r="M7354" s="159"/>
      <c r="N7354" s="149"/>
      <c r="P7354" s="135"/>
      <c r="Q7354" s="135"/>
    </row>
    <row r="7355" spans="5:17" x14ac:dyDescent="0.25">
      <c r="E7355" s="265"/>
      <c r="M7355" s="159"/>
      <c r="N7355" s="149"/>
      <c r="P7355" s="135"/>
      <c r="Q7355" s="135"/>
    </row>
    <row r="7356" spans="5:17" x14ac:dyDescent="0.25">
      <c r="E7356" s="265"/>
      <c r="M7356" s="159"/>
      <c r="N7356" s="149"/>
      <c r="P7356" s="135"/>
      <c r="Q7356" s="135"/>
    </row>
    <row r="7357" spans="5:17" x14ac:dyDescent="0.25">
      <c r="E7357" s="265"/>
      <c r="M7357" s="159"/>
      <c r="N7357" s="149"/>
      <c r="P7357" s="135"/>
      <c r="Q7357" s="135"/>
    </row>
    <row r="7358" spans="5:17" x14ac:dyDescent="0.25">
      <c r="E7358" s="265"/>
      <c r="M7358" s="159"/>
      <c r="N7358" s="149"/>
      <c r="P7358" s="135"/>
      <c r="Q7358" s="135"/>
    </row>
    <row r="7359" spans="5:17" x14ac:dyDescent="0.25">
      <c r="E7359" s="265"/>
      <c r="M7359" s="159"/>
      <c r="N7359" s="149"/>
      <c r="P7359" s="135"/>
      <c r="Q7359" s="135"/>
    </row>
    <row r="7360" spans="5:17" x14ac:dyDescent="0.25">
      <c r="E7360" s="265"/>
      <c r="M7360" s="159"/>
      <c r="N7360" s="149"/>
      <c r="P7360" s="135"/>
      <c r="Q7360" s="135"/>
    </row>
    <row r="7361" spans="5:17" x14ac:dyDescent="0.25">
      <c r="E7361" s="265"/>
      <c r="M7361" s="159"/>
      <c r="N7361" s="149"/>
      <c r="P7361" s="135"/>
      <c r="Q7361" s="135"/>
    </row>
    <row r="7362" spans="5:17" x14ac:dyDescent="0.25">
      <c r="E7362" s="265"/>
      <c r="M7362" s="159"/>
      <c r="N7362" s="149"/>
      <c r="P7362" s="135"/>
      <c r="Q7362" s="135"/>
    </row>
    <row r="7363" spans="5:17" x14ac:dyDescent="0.25">
      <c r="E7363" s="265"/>
      <c r="M7363" s="159"/>
      <c r="N7363" s="149"/>
      <c r="P7363" s="135"/>
      <c r="Q7363" s="135"/>
    </row>
    <row r="7364" spans="5:17" x14ac:dyDescent="0.25">
      <c r="E7364" s="265"/>
      <c r="M7364" s="159"/>
      <c r="N7364" s="149"/>
      <c r="P7364" s="135"/>
      <c r="Q7364" s="135"/>
    </row>
    <row r="7365" spans="5:17" x14ac:dyDescent="0.25">
      <c r="E7365" s="265"/>
      <c r="M7365" s="159"/>
      <c r="N7365" s="149"/>
      <c r="P7365" s="135"/>
      <c r="Q7365" s="135"/>
    </row>
    <row r="7366" spans="5:17" x14ac:dyDescent="0.25">
      <c r="E7366" s="265"/>
      <c r="M7366" s="159"/>
      <c r="N7366" s="149"/>
      <c r="P7366" s="135"/>
      <c r="Q7366" s="135"/>
    </row>
    <row r="7367" spans="5:17" x14ac:dyDescent="0.25">
      <c r="E7367" s="265"/>
      <c r="M7367" s="159"/>
      <c r="N7367" s="149"/>
      <c r="P7367" s="135"/>
      <c r="Q7367" s="135"/>
    </row>
    <row r="7368" spans="5:17" x14ac:dyDescent="0.25">
      <c r="E7368" s="265"/>
      <c r="M7368" s="159"/>
      <c r="N7368" s="149"/>
      <c r="P7368" s="135"/>
      <c r="Q7368" s="135"/>
    </row>
    <row r="7369" spans="5:17" x14ac:dyDescent="0.25">
      <c r="E7369" s="265"/>
      <c r="M7369" s="159"/>
      <c r="N7369" s="149"/>
      <c r="P7369" s="135"/>
      <c r="Q7369" s="135"/>
    </row>
    <row r="7370" spans="5:17" x14ac:dyDescent="0.25">
      <c r="E7370" s="265"/>
      <c r="M7370" s="159"/>
      <c r="N7370" s="149"/>
      <c r="P7370" s="135"/>
      <c r="Q7370" s="135"/>
    </row>
    <row r="7371" spans="5:17" x14ac:dyDescent="0.25">
      <c r="E7371" s="265"/>
      <c r="M7371" s="159"/>
      <c r="N7371" s="149"/>
      <c r="P7371" s="135"/>
      <c r="Q7371" s="135"/>
    </row>
    <row r="7372" spans="5:17" x14ac:dyDescent="0.25">
      <c r="E7372" s="265"/>
      <c r="M7372" s="159"/>
      <c r="N7372" s="149"/>
      <c r="P7372" s="135"/>
      <c r="Q7372" s="135"/>
    </row>
    <row r="7373" spans="5:17" x14ac:dyDescent="0.25">
      <c r="E7373" s="265"/>
      <c r="M7373" s="159"/>
      <c r="N7373" s="149"/>
      <c r="P7373" s="135"/>
      <c r="Q7373" s="135"/>
    </row>
    <row r="7374" spans="5:17" x14ac:dyDescent="0.25">
      <c r="E7374" s="265"/>
      <c r="M7374" s="159"/>
      <c r="N7374" s="149"/>
      <c r="P7374" s="135"/>
      <c r="Q7374" s="135"/>
    </row>
    <row r="7375" spans="5:17" x14ac:dyDescent="0.25">
      <c r="E7375" s="265"/>
      <c r="M7375" s="159"/>
      <c r="N7375" s="149"/>
      <c r="P7375" s="135"/>
      <c r="Q7375" s="135"/>
    </row>
    <row r="7376" spans="5:17" x14ac:dyDescent="0.25">
      <c r="E7376" s="265"/>
      <c r="M7376" s="159"/>
      <c r="N7376" s="149"/>
      <c r="P7376" s="135"/>
      <c r="Q7376" s="135"/>
    </row>
    <row r="7377" spans="5:17" x14ac:dyDescent="0.25">
      <c r="E7377" s="265"/>
      <c r="M7377" s="159"/>
      <c r="N7377" s="149"/>
      <c r="P7377" s="135"/>
      <c r="Q7377" s="135"/>
    </row>
    <row r="7378" spans="5:17" x14ac:dyDescent="0.25">
      <c r="E7378" s="265"/>
      <c r="M7378" s="159"/>
      <c r="N7378" s="149"/>
      <c r="P7378" s="135"/>
      <c r="Q7378" s="135"/>
    </row>
    <row r="7379" spans="5:17" x14ac:dyDescent="0.25">
      <c r="E7379" s="265"/>
      <c r="M7379" s="159"/>
      <c r="N7379" s="149"/>
      <c r="P7379" s="135"/>
      <c r="Q7379" s="135"/>
    </row>
    <row r="7380" spans="5:17" x14ac:dyDescent="0.25">
      <c r="E7380" s="265"/>
      <c r="M7380" s="159"/>
      <c r="N7380" s="149"/>
      <c r="P7380" s="135"/>
      <c r="Q7380" s="135"/>
    </row>
    <row r="7381" spans="5:17" x14ac:dyDescent="0.25">
      <c r="E7381" s="265"/>
      <c r="M7381" s="159"/>
      <c r="N7381" s="149"/>
      <c r="P7381" s="135"/>
      <c r="Q7381" s="135"/>
    </row>
    <row r="7382" spans="5:17" x14ac:dyDescent="0.25">
      <c r="E7382" s="265"/>
      <c r="M7382" s="159"/>
      <c r="N7382" s="149"/>
      <c r="P7382" s="135"/>
      <c r="Q7382" s="135"/>
    </row>
    <row r="7383" spans="5:17" x14ac:dyDescent="0.25">
      <c r="E7383" s="265"/>
      <c r="M7383" s="159"/>
      <c r="N7383" s="149"/>
      <c r="P7383" s="135"/>
      <c r="Q7383" s="135"/>
    </row>
    <row r="7384" spans="5:17" x14ac:dyDescent="0.25">
      <c r="E7384" s="265"/>
      <c r="M7384" s="159"/>
      <c r="N7384" s="149"/>
      <c r="P7384" s="135"/>
      <c r="Q7384" s="135"/>
    </row>
    <row r="7385" spans="5:17" x14ac:dyDescent="0.25">
      <c r="E7385" s="265"/>
      <c r="M7385" s="159"/>
      <c r="N7385" s="149"/>
      <c r="P7385" s="135"/>
      <c r="Q7385" s="135"/>
    </row>
    <row r="7386" spans="5:17" x14ac:dyDescent="0.25">
      <c r="E7386" s="265"/>
      <c r="M7386" s="159"/>
      <c r="N7386" s="149"/>
      <c r="P7386" s="135"/>
      <c r="Q7386" s="135"/>
    </row>
    <row r="7387" spans="5:17" x14ac:dyDescent="0.25">
      <c r="E7387" s="265"/>
      <c r="M7387" s="159"/>
      <c r="N7387" s="149"/>
      <c r="P7387" s="135"/>
      <c r="Q7387" s="135"/>
    </row>
    <row r="7388" spans="5:17" x14ac:dyDescent="0.25">
      <c r="E7388" s="265"/>
      <c r="M7388" s="159"/>
      <c r="N7388" s="149"/>
      <c r="P7388" s="135"/>
      <c r="Q7388" s="135"/>
    </row>
    <row r="7389" spans="5:17" x14ac:dyDescent="0.25">
      <c r="E7389" s="265"/>
      <c r="M7389" s="159"/>
      <c r="N7389" s="149"/>
      <c r="P7389" s="135"/>
      <c r="Q7389" s="135"/>
    </row>
    <row r="7390" spans="5:17" x14ac:dyDescent="0.25">
      <c r="E7390" s="265"/>
      <c r="M7390" s="159"/>
      <c r="N7390" s="149"/>
      <c r="P7390" s="135"/>
      <c r="Q7390" s="135"/>
    </row>
    <row r="7391" spans="5:17" x14ac:dyDescent="0.25">
      <c r="E7391" s="265"/>
      <c r="M7391" s="159"/>
      <c r="N7391" s="149"/>
      <c r="P7391" s="135"/>
      <c r="Q7391" s="135"/>
    </row>
    <row r="7392" spans="5:17" x14ac:dyDescent="0.25">
      <c r="E7392" s="265"/>
      <c r="M7392" s="159"/>
      <c r="N7392" s="149"/>
      <c r="P7392" s="135"/>
      <c r="Q7392" s="135"/>
    </row>
    <row r="7393" spans="5:17" x14ac:dyDescent="0.25">
      <c r="E7393" s="265"/>
      <c r="M7393" s="159"/>
      <c r="N7393" s="149"/>
      <c r="P7393" s="135"/>
      <c r="Q7393" s="135"/>
    </row>
    <row r="7394" spans="5:17" x14ac:dyDescent="0.25">
      <c r="E7394" s="265"/>
      <c r="M7394" s="159"/>
      <c r="N7394" s="149"/>
      <c r="P7394" s="135"/>
      <c r="Q7394" s="135"/>
    </row>
    <row r="7395" spans="5:17" x14ac:dyDescent="0.25">
      <c r="E7395" s="265"/>
      <c r="M7395" s="159"/>
      <c r="N7395" s="149"/>
      <c r="P7395" s="135"/>
      <c r="Q7395" s="135"/>
    </row>
    <row r="7396" spans="5:17" x14ac:dyDescent="0.25">
      <c r="E7396" s="265"/>
      <c r="M7396" s="159"/>
      <c r="N7396" s="149"/>
      <c r="P7396" s="135"/>
      <c r="Q7396" s="135"/>
    </row>
    <row r="7397" spans="5:17" x14ac:dyDescent="0.25">
      <c r="E7397" s="265"/>
      <c r="M7397" s="159"/>
      <c r="N7397" s="149"/>
      <c r="P7397" s="135"/>
      <c r="Q7397" s="135"/>
    </row>
    <row r="7398" spans="5:17" x14ac:dyDescent="0.25">
      <c r="E7398" s="265"/>
      <c r="M7398" s="159"/>
      <c r="N7398" s="149"/>
      <c r="P7398" s="135"/>
      <c r="Q7398" s="135"/>
    </row>
    <row r="7399" spans="5:17" x14ac:dyDescent="0.25">
      <c r="E7399" s="265"/>
      <c r="M7399" s="159"/>
      <c r="N7399" s="149"/>
      <c r="P7399" s="135"/>
      <c r="Q7399" s="135"/>
    </row>
    <row r="7400" spans="5:17" x14ac:dyDescent="0.25">
      <c r="E7400" s="265"/>
      <c r="M7400" s="159"/>
      <c r="N7400" s="149"/>
      <c r="P7400" s="135"/>
      <c r="Q7400" s="135"/>
    </row>
    <row r="7401" spans="5:17" x14ac:dyDescent="0.25">
      <c r="E7401" s="265"/>
      <c r="M7401" s="159"/>
      <c r="N7401" s="149"/>
      <c r="P7401" s="135"/>
      <c r="Q7401" s="135"/>
    </row>
    <row r="7402" spans="5:17" x14ac:dyDescent="0.25">
      <c r="E7402" s="265"/>
      <c r="M7402" s="159"/>
      <c r="N7402" s="149"/>
      <c r="P7402" s="135"/>
      <c r="Q7402" s="135"/>
    </row>
    <row r="7403" spans="5:17" x14ac:dyDescent="0.25">
      <c r="E7403" s="265"/>
      <c r="M7403" s="159"/>
      <c r="N7403" s="149"/>
      <c r="P7403" s="135"/>
      <c r="Q7403" s="135"/>
    </row>
    <row r="7404" spans="5:17" x14ac:dyDescent="0.25">
      <c r="E7404" s="265"/>
      <c r="M7404" s="159"/>
      <c r="N7404" s="149"/>
      <c r="P7404" s="135"/>
      <c r="Q7404" s="135"/>
    </row>
    <row r="7405" spans="5:17" x14ac:dyDescent="0.25">
      <c r="E7405" s="265"/>
      <c r="M7405" s="159"/>
      <c r="N7405" s="149"/>
      <c r="P7405" s="135"/>
      <c r="Q7405" s="135"/>
    </row>
    <row r="7406" spans="5:17" x14ac:dyDescent="0.25">
      <c r="E7406" s="265"/>
      <c r="M7406" s="159"/>
      <c r="N7406" s="149"/>
      <c r="P7406" s="135"/>
      <c r="Q7406" s="135"/>
    </row>
    <row r="7407" spans="5:17" x14ac:dyDescent="0.25">
      <c r="E7407" s="265"/>
      <c r="M7407" s="159"/>
      <c r="N7407" s="149"/>
      <c r="P7407" s="135"/>
      <c r="Q7407" s="135"/>
    </row>
    <row r="7408" spans="5:17" x14ac:dyDescent="0.25">
      <c r="E7408" s="265"/>
      <c r="M7408" s="159"/>
      <c r="N7408" s="149"/>
      <c r="P7408" s="135"/>
      <c r="Q7408" s="135"/>
    </row>
    <row r="7409" spans="5:17" x14ac:dyDescent="0.25">
      <c r="E7409" s="265"/>
      <c r="M7409" s="159"/>
      <c r="N7409" s="149"/>
      <c r="P7409" s="135"/>
      <c r="Q7409" s="135"/>
    </row>
    <row r="7410" spans="5:17" x14ac:dyDescent="0.25">
      <c r="E7410" s="265"/>
      <c r="M7410" s="159"/>
      <c r="N7410" s="149"/>
      <c r="P7410" s="135"/>
      <c r="Q7410" s="135"/>
    </row>
    <row r="7411" spans="5:17" x14ac:dyDescent="0.25">
      <c r="E7411" s="265"/>
      <c r="M7411" s="159"/>
      <c r="N7411" s="149"/>
      <c r="P7411" s="135"/>
      <c r="Q7411" s="135"/>
    </row>
    <row r="7412" spans="5:17" x14ac:dyDescent="0.25">
      <c r="E7412" s="265"/>
      <c r="M7412" s="159"/>
      <c r="N7412" s="149"/>
      <c r="P7412" s="135"/>
      <c r="Q7412" s="135"/>
    </row>
    <row r="7413" spans="5:17" x14ac:dyDescent="0.25">
      <c r="E7413" s="265"/>
      <c r="M7413" s="159"/>
      <c r="N7413" s="149"/>
      <c r="P7413" s="135"/>
      <c r="Q7413" s="135"/>
    </row>
    <row r="7414" spans="5:17" x14ac:dyDescent="0.25">
      <c r="E7414" s="265"/>
      <c r="M7414" s="159"/>
      <c r="N7414" s="149"/>
      <c r="P7414" s="135"/>
      <c r="Q7414" s="135"/>
    </row>
    <row r="7415" spans="5:17" x14ac:dyDescent="0.25">
      <c r="E7415" s="265"/>
      <c r="M7415" s="159"/>
      <c r="N7415" s="149"/>
      <c r="P7415" s="135"/>
      <c r="Q7415" s="135"/>
    </row>
    <row r="7416" spans="5:17" x14ac:dyDescent="0.25">
      <c r="E7416" s="265"/>
      <c r="M7416" s="159"/>
      <c r="N7416" s="149"/>
      <c r="P7416" s="135"/>
      <c r="Q7416" s="135"/>
    </row>
    <row r="7417" spans="5:17" x14ac:dyDescent="0.25">
      <c r="E7417" s="265"/>
      <c r="M7417" s="159"/>
      <c r="N7417" s="149"/>
      <c r="P7417" s="135"/>
      <c r="Q7417" s="135"/>
    </row>
    <row r="7418" spans="5:17" x14ac:dyDescent="0.25">
      <c r="E7418" s="265"/>
      <c r="M7418" s="159"/>
      <c r="N7418" s="149"/>
      <c r="P7418" s="135"/>
      <c r="Q7418" s="135"/>
    </row>
    <row r="7419" spans="5:17" x14ac:dyDescent="0.25">
      <c r="E7419" s="265"/>
      <c r="M7419" s="159"/>
      <c r="N7419" s="149"/>
      <c r="P7419" s="135"/>
      <c r="Q7419" s="135"/>
    </row>
    <row r="7420" spans="5:17" x14ac:dyDescent="0.25">
      <c r="E7420" s="265"/>
      <c r="M7420" s="159"/>
      <c r="N7420" s="149"/>
      <c r="P7420" s="135"/>
      <c r="Q7420" s="135"/>
    </row>
    <row r="7421" spans="5:17" x14ac:dyDescent="0.25">
      <c r="E7421" s="265"/>
      <c r="M7421" s="159"/>
      <c r="N7421" s="149"/>
      <c r="P7421" s="135"/>
      <c r="Q7421" s="135"/>
    </row>
    <row r="7422" spans="5:17" x14ac:dyDescent="0.25">
      <c r="E7422" s="265"/>
      <c r="M7422" s="159"/>
      <c r="N7422" s="149"/>
      <c r="P7422" s="135"/>
      <c r="Q7422" s="135"/>
    </row>
    <row r="7423" spans="5:17" x14ac:dyDescent="0.25">
      <c r="E7423" s="265"/>
      <c r="M7423" s="159"/>
      <c r="N7423" s="149"/>
      <c r="P7423" s="135"/>
      <c r="Q7423" s="135"/>
    </row>
    <row r="7424" spans="5:17" x14ac:dyDescent="0.25">
      <c r="E7424" s="265"/>
      <c r="M7424" s="159"/>
      <c r="N7424" s="149"/>
      <c r="P7424" s="135"/>
      <c r="Q7424" s="135"/>
    </row>
    <row r="7425" spans="5:17" x14ac:dyDescent="0.25">
      <c r="E7425" s="265"/>
      <c r="M7425" s="159"/>
      <c r="N7425" s="149"/>
      <c r="P7425" s="135"/>
      <c r="Q7425" s="135"/>
    </row>
    <row r="7426" spans="5:17" x14ac:dyDescent="0.25">
      <c r="E7426" s="265"/>
      <c r="M7426" s="159"/>
      <c r="N7426" s="149"/>
      <c r="P7426" s="135"/>
      <c r="Q7426" s="135"/>
    </row>
    <row r="7427" spans="5:17" x14ac:dyDescent="0.25">
      <c r="E7427" s="265"/>
      <c r="M7427" s="159"/>
      <c r="N7427" s="149"/>
      <c r="P7427" s="135"/>
      <c r="Q7427" s="135"/>
    </row>
    <row r="7428" spans="5:17" x14ac:dyDescent="0.25">
      <c r="E7428" s="265"/>
      <c r="M7428" s="159"/>
      <c r="N7428" s="149"/>
      <c r="P7428" s="135"/>
      <c r="Q7428" s="135"/>
    </row>
    <row r="7429" spans="5:17" x14ac:dyDescent="0.25">
      <c r="E7429" s="265"/>
      <c r="M7429" s="159"/>
      <c r="N7429" s="149"/>
      <c r="P7429" s="135"/>
      <c r="Q7429" s="135"/>
    </row>
    <row r="7430" spans="5:17" x14ac:dyDescent="0.25">
      <c r="E7430" s="265"/>
      <c r="M7430" s="159"/>
      <c r="N7430" s="149"/>
      <c r="P7430" s="135"/>
      <c r="Q7430" s="135"/>
    </row>
    <row r="7431" spans="5:17" x14ac:dyDescent="0.25">
      <c r="E7431" s="265"/>
      <c r="M7431" s="159"/>
      <c r="N7431" s="149"/>
      <c r="P7431" s="135"/>
      <c r="Q7431" s="135"/>
    </row>
    <row r="7432" spans="5:17" x14ac:dyDescent="0.25">
      <c r="E7432" s="265"/>
      <c r="M7432" s="159"/>
      <c r="N7432" s="149"/>
      <c r="P7432" s="135"/>
      <c r="Q7432" s="135"/>
    </row>
    <row r="7433" spans="5:17" x14ac:dyDescent="0.25">
      <c r="E7433" s="265"/>
      <c r="M7433" s="159"/>
      <c r="N7433" s="149"/>
      <c r="P7433" s="135"/>
      <c r="Q7433" s="135"/>
    </row>
    <row r="7434" spans="5:17" x14ac:dyDescent="0.25">
      <c r="E7434" s="265"/>
      <c r="M7434" s="159"/>
      <c r="N7434" s="149"/>
      <c r="P7434" s="135"/>
      <c r="Q7434" s="135"/>
    </row>
    <row r="7435" spans="5:17" x14ac:dyDescent="0.25">
      <c r="E7435" s="265"/>
      <c r="M7435" s="159"/>
      <c r="N7435" s="149"/>
      <c r="P7435" s="135"/>
      <c r="Q7435" s="135"/>
    </row>
    <row r="7436" spans="5:17" x14ac:dyDescent="0.25">
      <c r="E7436" s="265"/>
      <c r="M7436" s="159"/>
      <c r="N7436" s="149"/>
      <c r="P7436" s="135"/>
      <c r="Q7436" s="135"/>
    </row>
    <row r="7437" spans="5:17" x14ac:dyDescent="0.25">
      <c r="E7437" s="265"/>
      <c r="M7437" s="159"/>
      <c r="N7437" s="149"/>
      <c r="P7437" s="135"/>
      <c r="Q7437" s="135"/>
    </row>
    <row r="7438" spans="5:17" x14ac:dyDescent="0.25">
      <c r="E7438" s="265"/>
      <c r="M7438" s="159"/>
      <c r="N7438" s="149"/>
      <c r="P7438" s="135"/>
      <c r="Q7438" s="135"/>
    </row>
    <row r="7439" spans="5:17" x14ac:dyDescent="0.25">
      <c r="E7439" s="265"/>
      <c r="M7439" s="159"/>
      <c r="N7439" s="149"/>
      <c r="P7439" s="135"/>
      <c r="Q7439" s="135"/>
    </row>
    <row r="7440" spans="5:17" x14ac:dyDescent="0.25">
      <c r="E7440" s="265"/>
      <c r="M7440" s="159"/>
      <c r="N7440" s="149"/>
      <c r="P7440" s="135"/>
      <c r="Q7440" s="135"/>
    </row>
    <row r="7441" spans="5:17" x14ac:dyDescent="0.25">
      <c r="E7441" s="265"/>
      <c r="M7441" s="159"/>
      <c r="N7441" s="149"/>
      <c r="P7441" s="135"/>
      <c r="Q7441" s="135"/>
    </row>
    <row r="7442" spans="5:17" x14ac:dyDescent="0.25">
      <c r="E7442" s="265"/>
      <c r="M7442" s="159"/>
      <c r="N7442" s="149"/>
      <c r="P7442" s="135"/>
      <c r="Q7442" s="135"/>
    </row>
    <row r="7443" spans="5:17" x14ac:dyDescent="0.25">
      <c r="E7443" s="265"/>
      <c r="M7443" s="159"/>
      <c r="N7443" s="149"/>
      <c r="P7443" s="135"/>
      <c r="Q7443" s="135"/>
    </row>
    <row r="7444" spans="5:17" x14ac:dyDescent="0.25">
      <c r="E7444" s="265"/>
      <c r="M7444" s="159"/>
      <c r="N7444" s="149"/>
      <c r="P7444" s="135"/>
      <c r="Q7444" s="135"/>
    </row>
    <row r="7445" spans="5:17" x14ac:dyDescent="0.25">
      <c r="E7445" s="265"/>
      <c r="M7445" s="159"/>
      <c r="N7445" s="149"/>
      <c r="P7445" s="135"/>
      <c r="Q7445" s="135"/>
    </row>
    <row r="7446" spans="5:17" x14ac:dyDescent="0.25">
      <c r="E7446" s="265"/>
      <c r="M7446" s="159"/>
      <c r="N7446" s="149"/>
      <c r="P7446" s="135"/>
      <c r="Q7446" s="135"/>
    </row>
    <row r="7447" spans="5:17" x14ac:dyDescent="0.25">
      <c r="E7447" s="265"/>
      <c r="M7447" s="159"/>
      <c r="N7447" s="149"/>
      <c r="P7447" s="135"/>
      <c r="Q7447" s="135"/>
    </row>
    <row r="7448" spans="5:17" x14ac:dyDescent="0.25">
      <c r="E7448" s="265"/>
      <c r="M7448" s="159"/>
      <c r="N7448" s="149"/>
      <c r="P7448" s="135"/>
      <c r="Q7448" s="135"/>
    </row>
    <row r="7449" spans="5:17" x14ac:dyDescent="0.25">
      <c r="E7449" s="265"/>
      <c r="M7449" s="159"/>
      <c r="N7449" s="149"/>
      <c r="P7449" s="135"/>
      <c r="Q7449" s="135"/>
    </row>
    <row r="7450" spans="5:17" x14ac:dyDescent="0.25">
      <c r="E7450" s="265"/>
      <c r="M7450" s="159"/>
      <c r="N7450" s="149"/>
      <c r="P7450" s="135"/>
      <c r="Q7450" s="135"/>
    </row>
    <row r="7451" spans="5:17" x14ac:dyDescent="0.25">
      <c r="E7451" s="265"/>
      <c r="M7451" s="159"/>
      <c r="N7451" s="149"/>
      <c r="P7451" s="135"/>
      <c r="Q7451" s="135"/>
    </row>
    <row r="7452" spans="5:17" x14ac:dyDescent="0.25">
      <c r="E7452" s="265"/>
      <c r="M7452" s="159"/>
      <c r="N7452" s="149"/>
      <c r="P7452" s="135"/>
      <c r="Q7452" s="135"/>
    </row>
    <row r="7453" spans="5:17" x14ac:dyDescent="0.25">
      <c r="E7453" s="265"/>
      <c r="M7453" s="159"/>
      <c r="N7453" s="149"/>
      <c r="P7453" s="135"/>
      <c r="Q7453" s="135"/>
    </row>
    <row r="7454" spans="5:17" x14ac:dyDescent="0.25">
      <c r="E7454" s="265"/>
      <c r="M7454" s="159"/>
      <c r="N7454" s="149"/>
      <c r="P7454" s="135"/>
      <c r="Q7454" s="135"/>
    </row>
    <row r="7455" spans="5:17" x14ac:dyDescent="0.25">
      <c r="E7455" s="265"/>
      <c r="M7455" s="159"/>
      <c r="N7455" s="149"/>
      <c r="P7455" s="135"/>
      <c r="Q7455" s="135"/>
    </row>
    <row r="7456" spans="5:17" x14ac:dyDescent="0.25">
      <c r="E7456" s="265"/>
      <c r="M7456" s="159"/>
      <c r="N7456" s="149"/>
      <c r="P7456" s="135"/>
      <c r="Q7456" s="135"/>
    </row>
    <row r="7457" spans="5:17" x14ac:dyDescent="0.25">
      <c r="E7457" s="265"/>
      <c r="M7457" s="159"/>
      <c r="N7457" s="149"/>
      <c r="P7457" s="135"/>
      <c r="Q7457" s="135"/>
    </row>
    <row r="7458" spans="5:17" x14ac:dyDescent="0.25">
      <c r="E7458" s="265"/>
      <c r="M7458" s="159"/>
      <c r="N7458" s="149"/>
      <c r="P7458" s="135"/>
      <c r="Q7458" s="135"/>
    </row>
    <row r="7459" spans="5:17" x14ac:dyDescent="0.25">
      <c r="E7459" s="265"/>
      <c r="M7459" s="159"/>
      <c r="N7459" s="149"/>
      <c r="P7459" s="135"/>
      <c r="Q7459" s="135"/>
    </row>
    <row r="7460" spans="5:17" x14ac:dyDescent="0.25">
      <c r="E7460" s="265"/>
      <c r="M7460" s="159"/>
      <c r="N7460" s="149"/>
      <c r="P7460" s="135"/>
      <c r="Q7460" s="135"/>
    </row>
    <row r="7461" spans="5:17" x14ac:dyDescent="0.25">
      <c r="E7461" s="265"/>
      <c r="M7461" s="159"/>
      <c r="N7461" s="149"/>
      <c r="P7461" s="135"/>
      <c r="Q7461" s="135"/>
    </row>
    <row r="7462" spans="5:17" x14ac:dyDescent="0.25">
      <c r="E7462" s="265"/>
      <c r="M7462" s="159"/>
      <c r="N7462" s="149"/>
      <c r="P7462" s="135"/>
      <c r="Q7462" s="135"/>
    </row>
    <row r="7463" spans="5:17" x14ac:dyDescent="0.25">
      <c r="E7463" s="265"/>
      <c r="M7463" s="159"/>
      <c r="N7463" s="149"/>
      <c r="P7463" s="135"/>
      <c r="Q7463" s="135"/>
    </row>
    <row r="7464" spans="5:17" x14ac:dyDescent="0.25">
      <c r="E7464" s="265"/>
      <c r="M7464" s="159"/>
      <c r="N7464" s="149"/>
      <c r="P7464" s="135"/>
      <c r="Q7464" s="135"/>
    </row>
    <row r="7465" spans="5:17" x14ac:dyDescent="0.25">
      <c r="E7465" s="265"/>
      <c r="M7465" s="159"/>
      <c r="N7465" s="149"/>
      <c r="P7465" s="135"/>
      <c r="Q7465" s="135"/>
    </row>
    <row r="7466" spans="5:17" x14ac:dyDescent="0.25">
      <c r="E7466" s="265"/>
      <c r="M7466" s="159"/>
      <c r="N7466" s="149"/>
      <c r="P7466" s="135"/>
      <c r="Q7466" s="135"/>
    </row>
    <row r="7467" spans="5:17" x14ac:dyDescent="0.25">
      <c r="E7467" s="265"/>
      <c r="M7467" s="159"/>
      <c r="N7467" s="149"/>
      <c r="P7467" s="135"/>
      <c r="Q7467" s="135"/>
    </row>
    <row r="7468" spans="5:17" x14ac:dyDescent="0.25">
      <c r="E7468" s="265"/>
      <c r="M7468" s="159"/>
      <c r="N7468" s="149"/>
      <c r="P7468" s="135"/>
      <c r="Q7468" s="135"/>
    </row>
    <row r="7469" spans="5:17" x14ac:dyDescent="0.25">
      <c r="E7469" s="265"/>
      <c r="M7469" s="159"/>
      <c r="N7469" s="149"/>
      <c r="P7469" s="135"/>
      <c r="Q7469" s="135"/>
    </row>
    <row r="7470" spans="5:17" x14ac:dyDescent="0.25">
      <c r="E7470" s="265"/>
      <c r="M7470" s="159"/>
      <c r="N7470" s="149"/>
      <c r="P7470" s="135"/>
      <c r="Q7470" s="135"/>
    </row>
    <row r="7471" spans="5:17" x14ac:dyDescent="0.25">
      <c r="E7471" s="265"/>
      <c r="M7471" s="159"/>
      <c r="N7471" s="149"/>
      <c r="P7471" s="135"/>
      <c r="Q7471" s="135"/>
    </row>
    <row r="7472" spans="5:17" x14ac:dyDescent="0.25">
      <c r="E7472" s="265"/>
      <c r="M7472" s="159"/>
      <c r="N7472" s="149"/>
      <c r="P7472" s="135"/>
      <c r="Q7472" s="135"/>
    </row>
    <row r="7473" spans="5:17" x14ac:dyDescent="0.25">
      <c r="E7473" s="265"/>
      <c r="M7473" s="159"/>
      <c r="N7473" s="149"/>
      <c r="P7473" s="135"/>
      <c r="Q7473" s="135"/>
    </row>
    <row r="7474" spans="5:17" x14ac:dyDescent="0.25">
      <c r="E7474" s="265"/>
      <c r="M7474" s="159"/>
      <c r="N7474" s="149"/>
      <c r="P7474" s="135"/>
      <c r="Q7474" s="135"/>
    </row>
    <row r="7475" spans="5:17" x14ac:dyDescent="0.25">
      <c r="E7475" s="265"/>
      <c r="M7475" s="159"/>
      <c r="N7475" s="149"/>
      <c r="P7475" s="135"/>
      <c r="Q7475" s="135"/>
    </row>
    <row r="7476" spans="5:17" x14ac:dyDescent="0.25">
      <c r="E7476" s="265"/>
      <c r="M7476" s="159"/>
      <c r="N7476" s="149"/>
      <c r="P7476" s="135"/>
      <c r="Q7476" s="135"/>
    </row>
    <row r="7477" spans="5:17" x14ac:dyDescent="0.25">
      <c r="E7477" s="265"/>
      <c r="M7477" s="159"/>
      <c r="N7477" s="149"/>
      <c r="P7477" s="135"/>
      <c r="Q7477" s="135"/>
    </row>
    <row r="7478" spans="5:17" x14ac:dyDescent="0.25">
      <c r="E7478" s="265"/>
      <c r="M7478" s="159"/>
      <c r="N7478" s="149"/>
      <c r="P7478" s="135"/>
      <c r="Q7478" s="135"/>
    </row>
    <row r="7479" spans="5:17" x14ac:dyDescent="0.25">
      <c r="E7479" s="265"/>
      <c r="M7479" s="159"/>
      <c r="N7479" s="149"/>
      <c r="P7479" s="135"/>
      <c r="Q7479" s="135"/>
    </row>
    <row r="7480" spans="5:17" x14ac:dyDescent="0.25">
      <c r="E7480" s="265"/>
      <c r="M7480" s="159"/>
      <c r="N7480" s="149"/>
      <c r="P7480" s="135"/>
      <c r="Q7480" s="135"/>
    </row>
    <row r="7481" spans="5:17" x14ac:dyDescent="0.25">
      <c r="E7481" s="265"/>
      <c r="M7481" s="159"/>
      <c r="N7481" s="149"/>
      <c r="P7481" s="135"/>
      <c r="Q7481" s="135"/>
    </row>
    <row r="7482" spans="5:17" x14ac:dyDescent="0.25">
      <c r="E7482" s="265"/>
      <c r="M7482" s="159"/>
      <c r="N7482" s="149"/>
      <c r="P7482" s="135"/>
      <c r="Q7482" s="135"/>
    </row>
    <row r="7483" spans="5:17" x14ac:dyDescent="0.25">
      <c r="E7483" s="265"/>
      <c r="M7483" s="159"/>
      <c r="N7483" s="149"/>
      <c r="P7483" s="135"/>
      <c r="Q7483" s="135"/>
    </row>
    <row r="7484" spans="5:17" x14ac:dyDescent="0.25">
      <c r="E7484" s="265"/>
      <c r="M7484" s="159"/>
      <c r="N7484" s="149"/>
      <c r="P7484" s="135"/>
      <c r="Q7484" s="135"/>
    </row>
    <row r="7485" spans="5:17" x14ac:dyDescent="0.25">
      <c r="E7485" s="265"/>
      <c r="M7485" s="159"/>
      <c r="N7485" s="149"/>
      <c r="P7485" s="135"/>
      <c r="Q7485" s="135"/>
    </row>
    <row r="7486" spans="5:17" x14ac:dyDescent="0.25">
      <c r="E7486" s="265"/>
      <c r="M7486" s="159"/>
      <c r="N7486" s="149"/>
      <c r="P7486" s="135"/>
      <c r="Q7486" s="135"/>
    </row>
    <row r="7487" spans="5:17" x14ac:dyDescent="0.25">
      <c r="E7487" s="265"/>
      <c r="M7487" s="159"/>
      <c r="N7487" s="149"/>
      <c r="P7487" s="135"/>
      <c r="Q7487" s="135"/>
    </row>
    <row r="7488" spans="5:17" x14ac:dyDescent="0.25">
      <c r="E7488" s="265"/>
      <c r="M7488" s="159"/>
      <c r="N7488" s="149"/>
      <c r="P7488" s="135"/>
      <c r="Q7488" s="135"/>
    </row>
    <row r="7489" spans="5:17" x14ac:dyDescent="0.25">
      <c r="E7489" s="265"/>
      <c r="M7489" s="159"/>
      <c r="N7489" s="149"/>
      <c r="P7489" s="135"/>
      <c r="Q7489" s="135"/>
    </row>
    <row r="7490" spans="5:17" x14ac:dyDescent="0.25">
      <c r="E7490" s="265"/>
      <c r="M7490" s="159"/>
      <c r="N7490" s="149"/>
      <c r="P7490" s="135"/>
      <c r="Q7490" s="135"/>
    </row>
    <row r="7491" spans="5:17" x14ac:dyDescent="0.25">
      <c r="E7491" s="265"/>
      <c r="M7491" s="159"/>
      <c r="N7491" s="149"/>
      <c r="P7491" s="135"/>
      <c r="Q7491" s="135"/>
    </row>
    <row r="7492" spans="5:17" x14ac:dyDescent="0.25">
      <c r="E7492" s="265"/>
      <c r="M7492" s="159"/>
      <c r="N7492" s="149"/>
      <c r="P7492" s="135"/>
      <c r="Q7492" s="135"/>
    </row>
    <row r="7493" spans="5:17" x14ac:dyDescent="0.25">
      <c r="E7493" s="265"/>
      <c r="M7493" s="159"/>
      <c r="N7493" s="149"/>
      <c r="P7493" s="135"/>
      <c r="Q7493" s="135"/>
    </row>
    <row r="7494" spans="5:17" x14ac:dyDescent="0.25">
      <c r="E7494" s="265"/>
      <c r="M7494" s="159"/>
      <c r="N7494" s="149"/>
      <c r="P7494" s="135"/>
      <c r="Q7494" s="135"/>
    </row>
    <row r="7495" spans="5:17" x14ac:dyDescent="0.25">
      <c r="E7495" s="265"/>
      <c r="M7495" s="159"/>
      <c r="N7495" s="149"/>
      <c r="P7495" s="135"/>
      <c r="Q7495" s="135"/>
    </row>
    <row r="7496" spans="5:17" x14ac:dyDescent="0.25">
      <c r="E7496" s="265"/>
      <c r="M7496" s="159"/>
      <c r="N7496" s="149"/>
      <c r="P7496" s="135"/>
      <c r="Q7496" s="135"/>
    </row>
    <row r="7497" spans="5:17" x14ac:dyDescent="0.25">
      <c r="E7497" s="265"/>
      <c r="M7497" s="159"/>
      <c r="N7497" s="149"/>
      <c r="P7497" s="135"/>
      <c r="Q7497" s="135"/>
    </row>
    <row r="7498" spans="5:17" x14ac:dyDescent="0.25">
      <c r="E7498" s="265"/>
      <c r="M7498" s="159"/>
      <c r="N7498" s="149"/>
      <c r="P7498" s="135"/>
      <c r="Q7498" s="135"/>
    </row>
    <row r="7499" spans="5:17" x14ac:dyDescent="0.25">
      <c r="E7499" s="265"/>
      <c r="M7499" s="159"/>
      <c r="N7499" s="149"/>
      <c r="P7499" s="135"/>
      <c r="Q7499" s="135"/>
    </row>
    <row r="7500" spans="5:17" x14ac:dyDescent="0.25">
      <c r="E7500" s="265"/>
      <c r="M7500" s="159"/>
      <c r="N7500" s="149"/>
      <c r="P7500" s="135"/>
      <c r="Q7500" s="135"/>
    </row>
    <row r="7501" spans="5:17" x14ac:dyDescent="0.25">
      <c r="E7501" s="265"/>
      <c r="M7501" s="159"/>
      <c r="N7501" s="149"/>
      <c r="P7501" s="135"/>
      <c r="Q7501" s="135"/>
    </row>
    <row r="7502" spans="5:17" x14ac:dyDescent="0.25">
      <c r="E7502" s="265"/>
      <c r="M7502" s="159"/>
      <c r="N7502" s="149"/>
      <c r="P7502" s="135"/>
      <c r="Q7502" s="135"/>
    </row>
    <row r="7503" spans="5:17" x14ac:dyDescent="0.25">
      <c r="E7503" s="265"/>
      <c r="M7503" s="159"/>
      <c r="N7503" s="149"/>
      <c r="P7503" s="135"/>
      <c r="Q7503" s="135"/>
    </row>
    <row r="7504" spans="5:17" x14ac:dyDescent="0.25">
      <c r="E7504" s="265"/>
      <c r="M7504" s="159"/>
      <c r="N7504" s="149"/>
      <c r="P7504" s="135"/>
      <c r="Q7504" s="135"/>
    </row>
    <row r="7505" spans="5:17" x14ac:dyDescent="0.25">
      <c r="E7505" s="265"/>
      <c r="M7505" s="159"/>
      <c r="N7505" s="149"/>
      <c r="P7505" s="135"/>
      <c r="Q7505" s="135"/>
    </row>
    <row r="7506" spans="5:17" x14ac:dyDescent="0.25">
      <c r="E7506" s="265"/>
      <c r="M7506" s="159"/>
      <c r="N7506" s="149"/>
      <c r="P7506" s="135"/>
      <c r="Q7506" s="135"/>
    </row>
    <row r="7507" spans="5:17" x14ac:dyDescent="0.25">
      <c r="E7507" s="265"/>
      <c r="M7507" s="159"/>
      <c r="N7507" s="149"/>
      <c r="P7507" s="135"/>
      <c r="Q7507" s="135"/>
    </row>
    <row r="7508" spans="5:17" x14ac:dyDescent="0.25">
      <c r="E7508" s="265"/>
      <c r="M7508" s="159"/>
      <c r="N7508" s="149"/>
      <c r="P7508" s="135"/>
      <c r="Q7508" s="135"/>
    </row>
    <row r="7509" spans="5:17" x14ac:dyDescent="0.25">
      <c r="E7509" s="265"/>
      <c r="M7509" s="159"/>
      <c r="N7509" s="149"/>
      <c r="P7509" s="135"/>
      <c r="Q7509" s="135"/>
    </row>
    <row r="7510" spans="5:17" x14ac:dyDescent="0.25">
      <c r="E7510" s="265"/>
      <c r="M7510" s="159"/>
      <c r="N7510" s="149"/>
      <c r="P7510" s="135"/>
      <c r="Q7510" s="135"/>
    </row>
    <row r="7511" spans="5:17" x14ac:dyDescent="0.25">
      <c r="E7511" s="265"/>
      <c r="M7511" s="159"/>
      <c r="N7511" s="149"/>
      <c r="P7511" s="135"/>
      <c r="Q7511" s="135"/>
    </row>
    <row r="7512" spans="5:17" x14ac:dyDescent="0.25">
      <c r="E7512" s="265"/>
      <c r="M7512" s="159"/>
      <c r="N7512" s="149"/>
      <c r="P7512" s="135"/>
      <c r="Q7512" s="135"/>
    </row>
    <row r="7513" spans="5:17" x14ac:dyDescent="0.25">
      <c r="E7513" s="265"/>
      <c r="M7513" s="159"/>
      <c r="N7513" s="149"/>
      <c r="P7513" s="135"/>
      <c r="Q7513" s="135"/>
    </row>
    <row r="7514" spans="5:17" x14ac:dyDescent="0.25">
      <c r="E7514" s="265"/>
      <c r="M7514" s="159"/>
      <c r="N7514" s="149"/>
      <c r="P7514" s="135"/>
      <c r="Q7514" s="135"/>
    </row>
    <row r="7515" spans="5:17" x14ac:dyDescent="0.25">
      <c r="E7515" s="265"/>
      <c r="M7515" s="159"/>
      <c r="N7515" s="149"/>
      <c r="P7515" s="135"/>
      <c r="Q7515" s="135"/>
    </row>
    <row r="7516" spans="5:17" x14ac:dyDescent="0.25">
      <c r="E7516" s="265"/>
      <c r="M7516" s="159"/>
      <c r="N7516" s="149"/>
      <c r="P7516" s="135"/>
      <c r="Q7516" s="135"/>
    </row>
    <row r="7517" spans="5:17" x14ac:dyDescent="0.25">
      <c r="E7517" s="265"/>
      <c r="M7517" s="159"/>
      <c r="N7517" s="149"/>
      <c r="P7517" s="135"/>
      <c r="Q7517" s="135"/>
    </row>
    <row r="7518" spans="5:17" x14ac:dyDescent="0.25">
      <c r="E7518" s="265"/>
      <c r="M7518" s="159"/>
      <c r="N7518" s="149"/>
      <c r="P7518" s="135"/>
      <c r="Q7518" s="135"/>
    </row>
    <row r="7519" spans="5:17" x14ac:dyDescent="0.25">
      <c r="E7519" s="265"/>
      <c r="M7519" s="159"/>
      <c r="N7519" s="149"/>
      <c r="P7519" s="135"/>
      <c r="Q7519" s="135"/>
    </row>
    <row r="7520" spans="5:17" x14ac:dyDescent="0.25">
      <c r="E7520" s="265"/>
      <c r="M7520" s="159"/>
      <c r="N7520" s="149"/>
      <c r="P7520" s="135"/>
      <c r="Q7520" s="135"/>
    </row>
    <row r="7521" spans="5:17" x14ac:dyDescent="0.25">
      <c r="E7521" s="265"/>
      <c r="M7521" s="159"/>
      <c r="N7521" s="149"/>
      <c r="P7521" s="135"/>
      <c r="Q7521" s="135"/>
    </row>
    <row r="7522" spans="5:17" x14ac:dyDescent="0.25">
      <c r="E7522" s="265"/>
      <c r="M7522" s="159"/>
      <c r="N7522" s="149"/>
      <c r="P7522" s="135"/>
      <c r="Q7522" s="135"/>
    </row>
    <row r="7523" spans="5:17" x14ac:dyDescent="0.25">
      <c r="E7523" s="265"/>
      <c r="M7523" s="159"/>
      <c r="N7523" s="149"/>
      <c r="P7523" s="135"/>
      <c r="Q7523" s="135"/>
    </row>
    <row r="7524" spans="5:17" x14ac:dyDescent="0.25">
      <c r="E7524" s="265"/>
      <c r="M7524" s="159"/>
      <c r="N7524" s="149"/>
      <c r="P7524" s="135"/>
      <c r="Q7524" s="135"/>
    </row>
    <row r="7525" spans="5:17" x14ac:dyDescent="0.25">
      <c r="E7525" s="265"/>
      <c r="M7525" s="159"/>
      <c r="N7525" s="149"/>
      <c r="P7525" s="135"/>
      <c r="Q7525" s="135"/>
    </row>
    <row r="7526" spans="5:17" x14ac:dyDescent="0.25">
      <c r="E7526" s="265"/>
      <c r="M7526" s="159"/>
      <c r="N7526" s="149"/>
      <c r="P7526" s="135"/>
      <c r="Q7526" s="135"/>
    </row>
    <row r="7527" spans="5:17" x14ac:dyDescent="0.25">
      <c r="E7527" s="265"/>
      <c r="M7527" s="159"/>
      <c r="N7527" s="149"/>
      <c r="P7527" s="135"/>
      <c r="Q7527" s="135"/>
    </row>
    <row r="7528" spans="5:17" x14ac:dyDescent="0.25">
      <c r="E7528" s="265"/>
      <c r="M7528" s="159"/>
      <c r="N7528" s="149"/>
      <c r="P7528" s="135"/>
      <c r="Q7528" s="135"/>
    </row>
    <row r="7529" spans="5:17" x14ac:dyDescent="0.25">
      <c r="E7529" s="265"/>
      <c r="M7529" s="159"/>
      <c r="N7529" s="149"/>
      <c r="P7529" s="135"/>
      <c r="Q7529" s="135"/>
    </row>
    <row r="7530" spans="5:17" x14ac:dyDescent="0.25">
      <c r="E7530" s="265"/>
      <c r="M7530" s="159"/>
      <c r="N7530" s="149"/>
      <c r="P7530" s="135"/>
      <c r="Q7530" s="135"/>
    </row>
    <row r="7531" spans="5:17" x14ac:dyDescent="0.25">
      <c r="E7531" s="265"/>
      <c r="M7531" s="159"/>
      <c r="N7531" s="149"/>
      <c r="P7531" s="135"/>
      <c r="Q7531" s="135"/>
    </row>
    <row r="7532" spans="5:17" x14ac:dyDescent="0.25">
      <c r="E7532" s="265"/>
      <c r="M7532" s="159"/>
      <c r="N7532" s="149"/>
      <c r="P7532" s="135"/>
      <c r="Q7532" s="135"/>
    </row>
    <row r="7533" spans="5:17" x14ac:dyDescent="0.25">
      <c r="E7533" s="265"/>
      <c r="M7533" s="159"/>
      <c r="N7533" s="149"/>
      <c r="P7533" s="135"/>
      <c r="Q7533" s="135"/>
    </row>
    <row r="7534" spans="5:17" x14ac:dyDescent="0.25">
      <c r="E7534" s="265"/>
      <c r="M7534" s="159"/>
      <c r="N7534" s="149"/>
      <c r="P7534" s="135"/>
      <c r="Q7534" s="135"/>
    </row>
    <row r="7535" spans="5:17" x14ac:dyDescent="0.25">
      <c r="E7535" s="265"/>
      <c r="M7535" s="159"/>
      <c r="N7535" s="149"/>
      <c r="P7535" s="135"/>
      <c r="Q7535" s="135"/>
    </row>
    <row r="7536" spans="5:17" x14ac:dyDescent="0.25">
      <c r="E7536" s="265"/>
      <c r="M7536" s="159"/>
      <c r="N7536" s="149"/>
      <c r="P7536" s="135"/>
      <c r="Q7536" s="135"/>
    </row>
    <row r="7537" spans="5:17" x14ac:dyDescent="0.25">
      <c r="E7537" s="265"/>
      <c r="M7537" s="159"/>
      <c r="N7537" s="149"/>
      <c r="P7537" s="135"/>
      <c r="Q7537" s="135"/>
    </row>
    <row r="7538" spans="5:17" x14ac:dyDescent="0.25">
      <c r="E7538" s="265"/>
      <c r="M7538" s="159"/>
      <c r="N7538" s="149"/>
      <c r="P7538" s="135"/>
      <c r="Q7538" s="135"/>
    </row>
    <row r="7539" spans="5:17" x14ac:dyDescent="0.25">
      <c r="E7539" s="265"/>
      <c r="M7539" s="159"/>
      <c r="N7539" s="149"/>
      <c r="P7539" s="135"/>
      <c r="Q7539" s="135"/>
    </row>
    <row r="7540" spans="5:17" x14ac:dyDescent="0.25">
      <c r="E7540" s="265"/>
      <c r="M7540" s="159"/>
      <c r="N7540" s="149"/>
      <c r="P7540" s="135"/>
      <c r="Q7540" s="135"/>
    </row>
    <row r="7541" spans="5:17" x14ac:dyDescent="0.25">
      <c r="E7541" s="265"/>
      <c r="M7541" s="159"/>
      <c r="N7541" s="149"/>
      <c r="P7541" s="135"/>
      <c r="Q7541" s="135"/>
    </row>
    <row r="7542" spans="5:17" x14ac:dyDescent="0.25">
      <c r="E7542" s="265"/>
      <c r="M7542" s="159"/>
      <c r="N7542" s="149"/>
      <c r="P7542" s="135"/>
      <c r="Q7542" s="135"/>
    </row>
    <row r="7543" spans="5:17" x14ac:dyDescent="0.25">
      <c r="E7543" s="265"/>
      <c r="M7543" s="159"/>
      <c r="N7543" s="149"/>
      <c r="P7543" s="135"/>
      <c r="Q7543" s="135"/>
    </row>
    <row r="7544" spans="5:17" x14ac:dyDescent="0.25">
      <c r="E7544" s="265"/>
      <c r="M7544" s="159"/>
      <c r="N7544" s="149"/>
      <c r="P7544" s="135"/>
      <c r="Q7544" s="135"/>
    </row>
    <row r="7545" spans="5:17" x14ac:dyDescent="0.25">
      <c r="E7545" s="265"/>
      <c r="M7545" s="159"/>
      <c r="N7545" s="149"/>
      <c r="P7545" s="135"/>
      <c r="Q7545" s="135"/>
    </row>
    <row r="7546" spans="5:17" x14ac:dyDescent="0.25">
      <c r="E7546" s="265"/>
      <c r="M7546" s="159"/>
      <c r="N7546" s="149"/>
      <c r="P7546" s="135"/>
      <c r="Q7546" s="135"/>
    </row>
    <row r="7547" spans="5:17" x14ac:dyDescent="0.25">
      <c r="E7547" s="265"/>
      <c r="M7547" s="159"/>
      <c r="N7547" s="149"/>
      <c r="P7547" s="135"/>
      <c r="Q7547" s="135"/>
    </row>
    <row r="7548" spans="5:17" x14ac:dyDescent="0.25">
      <c r="E7548" s="265"/>
      <c r="M7548" s="159"/>
      <c r="N7548" s="149"/>
      <c r="P7548" s="135"/>
      <c r="Q7548" s="135"/>
    </row>
    <row r="7549" spans="5:17" x14ac:dyDescent="0.25">
      <c r="E7549" s="265"/>
      <c r="M7549" s="159"/>
      <c r="N7549" s="149"/>
      <c r="P7549" s="135"/>
      <c r="Q7549" s="135"/>
    </row>
    <row r="7550" spans="5:17" x14ac:dyDescent="0.25">
      <c r="E7550" s="265"/>
      <c r="M7550" s="159"/>
      <c r="N7550" s="149"/>
      <c r="P7550" s="135"/>
      <c r="Q7550" s="135"/>
    </row>
    <row r="7551" spans="5:17" x14ac:dyDescent="0.25">
      <c r="E7551" s="265"/>
      <c r="M7551" s="159"/>
      <c r="N7551" s="149"/>
      <c r="P7551" s="135"/>
      <c r="Q7551" s="135"/>
    </row>
    <row r="7552" spans="5:17" x14ac:dyDescent="0.25">
      <c r="E7552" s="265"/>
      <c r="M7552" s="159"/>
      <c r="N7552" s="149"/>
      <c r="P7552" s="135"/>
      <c r="Q7552" s="135"/>
    </row>
    <row r="7553" spans="5:17" x14ac:dyDescent="0.25">
      <c r="E7553" s="265"/>
      <c r="M7553" s="159"/>
      <c r="N7553" s="149"/>
      <c r="P7553" s="135"/>
      <c r="Q7553" s="135"/>
    </row>
    <row r="7554" spans="5:17" x14ac:dyDescent="0.25">
      <c r="E7554" s="265"/>
      <c r="M7554" s="159"/>
      <c r="N7554" s="149"/>
      <c r="P7554" s="135"/>
      <c r="Q7554" s="135"/>
    </row>
    <row r="7555" spans="5:17" x14ac:dyDescent="0.25">
      <c r="E7555" s="265"/>
      <c r="M7555" s="159"/>
      <c r="N7555" s="149"/>
      <c r="P7555" s="135"/>
      <c r="Q7555" s="135"/>
    </row>
    <row r="7556" spans="5:17" x14ac:dyDescent="0.25">
      <c r="E7556" s="265"/>
      <c r="M7556" s="159"/>
      <c r="N7556" s="149"/>
      <c r="P7556" s="135"/>
      <c r="Q7556" s="135"/>
    </row>
    <row r="7557" spans="5:17" x14ac:dyDescent="0.25">
      <c r="E7557" s="265"/>
      <c r="M7557" s="159"/>
      <c r="N7557" s="149"/>
      <c r="P7557" s="135"/>
      <c r="Q7557" s="135"/>
    </row>
    <row r="7558" spans="5:17" x14ac:dyDescent="0.25">
      <c r="E7558" s="265"/>
      <c r="M7558" s="159"/>
      <c r="N7558" s="149"/>
      <c r="P7558" s="135"/>
      <c r="Q7558" s="135"/>
    </row>
    <row r="7559" spans="5:17" x14ac:dyDescent="0.25">
      <c r="E7559" s="265"/>
      <c r="M7559" s="159"/>
      <c r="N7559" s="149"/>
      <c r="P7559" s="135"/>
      <c r="Q7559" s="135"/>
    </row>
    <row r="7560" spans="5:17" x14ac:dyDescent="0.25">
      <c r="E7560" s="265"/>
      <c r="M7560" s="159"/>
      <c r="N7560" s="149"/>
      <c r="P7560" s="135"/>
      <c r="Q7560" s="135"/>
    </row>
    <row r="7561" spans="5:17" x14ac:dyDescent="0.25">
      <c r="E7561" s="265"/>
      <c r="M7561" s="159"/>
      <c r="N7561" s="149"/>
      <c r="P7561" s="135"/>
      <c r="Q7561" s="135"/>
    </row>
    <row r="7562" spans="5:17" x14ac:dyDescent="0.25">
      <c r="E7562" s="265"/>
      <c r="M7562" s="159"/>
      <c r="N7562" s="149"/>
      <c r="P7562" s="135"/>
      <c r="Q7562" s="135"/>
    </row>
    <row r="7563" spans="5:17" x14ac:dyDescent="0.25">
      <c r="E7563" s="265"/>
      <c r="M7563" s="159"/>
      <c r="N7563" s="149"/>
      <c r="P7563" s="135"/>
      <c r="Q7563" s="135"/>
    </row>
    <row r="7564" spans="5:17" x14ac:dyDescent="0.25">
      <c r="E7564" s="265"/>
      <c r="M7564" s="159"/>
      <c r="N7564" s="149"/>
      <c r="P7564" s="135"/>
      <c r="Q7564" s="135"/>
    </row>
    <row r="7565" spans="5:17" x14ac:dyDescent="0.25">
      <c r="E7565" s="265"/>
      <c r="M7565" s="159"/>
      <c r="N7565" s="149"/>
      <c r="P7565" s="135"/>
      <c r="Q7565" s="135"/>
    </row>
    <row r="7566" spans="5:17" x14ac:dyDescent="0.25">
      <c r="E7566" s="265"/>
      <c r="M7566" s="159"/>
      <c r="N7566" s="149"/>
      <c r="P7566" s="135"/>
      <c r="Q7566" s="135"/>
    </row>
    <row r="7567" spans="5:17" x14ac:dyDescent="0.25">
      <c r="E7567" s="265"/>
      <c r="M7567" s="159"/>
      <c r="N7567" s="149"/>
      <c r="P7567" s="135"/>
      <c r="Q7567" s="135"/>
    </row>
    <row r="7568" spans="5:17" x14ac:dyDescent="0.25">
      <c r="E7568" s="265"/>
      <c r="M7568" s="159"/>
      <c r="N7568" s="149"/>
      <c r="P7568" s="135"/>
      <c r="Q7568" s="135"/>
    </row>
    <row r="7569" spans="5:17" x14ac:dyDescent="0.25">
      <c r="E7569" s="265"/>
      <c r="M7569" s="159"/>
      <c r="N7569" s="149"/>
      <c r="P7569" s="135"/>
      <c r="Q7569" s="135"/>
    </row>
    <row r="7570" spans="5:17" x14ac:dyDescent="0.25">
      <c r="E7570" s="265"/>
      <c r="M7570" s="159"/>
      <c r="N7570" s="149"/>
      <c r="P7570" s="135"/>
      <c r="Q7570" s="135"/>
    </row>
    <row r="7571" spans="5:17" x14ac:dyDescent="0.25">
      <c r="E7571" s="265"/>
      <c r="M7571" s="159"/>
      <c r="N7571" s="149"/>
      <c r="P7571" s="135"/>
      <c r="Q7571" s="135"/>
    </row>
    <row r="7572" spans="5:17" x14ac:dyDescent="0.25">
      <c r="E7572" s="265"/>
      <c r="M7572" s="159"/>
      <c r="N7572" s="149"/>
      <c r="P7572" s="135"/>
      <c r="Q7572" s="135"/>
    </row>
    <row r="7573" spans="5:17" x14ac:dyDescent="0.25">
      <c r="E7573" s="265"/>
      <c r="M7573" s="159"/>
      <c r="N7573" s="149"/>
      <c r="P7573" s="135"/>
      <c r="Q7573" s="135"/>
    </row>
    <row r="7574" spans="5:17" x14ac:dyDescent="0.25">
      <c r="E7574" s="265"/>
      <c r="M7574" s="159"/>
      <c r="N7574" s="149"/>
      <c r="P7574" s="135"/>
      <c r="Q7574" s="135"/>
    </row>
    <row r="7575" spans="5:17" x14ac:dyDescent="0.25">
      <c r="E7575" s="265"/>
      <c r="M7575" s="159"/>
      <c r="N7575" s="149"/>
      <c r="P7575" s="135"/>
      <c r="Q7575" s="135"/>
    </row>
    <row r="7576" spans="5:17" x14ac:dyDescent="0.25">
      <c r="E7576" s="265"/>
      <c r="M7576" s="159"/>
      <c r="N7576" s="149"/>
      <c r="P7576" s="135"/>
      <c r="Q7576" s="135"/>
    </row>
    <row r="7577" spans="5:17" x14ac:dyDescent="0.25">
      <c r="E7577" s="265"/>
      <c r="M7577" s="159"/>
      <c r="N7577" s="149"/>
      <c r="P7577" s="135"/>
      <c r="Q7577" s="135"/>
    </row>
    <row r="7578" spans="5:17" x14ac:dyDescent="0.25">
      <c r="E7578" s="265"/>
      <c r="M7578" s="159"/>
      <c r="N7578" s="149"/>
      <c r="P7578" s="135"/>
      <c r="Q7578" s="135"/>
    </row>
    <row r="7579" spans="5:17" x14ac:dyDescent="0.25">
      <c r="E7579" s="265"/>
      <c r="M7579" s="159"/>
      <c r="N7579" s="149"/>
      <c r="P7579" s="135"/>
      <c r="Q7579" s="135"/>
    </row>
    <row r="7580" spans="5:17" x14ac:dyDescent="0.25">
      <c r="E7580" s="265"/>
      <c r="M7580" s="159"/>
      <c r="N7580" s="149"/>
      <c r="P7580" s="135"/>
      <c r="Q7580" s="135"/>
    </row>
    <row r="7581" spans="5:17" x14ac:dyDescent="0.25">
      <c r="E7581" s="265"/>
      <c r="M7581" s="159"/>
      <c r="N7581" s="149"/>
      <c r="P7581" s="135"/>
      <c r="Q7581" s="135"/>
    </row>
    <row r="7582" spans="5:17" x14ac:dyDescent="0.25">
      <c r="E7582" s="265"/>
      <c r="M7582" s="159"/>
      <c r="N7582" s="149"/>
      <c r="P7582" s="135"/>
      <c r="Q7582" s="135"/>
    </row>
    <row r="7583" spans="5:17" x14ac:dyDescent="0.25">
      <c r="E7583" s="265"/>
      <c r="M7583" s="159"/>
      <c r="N7583" s="149"/>
      <c r="P7583" s="135"/>
      <c r="Q7583" s="135"/>
    </row>
    <row r="7584" spans="5:17" x14ac:dyDescent="0.25">
      <c r="E7584" s="265"/>
      <c r="M7584" s="159"/>
      <c r="N7584" s="149"/>
      <c r="P7584" s="135"/>
      <c r="Q7584" s="135"/>
    </row>
    <row r="7585" spans="5:17" x14ac:dyDescent="0.25">
      <c r="E7585" s="265"/>
      <c r="M7585" s="159"/>
      <c r="N7585" s="149"/>
      <c r="P7585" s="135"/>
      <c r="Q7585" s="135"/>
    </row>
    <row r="7586" spans="5:17" x14ac:dyDescent="0.25">
      <c r="E7586" s="265"/>
      <c r="M7586" s="159"/>
      <c r="N7586" s="149"/>
      <c r="P7586" s="135"/>
      <c r="Q7586" s="135"/>
    </row>
    <row r="7587" spans="5:17" x14ac:dyDescent="0.25">
      <c r="E7587" s="265"/>
      <c r="M7587" s="159"/>
      <c r="N7587" s="149"/>
      <c r="P7587" s="135"/>
      <c r="Q7587" s="135"/>
    </row>
    <row r="7588" spans="5:17" x14ac:dyDescent="0.25">
      <c r="E7588" s="265"/>
      <c r="M7588" s="159"/>
      <c r="N7588" s="149"/>
      <c r="P7588" s="135"/>
      <c r="Q7588" s="135"/>
    </row>
    <row r="7589" spans="5:17" x14ac:dyDescent="0.25">
      <c r="E7589" s="265"/>
      <c r="M7589" s="159"/>
      <c r="N7589" s="149"/>
      <c r="P7589" s="135"/>
      <c r="Q7589" s="135"/>
    </row>
    <row r="7590" spans="5:17" x14ac:dyDescent="0.25">
      <c r="E7590" s="265"/>
      <c r="M7590" s="159"/>
      <c r="N7590" s="149"/>
      <c r="P7590" s="135"/>
      <c r="Q7590" s="135"/>
    </row>
    <row r="7591" spans="5:17" x14ac:dyDescent="0.25">
      <c r="E7591" s="265"/>
      <c r="M7591" s="159"/>
      <c r="N7591" s="149"/>
      <c r="P7591" s="135"/>
      <c r="Q7591" s="135"/>
    </row>
    <row r="7592" spans="5:17" x14ac:dyDescent="0.25">
      <c r="E7592" s="265"/>
      <c r="M7592" s="159"/>
      <c r="N7592" s="149"/>
      <c r="P7592" s="135"/>
      <c r="Q7592" s="135"/>
    </row>
    <row r="7593" spans="5:17" x14ac:dyDescent="0.25">
      <c r="E7593" s="265"/>
      <c r="M7593" s="159"/>
      <c r="N7593" s="149"/>
      <c r="P7593" s="135"/>
      <c r="Q7593" s="135"/>
    </row>
    <row r="7594" spans="5:17" x14ac:dyDescent="0.25">
      <c r="E7594" s="265"/>
      <c r="M7594" s="159"/>
      <c r="N7594" s="149"/>
      <c r="P7594" s="135"/>
      <c r="Q7594" s="135"/>
    </row>
    <row r="7595" spans="5:17" x14ac:dyDescent="0.25">
      <c r="E7595" s="265"/>
      <c r="M7595" s="159"/>
      <c r="N7595" s="149"/>
      <c r="P7595" s="135"/>
      <c r="Q7595" s="135"/>
    </row>
    <row r="7596" spans="5:17" x14ac:dyDescent="0.25">
      <c r="E7596" s="265"/>
      <c r="M7596" s="159"/>
      <c r="N7596" s="149"/>
      <c r="P7596" s="135"/>
      <c r="Q7596" s="135"/>
    </row>
    <row r="7597" spans="5:17" x14ac:dyDescent="0.25">
      <c r="E7597" s="265"/>
      <c r="M7597" s="159"/>
      <c r="N7597" s="149"/>
      <c r="P7597" s="135"/>
      <c r="Q7597" s="135"/>
    </row>
    <row r="7598" spans="5:17" x14ac:dyDescent="0.25">
      <c r="E7598" s="265"/>
      <c r="M7598" s="159"/>
      <c r="N7598" s="149"/>
      <c r="P7598" s="135"/>
      <c r="Q7598" s="135"/>
    </row>
    <row r="7599" spans="5:17" x14ac:dyDescent="0.25">
      <c r="E7599" s="265"/>
      <c r="M7599" s="159"/>
      <c r="N7599" s="149"/>
      <c r="P7599" s="135"/>
      <c r="Q7599" s="135"/>
    </row>
    <row r="7600" spans="5:17" x14ac:dyDescent="0.25">
      <c r="E7600" s="265"/>
      <c r="M7600" s="159"/>
      <c r="N7600" s="149"/>
      <c r="P7600" s="135"/>
      <c r="Q7600" s="135"/>
    </row>
    <row r="7601" spans="5:17" x14ac:dyDescent="0.25">
      <c r="E7601" s="265"/>
      <c r="M7601" s="159"/>
      <c r="N7601" s="149"/>
      <c r="P7601" s="135"/>
      <c r="Q7601" s="135"/>
    </row>
    <row r="7602" spans="5:17" x14ac:dyDescent="0.25">
      <c r="E7602" s="265"/>
      <c r="M7602" s="159"/>
      <c r="N7602" s="149"/>
      <c r="P7602" s="135"/>
      <c r="Q7602" s="135"/>
    </row>
    <row r="7603" spans="5:17" x14ac:dyDescent="0.25">
      <c r="E7603" s="265"/>
      <c r="M7603" s="159"/>
      <c r="N7603" s="149"/>
      <c r="P7603" s="135"/>
      <c r="Q7603" s="135"/>
    </row>
    <row r="7604" spans="5:17" x14ac:dyDescent="0.25">
      <c r="E7604" s="265"/>
      <c r="M7604" s="159"/>
      <c r="N7604" s="149"/>
      <c r="P7604" s="135"/>
      <c r="Q7604" s="135"/>
    </row>
    <row r="7605" spans="5:17" x14ac:dyDescent="0.25">
      <c r="E7605" s="265"/>
      <c r="M7605" s="159"/>
      <c r="N7605" s="149"/>
      <c r="P7605" s="135"/>
      <c r="Q7605" s="135"/>
    </row>
    <row r="7606" spans="5:17" x14ac:dyDescent="0.25">
      <c r="E7606" s="265"/>
      <c r="M7606" s="159"/>
      <c r="N7606" s="149"/>
      <c r="P7606" s="135"/>
      <c r="Q7606" s="135"/>
    </row>
    <row r="7607" spans="5:17" x14ac:dyDescent="0.25">
      <c r="E7607" s="265"/>
      <c r="M7607" s="159"/>
      <c r="N7607" s="149"/>
      <c r="P7607" s="135"/>
      <c r="Q7607" s="135"/>
    </row>
    <row r="7608" spans="5:17" x14ac:dyDescent="0.25">
      <c r="E7608" s="265"/>
      <c r="M7608" s="159"/>
      <c r="N7608" s="149"/>
      <c r="P7608" s="135"/>
      <c r="Q7608" s="135"/>
    </row>
    <row r="7609" spans="5:17" x14ac:dyDescent="0.25">
      <c r="E7609" s="265"/>
      <c r="M7609" s="159"/>
      <c r="N7609" s="149"/>
      <c r="P7609" s="135"/>
      <c r="Q7609" s="135"/>
    </row>
    <row r="7610" spans="5:17" x14ac:dyDescent="0.25">
      <c r="E7610" s="265"/>
      <c r="M7610" s="159"/>
      <c r="N7610" s="149"/>
      <c r="P7610" s="135"/>
      <c r="Q7610" s="135"/>
    </row>
    <row r="7611" spans="5:17" x14ac:dyDescent="0.25">
      <c r="E7611" s="265"/>
      <c r="M7611" s="159"/>
      <c r="N7611" s="149"/>
      <c r="P7611" s="135"/>
      <c r="Q7611" s="135"/>
    </row>
    <row r="7612" spans="5:17" x14ac:dyDescent="0.25">
      <c r="E7612" s="265"/>
      <c r="M7612" s="159"/>
      <c r="N7612" s="149"/>
      <c r="P7612" s="135"/>
      <c r="Q7612" s="135"/>
    </row>
    <row r="7613" spans="5:17" x14ac:dyDescent="0.25">
      <c r="E7613" s="265"/>
      <c r="M7613" s="159"/>
      <c r="N7613" s="149"/>
      <c r="P7613" s="135"/>
      <c r="Q7613" s="135"/>
    </row>
    <row r="7614" spans="5:17" x14ac:dyDescent="0.25">
      <c r="E7614" s="265"/>
      <c r="M7614" s="159"/>
      <c r="N7614" s="149"/>
      <c r="P7614" s="135"/>
      <c r="Q7614" s="135"/>
    </row>
    <row r="7615" spans="5:17" x14ac:dyDescent="0.25">
      <c r="E7615" s="265"/>
      <c r="M7615" s="159"/>
      <c r="N7615" s="149"/>
      <c r="P7615" s="135"/>
      <c r="Q7615" s="135"/>
    </row>
    <row r="7616" spans="5:17" x14ac:dyDescent="0.25">
      <c r="E7616" s="265"/>
      <c r="M7616" s="159"/>
      <c r="N7616" s="149"/>
      <c r="P7616" s="135"/>
      <c r="Q7616" s="135"/>
    </row>
    <row r="7617" spans="5:17" x14ac:dyDescent="0.25">
      <c r="E7617" s="265"/>
      <c r="M7617" s="159"/>
      <c r="N7617" s="149"/>
      <c r="P7617" s="135"/>
      <c r="Q7617" s="135"/>
    </row>
    <row r="7618" spans="5:17" x14ac:dyDescent="0.25">
      <c r="E7618" s="265"/>
      <c r="M7618" s="159"/>
      <c r="N7618" s="149"/>
      <c r="P7618" s="135"/>
      <c r="Q7618" s="135"/>
    </row>
    <row r="7619" spans="5:17" x14ac:dyDescent="0.25">
      <c r="E7619" s="265"/>
      <c r="M7619" s="159"/>
      <c r="N7619" s="149"/>
      <c r="P7619" s="135"/>
      <c r="Q7619" s="135"/>
    </row>
    <row r="7620" spans="5:17" x14ac:dyDescent="0.25">
      <c r="E7620" s="265"/>
      <c r="M7620" s="159"/>
      <c r="N7620" s="149"/>
      <c r="P7620" s="135"/>
      <c r="Q7620" s="135"/>
    </row>
    <row r="7621" spans="5:17" x14ac:dyDescent="0.25">
      <c r="E7621" s="265"/>
      <c r="M7621" s="159"/>
      <c r="N7621" s="149"/>
      <c r="P7621" s="135"/>
      <c r="Q7621" s="135"/>
    </row>
    <row r="7622" spans="5:17" x14ac:dyDescent="0.25">
      <c r="E7622" s="265"/>
      <c r="M7622" s="159"/>
      <c r="N7622" s="149"/>
      <c r="P7622" s="135"/>
      <c r="Q7622" s="135"/>
    </row>
    <row r="7623" spans="5:17" x14ac:dyDescent="0.25">
      <c r="E7623" s="265"/>
      <c r="M7623" s="159"/>
      <c r="N7623" s="149"/>
      <c r="P7623" s="135"/>
      <c r="Q7623" s="135"/>
    </row>
    <row r="7624" spans="5:17" x14ac:dyDescent="0.25">
      <c r="E7624" s="265"/>
      <c r="M7624" s="159"/>
      <c r="N7624" s="149"/>
      <c r="P7624" s="135"/>
      <c r="Q7624" s="135"/>
    </row>
    <row r="7625" spans="5:17" x14ac:dyDescent="0.25">
      <c r="E7625" s="265"/>
      <c r="M7625" s="159"/>
      <c r="N7625" s="149"/>
      <c r="P7625" s="135"/>
      <c r="Q7625" s="135"/>
    </row>
    <row r="7626" spans="5:17" x14ac:dyDescent="0.25">
      <c r="E7626" s="265"/>
      <c r="M7626" s="159"/>
      <c r="N7626" s="149"/>
      <c r="P7626" s="135"/>
      <c r="Q7626" s="135"/>
    </row>
    <row r="7627" spans="5:17" x14ac:dyDescent="0.25">
      <c r="E7627" s="265"/>
      <c r="M7627" s="159"/>
      <c r="N7627" s="149"/>
      <c r="P7627" s="135"/>
      <c r="Q7627" s="135"/>
    </row>
    <row r="7628" spans="5:17" x14ac:dyDescent="0.25">
      <c r="E7628" s="265"/>
      <c r="M7628" s="159"/>
      <c r="N7628" s="149"/>
      <c r="P7628" s="135"/>
      <c r="Q7628" s="135"/>
    </row>
    <row r="7629" spans="5:17" x14ac:dyDescent="0.25">
      <c r="E7629" s="265"/>
      <c r="M7629" s="159"/>
      <c r="N7629" s="149"/>
      <c r="P7629" s="135"/>
      <c r="Q7629" s="135"/>
    </row>
    <row r="7630" spans="5:17" x14ac:dyDescent="0.25">
      <c r="E7630" s="265"/>
      <c r="M7630" s="159"/>
      <c r="N7630" s="149"/>
      <c r="P7630" s="135"/>
      <c r="Q7630" s="135"/>
    </row>
    <row r="7631" spans="5:17" x14ac:dyDescent="0.25">
      <c r="E7631" s="265"/>
      <c r="M7631" s="159"/>
      <c r="N7631" s="149"/>
      <c r="P7631" s="135"/>
      <c r="Q7631" s="135"/>
    </row>
    <row r="7632" spans="5:17" x14ac:dyDescent="0.25">
      <c r="E7632" s="265"/>
      <c r="M7632" s="159"/>
      <c r="N7632" s="149"/>
      <c r="P7632" s="135"/>
      <c r="Q7632" s="135"/>
    </row>
    <row r="7633" spans="5:17" x14ac:dyDescent="0.25">
      <c r="E7633" s="265"/>
      <c r="M7633" s="159"/>
      <c r="N7633" s="149"/>
      <c r="P7633" s="135"/>
      <c r="Q7633" s="135"/>
    </row>
    <row r="7634" spans="5:17" x14ac:dyDescent="0.25">
      <c r="E7634" s="265"/>
      <c r="M7634" s="159"/>
      <c r="N7634" s="149"/>
      <c r="P7634" s="135"/>
      <c r="Q7634" s="135"/>
    </row>
    <row r="7635" spans="5:17" x14ac:dyDescent="0.25">
      <c r="E7635" s="265"/>
      <c r="M7635" s="159"/>
      <c r="N7635" s="149"/>
      <c r="P7635" s="135"/>
      <c r="Q7635" s="135"/>
    </row>
    <row r="7636" spans="5:17" x14ac:dyDescent="0.25">
      <c r="E7636" s="265"/>
      <c r="M7636" s="159"/>
      <c r="N7636" s="149"/>
      <c r="P7636" s="135"/>
      <c r="Q7636" s="135"/>
    </row>
    <row r="7637" spans="5:17" x14ac:dyDescent="0.25">
      <c r="E7637" s="265"/>
      <c r="M7637" s="159"/>
      <c r="N7637" s="149"/>
      <c r="P7637" s="135"/>
      <c r="Q7637" s="135"/>
    </row>
    <row r="7638" spans="5:17" x14ac:dyDescent="0.25">
      <c r="E7638" s="265"/>
      <c r="M7638" s="159"/>
      <c r="N7638" s="149"/>
      <c r="P7638" s="135"/>
      <c r="Q7638" s="135"/>
    </row>
    <row r="7639" spans="5:17" x14ac:dyDescent="0.25">
      <c r="E7639" s="265"/>
      <c r="M7639" s="159"/>
      <c r="N7639" s="149"/>
      <c r="P7639" s="135"/>
      <c r="Q7639" s="135"/>
    </row>
    <row r="7640" spans="5:17" x14ac:dyDescent="0.25">
      <c r="E7640" s="265"/>
      <c r="M7640" s="159"/>
      <c r="N7640" s="149"/>
      <c r="P7640" s="135"/>
      <c r="Q7640" s="135"/>
    </row>
    <row r="7641" spans="5:17" x14ac:dyDescent="0.25">
      <c r="E7641" s="265"/>
      <c r="M7641" s="159"/>
      <c r="N7641" s="149"/>
      <c r="P7641" s="135"/>
      <c r="Q7641" s="135"/>
    </row>
    <row r="7642" spans="5:17" x14ac:dyDescent="0.25">
      <c r="E7642" s="265"/>
      <c r="M7642" s="159"/>
      <c r="N7642" s="149"/>
      <c r="P7642" s="135"/>
      <c r="Q7642" s="135"/>
    </row>
    <row r="7643" spans="5:17" x14ac:dyDescent="0.25">
      <c r="E7643" s="265"/>
      <c r="M7643" s="159"/>
      <c r="N7643" s="149"/>
      <c r="P7643" s="135"/>
      <c r="Q7643" s="135"/>
    </row>
    <row r="7644" spans="5:17" x14ac:dyDescent="0.25">
      <c r="E7644" s="265"/>
      <c r="M7644" s="159"/>
      <c r="N7644" s="149"/>
      <c r="P7644" s="135"/>
      <c r="Q7644" s="135"/>
    </row>
    <row r="7645" spans="5:17" x14ac:dyDescent="0.25">
      <c r="E7645" s="265"/>
      <c r="M7645" s="159"/>
      <c r="N7645" s="149"/>
      <c r="P7645" s="135"/>
      <c r="Q7645" s="135"/>
    </row>
    <row r="7646" spans="5:17" x14ac:dyDescent="0.25">
      <c r="E7646" s="265"/>
      <c r="M7646" s="159"/>
      <c r="N7646" s="149"/>
      <c r="P7646" s="135"/>
      <c r="Q7646" s="135"/>
    </row>
    <row r="7647" spans="5:17" x14ac:dyDescent="0.25">
      <c r="E7647" s="265"/>
      <c r="M7647" s="159"/>
      <c r="N7647" s="149"/>
      <c r="P7647" s="135"/>
      <c r="Q7647" s="135"/>
    </row>
    <row r="7648" spans="5:17" x14ac:dyDescent="0.25">
      <c r="E7648" s="265"/>
      <c r="M7648" s="159"/>
      <c r="N7648" s="149"/>
      <c r="P7648" s="135"/>
      <c r="Q7648" s="135"/>
    </row>
    <row r="7649" spans="5:17" x14ac:dyDescent="0.25">
      <c r="E7649" s="265"/>
      <c r="M7649" s="159"/>
      <c r="N7649" s="149"/>
      <c r="P7649" s="135"/>
      <c r="Q7649" s="135"/>
    </row>
    <row r="7650" spans="5:17" x14ac:dyDescent="0.25">
      <c r="E7650" s="265"/>
      <c r="M7650" s="159"/>
      <c r="N7650" s="149"/>
      <c r="P7650" s="135"/>
      <c r="Q7650" s="135"/>
    </row>
    <row r="7651" spans="5:17" x14ac:dyDescent="0.25">
      <c r="E7651" s="265"/>
      <c r="M7651" s="159"/>
      <c r="N7651" s="149"/>
      <c r="P7651" s="135"/>
      <c r="Q7651" s="135"/>
    </row>
    <row r="7652" spans="5:17" x14ac:dyDescent="0.25">
      <c r="E7652" s="265"/>
      <c r="M7652" s="159"/>
      <c r="N7652" s="149"/>
      <c r="P7652" s="135"/>
      <c r="Q7652" s="135"/>
    </row>
    <row r="7653" spans="5:17" x14ac:dyDescent="0.25">
      <c r="E7653" s="265"/>
      <c r="M7653" s="159"/>
      <c r="N7653" s="149"/>
      <c r="P7653" s="135"/>
      <c r="Q7653" s="135"/>
    </row>
    <row r="7654" spans="5:17" x14ac:dyDescent="0.25">
      <c r="E7654" s="265"/>
      <c r="M7654" s="159"/>
      <c r="N7654" s="149"/>
      <c r="P7654" s="135"/>
      <c r="Q7654" s="135"/>
    </row>
    <row r="7655" spans="5:17" x14ac:dyDescent="0.25">
      <c r="E7655" s="265"/>
      <c r="M7655" s="159"/>
      <c r="N7655" s="149"/>
      <c r="P7655" s="135"/>
      <c r="Q7655" s="135"/>
    </row>
    <row r="7656" spans="5:17" x14ac:dyDescent="0.25">
      <c r="E7656" s="265"/>
      <c r="M7656" s="159"/>
      <c r="N7656" s="149"/>
      <c r="P7656" s="135"/>
      <c r="Q7656" s="135"/>
    </row>
    <row r="7657" spans="5:17" x14ac:dyDescent="0.25">
      <c r="E7657" s="265"/>
      <c r="M7657" s="159"/>
      <c r="N7657" s="149"/>
      <c r="P7657" s="135"/>
      <c r="Q7657" s="135"/>
    </row>
    <row r="7658" spans="5:17" x14ac:dyDescent="0.25">
      <c r="E7658" s="265"/>
      <c r="M7658" s="159"/>
      <c r="N7658" s="149"/>
      <c r="P7658" s="135"/>
      <c r="Q7658" s="135"/>
    </row>
    <row r="7659" spans="5:17" x14ac:dyDescent="0.25">
      <c r="E7659" s="265"/>
      <c r="M7659" s="159"/>
      <c r="N7659" s="149"/>
      <c r="P7659" s="135"/>
      <c r="Q7659" s="135"/>
    </row>
    <row r="7660" spans="5:17" x14ac:dyDescent="0.25">
      <c r="E7660" s="265"/>
      <c r="M7660" s="159"/>
      <c r="N7660" s="149"/>
      <c r="P7660" s="135"/>
      <c r="Q7660" s="135"/>
    </row>
    <row r="7661" spans="5:17" x14ac:dyDescent="0.25">
      <c r="E7661" s="265"/>
      <c r="M7661" s="159"/>
      <c r="N7661" s="149"/>
      <c r="P7661" s="135"/>
      <c r="Q7661" s="135"/>
    </row>
    <row r="7662" spans="5:17" x14ac:dyDescent="0.25">
      <c r="E7662" s="265"/>
      <c r="M7662" s="159"/>
      <c r="N7662" s="149"/>
      <c r="P7662" s="135"/>
      <c r="Q7662" s="135"/>
    </row>
    <row r="7663" spans="5:17" x14ac:dyDescent="0.25">
      <c r="E7663" s="265"/>
      <c r="M7663" s="159"/>
      <c r="N7663" s="149"/>
      <c r="P7663" s="135"/>
      <c r="Q7663" s="135"/>
    </row>
    <row r="7664" spans="5:17" x14ac:dyDescent="0.25">
      <c r="E7664" s="265"/>
      <c r="M7664" s="159"/>
      <c r="N7664" s="149"/>
      <c r="P7664" s="135"/>
      <c r="Q7664" s="135"/>
    </row>
    <row r="7665" spans="5:17" x14ac:dyDescent="0.25">
      <c r="E7665" s="265"/>
      <c r="M7665" s="159"/>
      <c r="N7665" s="149"/>
      <c r="P7665" s="135"/>
      <c r="Q7665" s="135"/>
    </row>
    <row r="7666" spans="5:17" x14ac:dyDescent="0.25">
      <c r="E7666" s="265"/>
      <c r="M7666" s="159"/>
      <c r="N7666" s="149"/>
      <c r="P7666" s="135"/>
      <c r="Q7666" s="135"/>
    </row>
    <row r="7667" spans="5:17" x14ac:dyDescent="0.25">
      <c r="E7667" s="265"/>
      <c r="M7667" s="159"/>
      <c r="N7667" s="149"/>
      <c r="P7667" s="135"/>
      <c r="Q7667" s="135"/>
    </row>
    <row r="7668" spans="5:17" x14ac:dyDescent="0.25">
      <c r="E7668" s="265"/>
      <c r="M7668" s="159"/>
      <c r="N7668" s="149"/>
      <c r="P7668" s="135"/>
      <c r="Q7668" s="135"/>
    </row>
    <row r="7669" spans="5:17" x14ac:dyDescent="0.25">
      <c r="E7669" s="265"/>
      <c r="M7669" s="159"/>
      <c r="N7669" s="149"/>
      <c r="P7669" s="135"/>
      <c r="Q7669" s="135"/>
    </row>
    <row r="7670" spans="5:17" x14ac:dyDescent="0.25">
      <c r="E7670" s="265"/>
      <c r="M7670" s="159"/>
      <c r="N7670" s="149"/>
      <c r="P7670" s="135"/>
      <c r="Q7670" s="135"/>
    </row>
    <row r="7671" spans="5:17" x14ac:dyDescent="0.25">
      <c r="E7671" s="265"/>
      <c r="M7671" s="159"/>
      <c r="N7671" s="149"/>
      <c r="P7671" s="135"/>
      <c r="Q7671" s="135"/>
    </row>
    <row r="7672" spans="5:17" x14ac:dyDescent="0.25">
      <c r="E7672" s="265"/>
      <c r="M7672" s="159"/>
      <c r="N7672" s="149"/>
      <c r="P7672" s="135"/>
      <c r="Q7672" s="135"/>
    </row>
    <row r="7673" spans="5:17" x14ac:dyDescent="0.25">
      <c r="E7673" s="265"/>
      <c r="M7673" s="159"/>
      <c r="N7673" s="149"/>
      <c r="P7673" s="135"/>
      <c r="Q7673" s="135"/>
    </row>
    <row r="7674" spans="5:17" x14ac:dyDescent="0.25">
      <c r="E7674" s="265"/>
      <c r="M7674" s="159"/>
      <c r="N7674" s="149"/>
      <c r="P7674" s="135"/>
      <c r="Q7674" s="135"/>
    </row>
    <row r="7675" spans="5:17" x14ac:dyDescent="0.25">
      <c r="E7675" s="265"/>
      <c r="M7675" s="159"/>
      <c r="N7675" s="149"/>
      <c r="P7675" s="135"/>
      <c r="Q7675" s="135"/>
    </row>
    <row r="7676" spans="5:17" x14ac:dyDescent="0.25">
      <c r="E7676" s="265"/>
      <c r="M7676" s="159"/>
      <c r="N7676" s="149"/>
      <c r="P7676" s="135"/>
      <c r="Q7676" s="135"/>
    </row>
    <row r="7677" spans="5:17" x14ac:dyDescent="0.25">
      <c r="E7677" s="265"/>
      <c r="M7677" s="159"/>
      <c r="N7677" s="149"/>
      <c r="P7677" s="135"/>
      <c r="Q7677" s="135"/>
    </row>
    <row r="7678" spans="5:17" x14ac:dyDescent="0.25">
      <c r="E7678" s="265"/>
      <c r="M7678" s="159"/>
      <c r="N7678" s="149"/>
      <c r="P7678" s="135"/>
      <c r="Q7678" s="135"/>
    </row>
    <row r="7679" spans="5:17" x14ac:dyDescent="0.25">
      <c r="E7679" s="265"/>
      <c r="M7679" s="159"/>
      <c r="N7679" s="149"/>
      <c r="P7679" s="135"/>
      <c r="Q7679" s="135"/>
    </row>
    <row r="7680" spans="5:17" x14ac:dyDescent="0.25">
      <c r="E7680" s="265"/>
      <c r="M7680" s="159"/>
      <c r="N7680" s="149"/>
      <c r="P7680" s="135"/>
      <c r="Q7680" s="135"/>
    </row>
    <row r="7681" spans="5:17" x14ac:dyDescent="0.25">
      <c r="E7681" s="265"/>
      <c r="M7681" s="159"/>
      <c r="N7681" s="149"/>
      <c r="P7681" s="135"/>
      <c r="Q7681" s="135"/>
    </row>
    <row r="7682" spans="5:17" x14ac:dyDescent="0.25">
      <c r="E7682" s="265"/>
      <c r="M7682" s="159"/>
      <c r="N7682" s="149"/>
      <c r="P7682" s="135"/>
      <c r="Q7682" s="135"/>
    </row>
    <row r="7683" spans="5:17" x14ac:dyDescent="0.25">
      <c r="E7683" s="265"/>
      <c r="M7683" s="159"/>
      <c r="N7683" s="149"/>
      <c r="P7683" s="135"/>
      <c r="Q7683" s="135"/>
    </row>
    <row r="7684" spans="5:17" x14ac:dyDescent="0.25">
      <c r="E7684" s="265"/>
      <c r="M7684" s="159"/>
      <c r="N7684" s="149"/>
      <c r="P7684" s="135"/>
      <c r="Q7684" s="135"/>
    </row>
    <row r="7685" spans="5:17" x14ac:dyDescent="0.25">
      <c r="E7685" s="265"/>
      <c r="M7685" s="159"/>
      <c r="N7685" s="149"/>
      <c r="P7685" s="135"/>
      <c r="Q7685" s="135"/>
    </row>
    <row r="7686" spans="5:17" x14ac:dyDescent="0.25">
      <c r="E7686" s="265"/>
      <c r="M7686" s="159"/>
      <c r="N7686" s="149"/>
      <c r="P7686" s="135"/>
      <c r="Q7686" s="135"/>
    </row>
    <row r="7687" spans="5:17" x14ac:dyDescent="0.25">
      <c r="E7687" s="265"/>
      <c r="M7687" s="159"/>
      <c r="N7687" s="149"/>
      <c r="P7687" s="135"/>
      <c r="Q7687" s="135"/>
    </row>
    <row r="7688" spans="5:17" x14ac:dyDescent="0.25">
      <c r="E7688" s="265"/>
      <c r="M7688" s="159"/>
      <c r="N7688" s="149"/>
      <c r="P7688" s="135"/>
      <c r="Q7688" s="135"/>
    </row>
    <row r="7689" spans="5:17" x14ac:dyDescent="0.25">
      <c r="E7689" s="265"/>
      <c r="M7689" s="159"/>
      <c r="N7689" s="149"/>
      <c r="P7689" s="135"/>
      <c r="Q7689" s="135"/>
    </row>
    <row r="7690" spans="5:17" x14ac:dyDescent="0.25">
      <c r="E7690" s="265"/>
      <c r="M7690" s="159"/>
      <c r="N7690" s="149"/>
      <c r="P7690" s="135"/>
      <c r="Q7690" s="135"/>
    </row>
    <row r="7691" spans="5:17" x14ac:dyDescent="0.25">
      <c r="E7691" s="265"/>
      <c r="M7691" s="159"/>
      <c r="N7691" s="149"/>
      <c r="P7691" s="135"/>
      <c r="Q7691" s="135"/>
    </row>
    <row r="7692" spans="5:17" x14ac:dyDescent="0.25">
      <c r="E7692" s="265"/>
      <c r="M7692" s="159"/>
      <c r="N7692" s="149"/>
      <c r="P7692" s="135"/>
      <c r="Q7692" s="135"/>
    </row>
    <row r="7693" spans="5:17" x14ac:dyDescent="0.25">
      <c r="E7693" s="265"/>
      <c r="M7693" s="159"/>
      <c r="N7693" s="149"/>
      <c r="P7693" s="135"/>
      <c r="Q7693" s="135"/>
    </row>
    <row r="7694" spans="5:17" x14ac:dyDescent="0.25">
      <c r="E7694" s="265"/>
      <c r="M7694" s="159"/>
      <c r="N7694" s="149"/>
      <c r="P7694" s="135"/>
      <c r="Q7694" s="135"/>
    </row>
    <row r="7695" spans="5:17" x14ac:dyDescent="0.25">
      <c r="E7695" s="265"/>
      <c r="M7695" s="159"/>
      <c r="N7695" s="149"/>
      <c r="P7695" s="135"/>
      <c r="Q7695" s="135"/>
    </row>
    <row r="7696" spans="5:17" x14ac:dyDescent="0.25">
      <c r="E7696" s="265"/>
      <c r="M7696" s="159"/>
      <c r="N7696" s="149"/>
      <c r="P7696" s="135"/>
      <c r="Q7696" s="135"/>
    </row>
    <row r="7697" spans="5:17" x14ac:dyDescent="0.25">
      <c r="E7697" s="265"/>
      <c r="M7697" s="159"/>
      <c r="N7697" s="149"/>
      <c r="P7697" s="135"/>
      <c r="Q7697" s="135"/>
    </row>
    <row r="7698" spans="5:17" x14ac:dyDescent="0.25">
      <c r="E7698" s="265"/>
      <c r="M7698" s="159"/>
      <c r="N7698" s="149"/>
      <c r="P7698" s="135"/>
      <c r="Q7698" s="135"/>
    </row>
    <row r="7699" spans="5:17" x14ac:dyDescent="0.25">
      <c r="E7699" s="265"/>
      <c r="M7699" s="159"/>
      <c r="N7699" s="149"/>
      <c r="P7699" s="135"/>
      <c r="Q7699" s="135"/>
    </row>
    <row r="7700" spans="5:17" x14ac:dyDescent="0.25">
      <c r="E7700" s="265"/>
      <c r="M7700" s="159"/>
      <c r="N7700" s="149"/>
      <c r="P7700" s="135"/>
      <c r="Q7700" s="135"/>
    </row>
    <row r="7701" spans="5:17" x14ac:dyDescent="0.25">
      <c r="E7701" s="265"/>
      <c r="M7701" s="159"/>
      <c r="N7701" s="149"/>
      <c r="P7701" s="135"/>
      <c r="Q7701" s="135"/>
    </row>
    <row r="7702" spans="5:17" x14ac:dyDescent="0.25">
      <c r="E7702" s="265"/>
      <c r="M7702" s="159"/>
      <c r="N7702" s="149"/>
      <c r="P7702" s="135"/>
      <c r="Q7702" s="135"/>
    </row>
    <row r="7703" spans="5:17" x14ac:dyDescent="0.25">
      <c r="E7703" s="265"/>
      <c r="M7703" s="159"/>
      <c r="N7703" s="149"/>
      <c r="P7703" s="135"/>
      <c r="Q7703" s="135"/>
    </row>
    <row r="7704" spans="5:17" x14ac:dyDescent="0.25">
      <c r="E7704" s="265"/>
      <c r="M7704" s="159"/>
      <c r="N7704" s="149"/>
      <c r="P7704" s="135"/>
      <c r="Q7704" s="135"/>
    </row>
    <row r="7705" spans="5:17" x14ac:dyDescent="0.25">
      <c r="E7705" s="265"/>
      <c r="M7705" s="159"/>
      <c r="N7705" s="149"/>
      <c r="P7705" s="135"/>
      <c r="Q7705" s="135"/>
    </row>
    <row r="7706" spans="5:17" x14ac:dyDescent="0.25">
      <c r="E7706" s="265"/>
      <c r="M7706" s="159"/>
      <c r="N7706" s="149"/>
      <c r="P7706" s="135"/>
      <c r="Q7706" s="135"/>
    </row>
    <row r="7707" spans="5:17" x14ac:dyDescent="0.25">
      <c r="E7707" s="265"/>
      <c r="M7707" s="159"/>
      <c r="N7707" s="149"/>
      <c r="P7707" s="135"/>
      <c r="Q7707" s="135"/>
    </row>
    <row r="7708" spans="5:17" x14ac:dyDescent="0.25">
      <c r="E7708" s="265"/>
      <c r="M7708" s="159"/>
      <c r="N7708" s="149"/>
      <c r="P7708" s="135"/>
      <c r="Q7708" s="135"/>
    </row>
    <row r="7709" spans="5:17" x14ac:dyDescent="0.25">
      <c r="E7709" s="265"/>
      <c r="M7709" s="159"/>
      <c r="N7709" s="149"/>
      <c r="P7709" s="135"/>
      <c r="Q7709" s="135"/>
    </row>
    <row r="7710" spans="5:17" x14ac:dyDescent="0.25">
      <c r="E7710" s="265"/>
      <c r="M7710" s="159"/>
      <c r="N7710" s="149"/>
      <c r="P7710" s="135"/>
      <c r="Q7710" s="135"/>
    </row>
    <row r="7711" spans="5:17" x14ac:dyDescent="0.25">
      <c r="E7711" s="265"/>
      <c r="M7711" s="159"/>
      <c r="N7711" s="149"/>
      <c r="P7711" s="135"/>
      <c r="Q7711" s="135"/>
    </row>
    <row r="7712" spans="5:17" x14ac:dyDescent="0.25">
      <c r="E7712" s="265"/>
      <c r="M7712" s="159"/>
      <c r="N7712" s="149"/>
      <c r="P7712" s="135"/>
      <c r="Q7712" s="135"/>
    </row>
    <row r="7713" spans="5:17" x14ac:dyDescent="0.25">
      <c r="E7713" s="265"/>
      <c r="M7713" s="159"/>
      <c r="N7713" s="149"/>
      <c r="P7713" s="135"/>
      <c r="Q7713" s="135"/>
    </row>
    <row r="7714" spans="5:17" x14ac:dyDescent="0.25">
      <c r="E7714" s="265"/>
      <c r="M7714" s="159"/>
      <c r="N7714" s="149"/>
      <c r="P7714" s="135"/>
      <c r="Q7714" s="135"/>
    </row>
    <row r="7715" spans="5:17" x14ac:dyDescent="0.25">
      <c r="E7715" s="265"/>
      <c r="M7715" s="159"/>
      <c r="N7715" s="149"/>
      <c r="P7715" s="135"/>
      <c r="Q7715" s="135"/>
    </row>
    <row r="7716" spans="5:17" x14ac:dyDescent="0.25">
      <c r="E7716" s="265"/>
      <c r="M7716" s="159"/>
      <c r="N7716" s="149"/>
      <c r="P7716" s="135"/>
      <c r="Q7716" s="135"/>
    </row>
    <row r="7717" spans="5:17" x14ac:dyDescent="0.25">
      <c r="E7717" s="265"/>
      <c r="M7717" s="159"/>
      <c r="N7717" s="149"/>
      <c r="P7717" s="135"/>
      <c r="Q7717" s="135"/>
    </row>
    <row r="7718" spans="5:17" x14ac:dyDescent="0.25">
      <c r="E7718" s="265"/>
      <c r="M7718" s="159"/>
      <c r="N7718" s="149"/>
      <c r="P7718" s="135"/>
      <c r="Q7718" s="135"/>
    </row>
    <row r="7719" spans="5:17" x14ac:dyDescent="0.25">
      <c r="E7719" s="265"/>
      <c r="M7719" s="159"/>
      <c r="N7719" s="149"/>
      <c r="P7719" s="135"/>
      <c r="Q7719" s="135"/>
    </row>
    <row r="7720" spans="5:17" x14ac:dyDescent="0.25">
      <c r="E7720" s="265"/>
      <c r="M7720" s="159"/>
      <c r="N7720" s="149"/>
      <c r="P7720" s="135"/>
      <c r="Q7720" s="135"/>
    </row>
    <row r="7721" spans="5:17" x14ac:dyDescent="0.25">
      <c r="E7721" s="265"/>
      <c r="M7721" s="159"/>
      <c r="N7721" s="149"/>
      <c r="P7721" s="135"/>
      <c r="Q7721" s="135"/>
    </row>
    <row r="7722" spans="5:17" x14ac:dyDescent="0.25">
      <c r="E7722" s="265"/>
      <c r="M7722" s="159"/>
      <c r="N7722" s="149"/>
      <c r="P7722" s="135"/>
      <c r="Q7722" s="135"/>
    </row>
    <row r="7723" spans="5:17" x14ac:dyDescent="0.25">
      <c r="E7723" s="265"/>
      <c r="M7723" s="159"/>
      <c r="N7723" s="149"/>
      <c r="P7723" s="135"/>
      <c r="Q7723" s="135"/>
    </row>
    <row r="7724" spans="5:17" x14ac:dyDescent="0.25">
      <c r="E7724" s="265"/>
      <c r="M7724" s="159"/>
      <c r="N7724" s="149"/>
      <c r="P7724" s="135"/>
      <c r="Q7724" s="135"/>
    </row>
    <row r="7725" spans="5:17" x14ac:dyDescent="0.25">
      <c r="E7725" s="265"/>
      <c r="M7725" s="159"/>
      <c r="N7725" s="149"/>
      <c r="P7725" s="135"/>
      <c r="Q7725" s="135"/>
    </row>
    <row r="7726" spans="5:17" x14ac:dyDescent="0.25">
      <c r="E7726" s="265"/>
      <c r="M7726" s="159"/>
      <c r="N7726" s="149"/>
      <c r="P7726" s="135"/>
      <c r="Q7726" s="135"/>
    </row>
    <row r="7727" spans="5:17" x14ac:dyDescent="0.25">
      <c r="E7727" s="265"/>
      <c r="M7727" s="159"/>
      <c r="N7727" s="149"/>
      <c r="P7727" s="135"/>
      <c r="Q7727" s="135"/>
    </row>
    <row r="7728" spans="5:17" x14ac:dyDescent="0.25">
      <c r="E7728" s="265"/>
      <c r="M7728" s="159"/>
      <c r="N7728" s="149"/>
      <c r="P7728" s="135"/>
      <c r="Q7728" s="135"/>
    </row>
    <row r="7729" spans="5:17" x14ac:dyDescent="0.25">
      <c r="E7729" s="265"/>
      <c r="M7729" s="159"/>
      <c r="N7729" s="149"/>
      <c r="P7729" s="135"/>
      <c r="Q7729" s="135"/>
    </row>
    <row r="7730" spans="5:17" x14ac:dyDescent="0.25">
      <c r="E7730" s="265"/>
      <c r="M7730" s="159"/>
      <c r="N7730" s="149"/>
      <c r="P7730" s="135"/>
      <c r="Q7730" s="135"/>
    </row>
    <row r="7731" spans="5:17" x14ac:dyDescent="0.25">
      <c r="E7731" s="265"/>
      <c r="M7731" s="159"/>
      <c r="N7731" s="149"/>
      <c r="P7731" s="135"/>
      <c r="Q7731" s="135"/>
    </row>
    <row r="7732" spans="5:17" x14ac:dyDescent="0.25">
      <c r="E7732" s="265"/>
      <c r="M7732" s="159"/>
      <c r="N7732" s="149"/>
      <c r="P7732" s="135"/>
      <c r="Q7732" s="135"/>
    </row>
    <row r="7733" spans="5:17" x14ac:dyDescent="0.25">
      <c r="E7733" s="265"/>
      <c r="M7733" s="159"/>
      <c r="N7733" s="149"/>
      <c r="P7733" s="135"/>
      <c r="Q7733" s="135"/>
    </row>
    <row r="7734" spans="5:17" x14ac:dyDescent="0.25">
      <c r="E7734" s="265"/>
      <c r="M7734" s="159"/>
      <c r="N7734" s="149"/>
      <c r="P7734" s="135"/>
      <c r="Q7734" s="135"/>
    </row>
    <row r="7735" spans="5:17" x14ac:dyDescent="0.25">
      <c r="E7735" s="265"/>
      <c r="M7735" s="159"/>
      <c r="N7735" s="149"/>
      <c r="P7735" s="135"/>
      <c r="Q7735" s="135"/>
    </row>
    <row r="7736" spans="5:17" x14ac:dyDescent="0.25">
      <c r="E7736" s="265"/>
      <c r="M7736" s="159"/>
      <c r="N7736" s="149"/>
      <c r="P7736" s="135"/>
      <c r="Q7736" s="135"/>
    </row>
    <row r="7737" spans="5:17" x14ac:dyDescent="0.25">
      <c r="E7737" s="265"/>
      <c r="M7737" s="159"/>
      <c r="N7737" s="149"/>
      <c r="P7737" s="135"/>
      <c r="Q7737" s="135"/>
    </row>
    <row r="7738" spans="5:17" x14ac:dyDescent="0.25">
      <c r="E7738" s="265"/>
      <c r="M7738" s="159"/>
      <c r="N7738" s="149"/>
      <c r="P7738" s="135"/>
      <c r="Q7738" s="135"/>
    </row>
    <row r="7739" spans="5:17" x14ac:dyDescent="0.25">
      <c r="E7739" s="265"/>
      <c r="M7739" s="159"/>
      <c r="N7739" s="149"/>
      <c r="P7739" s="135"/>
      <c r="Q7739" s="135"/>
    </row>
    <row r="7740" spans="5:17" x14ac:dyDescent="0.25">
      <c r="E7740" s="265"/>
      <c r="M7740" s="159"/>
      <c r="N7740" s="149"/>
      <c r="P7740" s="135"/>
      <c r="Q7740" s="135"/>
    </row>
    <row r="7741" spans="5:17" x14ac:dyDescent="0.25">
      <c r="E7741" s="265"/>
      <c r="M7741" s="159"/>
      <c r="N7741" s="149"/>
      <c r="P7741" s="135"/>
      <c r="Q7741" s="135"/>
    </row>
    <row r="7742" spans="5:17" x14ac:dyDescent="0.25">
      <c r="E7742" s="265"/>
      <c r="M7742" s="159"/>
      <c r="N7742" s="149"/>
      <c r="P7742" s="135"/>
      <c r="Q7742" s="135"/>
    </row>
    <row r="7743" spans="5:17" x14ac:dyDescent="0.25">
      <c r="E7743" s="265"/>
      <c r="M7743" s="159"/>
      <c r="N7743" s="149"/>
      <c r="P7743" s="135"/>
      <c r="Q7743" s="135"/>
    </row>
    <row r="7744" spans="5:17" x14ac:dyDescent="0.25">
      <c r="E7744" s="265"/>
      <c r="M7744" s="159"/>
      <c r="N7744" s="149"/>
      <c r="P7744" s="135"/>
      <c r="Q7744" s="135"/>
    </row>
    <row r="7745" spans="5:17" x14ac:dyDescent="0.25">
      <c r="E7745" s="265"/>
      <c r="M7745" s="159"/>
      <c r="N7745" s="149"/>
      <c r="P7745" s="135"/>
      <c r="Q7745" s="135"/>
    </row>
    <row r="7746" spans="5:17" x14ac:dyDescent="0.25">
      <c r="E7746" s="265"/>
      <c r="M7746" s="159"/>
      <c r="N7746" s="149"/>
      <c r="P7746" s="135"/>
      <c r="Q7746" s="135"/>
    </row>
    <row r="7747" spans="5:17" x14ac:dyDescent="0.25">
      <c r="E7747" s="265"/>
      <c r="M7747" s="159"/>
      <c r="N7747" s="149"/>
      <c r="P7747" s="135"/>
      <c r="Q7747" s="135"/>
    </row>
    <row r="7748" spans="5:17" x14ac:dyDescent="0.25">
      <c r="E7748" s="265"/>
      <c r="M7748" s="159"/>
      <c r="N7748" s="149"/>
      <c r="P7748" s="135"/>
      <c r="Q7748" s="135"/>
    </row>
    <row r="7749" spans="5:17" x14ac:dyDescent="0.25">
      <c r="E7749" s="265"/>
      <c r="M7749" s="159"/>
      <c r="N7749" s="149"/>
      <c r="P7749" s="135"/>
      <c r="Q7749" s="135"/>
    </row>
    <row r="7750" spans="5:17" x14ac:dyDescent="0.25">
      <c r="E7750" s="265"/>
      <c r="M7750" s="159"/>
      <c r="N7750" s="149"/>
      <c r="P7750" s="135"/>
      <c r="Q7750" s="135"/>
    </row>
    <row r="7751" spans="5:17" x14ac:dyDescent="0.25">
      <c r="E7751" s="265"/>
      <c r="M7751" s="159"/>
      <c r="N7751" s="149"/>
      <c r="P7751" s="135"/>
      <c r="Q7751" s="135"/>
    </row>
    <row r="7752" spans="5:17" x14ac:dyDescent="0.25">
      <c r="E7752" s="265"/>
      <c r="M7752" s="159"/>
      <c r="N7752" s="149"/>
      <c r="P7752" s="135"/>
      <c r="Q7752" s="135"/>
    </row>
    <row r="7753" spans="5:17" x14ac:dyDescent="0.25">
      <c r="E7753" s="265"/>
      <c r="M7753" s="159"/>
      <c r="N7753" s="149"/>
      <c r="P7753" s="135"/>
      <c r="Q7753" s="135"/>
    </row>
    <row r="7754" spans="5:17" x14ac:dyDescent="0.25">
      <c r="E7754" s="265"/>
      <c r="M7754" s="159"/>
      <c r="N7754" s="149"/>
      <c r="P7754" s="135"/>
      <c r="Q7754" s="135"/>
    </row>
    <row r="7755" spans="5:17" x14ac:dyDescent="0.25">
      <c r="E7755" s="265"/>
      <c r="M7755" s="159"/>
      <c r="N7755" s="149"/>
      <c r="P7755" s="135"/>
      <c r="Q7755" s="135"/>
    </row>
    <row r="7756" spans="5:17" x14ac:dyDescent="0.25">
      <c r="E7756" s="265"/>
      <c r="M7756" s="159"/>
      <c r="N7756" s="149"/>
      <c r="P7756" s="135"/>
      <c r="Q7756" s="135"/>
    </row>
    <row r="7757" spans="5:17" x14ac:dyDescent="0.25">
      <c r="E7757" s="265"/>
      <c r="M7757" s="159"/>
      <c r="N7757" s="149"/>
      <c r="P7757" s="135"/>
      <c r="Q7757" s="135"/>
    </row>
    <row r="7758" spans="5:17" x14ac:dyDescent="0.25">
      <c r="E7758" s="265"/>
      <c r="M7758" s="159"/>
      <c r="N7758" s="149"/>
      <c r="P7758" s="135"/>
      <c r="Q7758" s="135"/>
    </row>
    <row r="7759" spans="5:17" x14ac:dyDescent="0.25">
      <c r="E7759" s="265"/>
      <c r="M7759" s="159"/>
      <c r="N7759" s="149"/>
      <c r="P7759" s="135"/>
      <c r="Q7759" s="135"/>
    </row>
    <row r="7760" spans="5:17" x14ac:dyDescent="0.25">
      <c r="E7760" s="265"/>
      <c r="M7760" s="159"/>
      <c r="N7760" s="149"/>
      <c r="P7760" s="135"/>
      <c r="Q7760" s="135"/>
    </row>
    <row r="7761" spans="5:17" x14ac:dyDescent="0.25">
      <c r="E7761" s="265"/>
      <c r="M7761" s="159"/>
      <c r="N7761" s="149"/>
      <c r="P7761" s="135"/>
      <c r="Q7761" s="135"/>
    </row>
    <row r="7762" spans="5:17" x14ac:dyDescent="0.25">
      <c r="E7762" s="265"/>
      <c r="M7762" s="159"/>
      <c r="N7762" s="149"/>
      <c r="P7762" s="135"/>
      <c r="Q7762" s="135"/>
    </row>
    <row r="7763" spans="5:17" x14ac:dyDescent="0.25">
      <c r="E7763" s="265"/>
      <c r="M7763" s="159"/>
      <c r="N7763" s="149"/>
      <c r="P7763" s="135"/>
      <c r="Q7763" s="135"/>
    </row>
    <row r="7764" spans="5:17" x14ac:dyDescent="0.25">
      <c r="E7764" s="265"/>
      <c r="M7764" s="159"/>
      <c r="N7764" s="149"/>
      <c r="P7764" s="135"/>
      <c r="Q7764" s="135"/>
    </row>
    <row r="7765" spans="5:17" x14ac:dyDescent="0.25">
      <c r="E7765" s="265"/>
      <c r="M7765" s="159"/>
      <c r="N7765" s="149"/>
      <c r="P7765" s="135"/>
      <c r="Q7765" s="135"/>
    </row>
    <row r="7766" spans="5:17" x14ac:dyDescent="0.25">
      <c r="E7766" s="265"/>
      <c r="M7766" s="159"/>
      <c r="N7766" s="149"/>
      <c r="P7766" s="135"/>
      <c r="Q7766" s="135"/>
    </row>
    <row r="7767" spans="5:17" x14ac:dyDescent="0.25">
      <c r="E7767" s="265"/>
      <c r="M7767" s="159"/>
      <c r="N7767" s="149"/>
      <c r="P7767" s="135"/>
      <c r="Q7767" s="135"/>
    </row>
    <row r="7768" spans="5:17" x14ac:dyDescent="0.25">
      <c r="E7768" s="265"/>
      <c r="M7768" s="159"/>
      <c r="N7768" s="149"/>
      <c r="P7768" s="135"/>
      <c r="Q7768" s="135"/>
    </row>
    <row r="7769" spans="5:17" x14ac:dyDescent="0.25">
      <c r="E7769" s="265"/>
      <c r="M7769" s="159"/>
      <c r="N7769" s="149"/>
      <c r="P7769" s="135"/>
      <c r="Q7769" s="135"/>
    </row>
    <row r="7770" spans="5:17" x14ac:dyDescent="0.25">
      <c r="E7770" s="265"/>
      <c r="M7770" s="159"/>
      <c r="N7770" s="149"/>
      <c r="P7770" s="135"/>
      <c r="Q7770" s="135"/>
    </row>
    <row r="7771" spans="5:17" x14ac:dyDescent="0.25">
      <c r="E7771" s="265"/>
      <c r="M7771" s="159"/>
      <c r="N7771" s="149"/>
      <c r="P7771" s="135"/>
      <c r="Q7771" s="135"/>
    </row>
    <row r="7772" spans="5:17" x14ac:dyDescent="0.25">
      <c r="E7772" s="265"/>
      <c r="M7772" s="159"/>
      <c r="N7772" s="149"/>
      <c r="P7772" s="135"/>
      <c r="Q7772" s="135"/>
    </row>
    <row r="7773" spans="5:17" x14ac:dyDescent="0.25">
      <c r="E7773" s="265"/>
      <c r="M7773" s="159"/>
      <c r="N7773" s="149"/>
      <c r="P7773" s="135"/>
      <c r="Q7773" s="135"/>
    </row>
    <row r="7774" spans="5:17" x14ac:dyDescent="0.25">
      <c r="E7774" s="265"/>
      <c r="M7774" s="159"/>
      <c r="N7774" s="149"/>
      <c r="P7774" s="135"/>
      <c r="Q7774" s="135"/>
    </row>
    <row r="7775" spans="5:17" x14ac:dyDescent="0.25">
      <c r="E7775" s="265"/>
      <c r="M7775" s="159"/>
      <c r="N7775" s="149"/>
      <c r="P7775" s="135"/>
      <c r="Q7775" s="135"/>
    </row>
    <row r="7776" spans="5:17" x14ac:dyDescent="0.25">
      <c r="E7776" s="265"/>
      <c r="M7776" s="159"/>
      <c r="N7776" s="149"/>
      <c r="P7776" s="135"/>
      <c r="Q7776" s="135"/>
    </row>
    <row r="7777" spans="5:17" x14ac:dyDescent="0.25">
      <c r="E7777" s="265"/>
      <c r="M7777" s="159"/>
      <c r="N7777" s="149"/>
      <c r="P7777" s="135"/>
      <c r="Q7777" s="135"/>
    </row>
    <row r="7778" spans="5:17" x14ac:dyDescent="0.25">
      <c r="E7778" s="265"/>
      <c r="M7778" s="159"/>
      <c r="N7778" s="149"/>
      <c r="P7778" s="135"/>
      <c r="Q7778" s="135"/>
    </row>
    <row r="7779" spans="5:17" x14ac:dyDescent="0.25">
      <c r="E7779" s="265"/>
      <c r="M7779" s="159"/>
      <c r="N7779" s="149"/>
      <c r="P7779" s="135"/>
      <c r="Q7779" s="135"/>
    </row>
    <row r="7780" spans="5:17" x14ac:dyDescent="0.25">
      <c r="E7780" s="265"/>
      <c r="M7780" s="159"/>
      <c r="N7780" s="149"/>
      <c r="P7780" s="135"/>
      <c r="Q7780" s="135"/>
    </row>
    <row r="7781" spans="5:17" x14ac:dyDescent="0.25">
      <c r="E7781" s="265"/>
      <c r="M7781" s="159"/>
      <c r="N7781" s="149"/>
      <c r="P7781" s="135"/>
      <c r="Q7781" s="135"/>
    </row>
    <row r="7782" spans="5:17" x14ac:dyDescent="0.25">
      <c r="E7782" s="265"/>
      <c r="M7782" s="159"/>
      <c r="N7782" s="149"/>
      <c r="P7782" s="135"/>
      <c r="Q7782" s="135"/>
    </row>
    <row r="7783" spans="5:17" x14ac:dyDescent="0.25">
      <c r="E7783" s="265"/>
      <c r="M7783" s="159"/>
      <c r="N7783" s="149"/>
      <c r="P7783" s="135"/>
      <c r="Q7783" s="135"/>
    </row>
    <row r="7784" spans="5:17" x14ac:dyDescent="0.25">
      <c r="E7784" s="265"/>
      <c r="M7784" s="159"/>
      <c r="N7784" s="149"/>
      <c r="P7784" s="135"/>
      <c r="Q7784" s="135"/>
    </row>
    <row r="7785" spans="5:17" x14ac:dyDescent="0.25">
      <c r="E7785" s="265"/>
      <c r="M7785" s="159"/>
      <c r="N7785" s="149"/>
      <c r="P7785" s="135"/>
      <c r="Q7785" s="135"/>
    </row>
    <row r="7786" spans="5:17" x14ac:dyDescent="0.25">
      <c r="E7786" s="265"/>
      <c r="M7786" s="159"/>
      <c r="N7786" s="149"/>
      <c r="P7786" s="135"/>
      <c r="Q7786" s="135"/>
    </row>
    <row r="7787" spans="5:17" x14ac:dyDescent="0.25">
      <c r="E7787" s="265"/>
      <c r="M7787" s="159"/>
      <c r="N7787" s="149"/>
      <c r="P7787" s="135"/>
      <c r="Q7787" s="135"/>
    </row>
    <row r="7788" spans="5:17" x14ac:dyDescent="0.25">
      <c r="E7788" s="265"/>
      <c r="M7788" s="159"/>
      <c r="N7788" s="149"/>
      <c r="P7788" s="135"/>
      <c r="Q7788" s="135"/>
    </row>
    <row r="7789" spans="5:17" x14ac:dyDescent="0.25">
      <c r="E7789" s="265"/>
      <c r="M7789" s="159"/>
      <c r="N7789" s="149"/>
      <c r="P7789" s="135"/>
      <c r="Q7789" s="135"/>
    </row>
    <row r="7790" spans="5:17" x14ac:dyDescent="0.25">
      <c r="E7790" s="265"/>
      <c r="M7790" s="159"/>
      <c r="N7790" s="149"/>
      <c r="P7790" s="135"/>
      <c r="Q7790" s="135"/>
    </row>
    <row r="7791" spans="5:17" x14ac:dyDescent="0.25">
      <c r="E7791" s="265"/>
      <c r="M7791" s="159"/>
      <c r="N7791" s="149"/>
      <c r="P7791" s="135"/>
      <c r="Q7791" s="135"/>
    </row>
    <row r="7792" spans="5:17" x14ac:dyDescent="0.25">
      <c r="E7792" s="265"/>
      <c r="M7792" s="159"/>
      <c r="N7792" s="149"/>
      <c r="P7792" s="135"/>
      <c r="Q7792" s="135"/>
    </row>
    <row r="7793" spans="5:17" x14ac:dyDescent="0.25">
      <c r="E7793" s="265"/>
      <c r="M7793" s="159"/>
      <c r="N7793" s="149"/>
      <c r="P7793" s="135"/>
      <c r="Q7793" s="135"/>
    </row>
    <row r="7794" spans="5:17" x14ac:dyDescent="0.25">
      <c r="E7794" s="265"/>
      <c r="M7794" s="159"/>
      <c r="N7794" s="149"/>
      <c r="P7794" s="135"/>
      <c r="Q7794" s="135"/>
    </row>
    <row r="7795" spans="5:17" x14ac:dyDescent="0.25">
      <c r="E7795" s="265"/>
      <c r="M7795" s="159"/>
      <c r="N7795" s="149"/>
      <c r="P7795" s="135"/>
      <c r="Q7795" s="135"/>
    </row>
    <row r="7796" spans="5:17" x14ac:dyDescent="0.25">
      <c r="E7796" s="265"/>
      <c r="M7796" s="159"/>
      <c r="N7796" s="149"/>
      <c r="P7796" s="135"/>
      <c r="Q7796" s="135"/>
    </row>
    <row r="7797" spans="5:17" x14ac:dyDescent="0.25">
      <c r="E7797" s="265"/>
      <c r="M7797" s="159"/>
      <c r="N7797" s="149"/>
      <c r="P7797" s="135"/>
      <c r="Q7797" s="135"/>
    </row>
    <row r="7798" spans="5:17" x14ac:dyDescent="0.25">
      <c r="E7798" s="265"/>
      <c r="M7798" s="159"/>
      <c r="N7798" s="149"/>
      <c r="P7798" s="135"/>
      <c r="Q7798" s="135"/>
    </row>
    <row r="7799" spans="5:17" x14ac:dyDescent="0.25">
      <c r="E7799" s="265"/>
      <c r="M7799" s="159"/>
      <c r="N7799" s="149"/>
      <c r="P7799" s="135"/>
      <c r="Q7799" s="135"/>
    </row>
    <row r="7800" spans="5:17" x14ac:dyDescent="0.25">
      <c r="E7800" s="265"/>
      <c r="M7800" s="159"/>
      <c r="N7800" s="149"/>
      <c r="P7800" s="135"/>
      <c r="Q7800" s="135"/>
    </row>
    <row r="7801" spans="5:17" x14ac:dyDescent="0.25">
      <c r="E7801" s="265"/>
      <c r="M7801" s="159"/>
      <c r="N7801" s="149"/>
      <c r="P7801" s="135"/>
      <c r="Q7801" s="135"/>
    </row>
    <row r="7802" spans="5:17" x14ac:dyDescent="0.25">
      <c r="E7802" s="265"/>
      <c r="M7802" s="159"/>
      <c r="N7802" s="149"/>
      <c r="P7802" s="135"/>
      <c r="Q7802" s="135"/>
    </row>
    <row r="7803" spans="5:17" x14ac:dyDescent="0.25">
      <c r="E7803" s="265"/>
      <c r="M7803" s="159"/>
      <c r="N7803" s="149"/>
      <c r="P7803" s="135"/>
      <c r="Q7803" s="135"/>
    </row>
    <row r="7804" spans="5:17" x14ac:dyDescent="0.25">
      <c r="E7804" s="265"/>
      <c r="M7804" s="159"/>
      <c r="N7804" s="149"/>
      <c r="P7804" s="135"/>
      <c r="Q7804" s="135"/>
    </row>
    <row r="7805" spans="5:17" x14ac:dyDescent="0.25">
      <c r="E7805" s="265"/>
      <c r="M7805" s="159"/>
      <c r="N7805" s="149"/>
      <c r="P7805" s="135"/>
      <c r="Q7805" s="135"/>
    </row>
    <row r="7806" spans="5:17" x14ac:dyDescent="0.25">
      <c r="E7806" s="265"/>
      <c r="M7806" s="159"/>
      <c r="N7806" s="149"/>
      <c r="P7806" s="135"/>
      <c r="Q7806" s="135"/>
    </row>
    <row r="7807" spans="5:17" x14ac:dyDescent="0.25">
      <c r="E7807" s="265"/>
      <c r="M7807" s="159"/>
      <c r="N7807" s="149"/>
      <c r="P7807" s="135"/>
      <c r="Q7807" s="135"/>
    </row>
    <row r="7808" spans="5:17" x14ac:dyDescent="0.25">
      <c r="E7808" s="265"/>
      <c r="M7808" s="159"/>
      <c r="N7808" s="149"/>
      <c r="P7808" s="135"/>
      <c r="Q7808" s="135"/>
    </row>
    <row r="7809" spans="5:17" x14ac:dyDescent="0.25">
      <c r="E7809" s="265"/>
      <c r="M7809" s="159"/>
      <c r="N7809" s="149"/>
      <c r="P7809" s="135"/>
      <c r="Q7809" s="135"/>
    </row>
    <row r="7810" spans="5:17" x14ac:dyDescent="0.25">
      <c r="E7810" s="265"/>
      <c r="M7810" s="159"/>
      <c r="N7810" s="149"/>
      <c r="P7810" s="135"/>
      <c r="Q7810" s="135"/>
    </row>
    <row r="7811" spans="5:17" x14ac:dyDescent="0.25">
      <c r="E7811" s="265"/>
      <c r="M7811" s="159"/>
      <c r="N7811" s="149"/>
      <c r="P7811" s="135"/>
      <c r="Q7811" s="135"/>
    </row>
    <row r="7812" spans="5:17" x14ac:dyDescent="0.25">
      <c r="E7812" s="265"/>
      <c r="M7812" s="159"/>
      <c r="N7812" s="149"/>
      <c r="P7812" s="135"/>
      <c r="Q7812" s="135"/>
    </row>
    <row r="7813" spans="5:17" x14ac:dyDescent="0.25">
      <c r="E7813" s="265"/>
      <c r="M7813" s="159"/>
      <c r="N7813" s="149"/>
      <c r="P7813" s="135"/>
      <c r="Q7813" s="135"/>
    </row>
    <row r="7814" spans="5:17" x14ac:dyDescent="0.25">
      <c r="E7814" s="265"/>
      <c r="M7814" s="159"/>
      <c r="N7814" s="149"/>
      <c r="P7814" s="135"/>
      <c r="Q7814" s="135"/>
    </row>
    <row r="7815" spans="5:17" x14ac:dyDescent="0.25">
      <c r="E7815" s="265"/>
      <c r="M7815" s="159"/>
      <c r="N7815" s="149"/>
      <c r="P7815" s="135"/>
      <c r="Q7815" s="135"/>
    </row>
    <row r="7816" spans="5:17" x14ac:dyDescent="0.25">
      <c r="E7816" s="265"/>
      <c r="M7816" s="159"/>
      <c r="N7816" s="149"/>
      <c r="P7816" s="135"/>
      <c r="Q7816" s="135"/>
    </row>
    <row r="7817" spans="5:17" x14ac:dyDescent="0.25">
      <c r="E7817" s="265"/>
      <c r="M7817" s="159"/>
      <c r="N7817" s="149"/>
      <c r="P7817" s="135"/>
      <c r="Q7817" s="135"/>
    </row>
    <row r="7818" spans="5:17" x14ac:dyDescent="0.25">
      <c r="E7818" s="265"/>
      <c r="M7818" s="159"/>
      <c r="N7818" s="149"/>
      <c r="P7818" s="135"/>
      <c r="Q7818" s="135"/>
    </row>
    <row r="7819" spans="5:17" x14ac:dyDescent="0.25">
      <c r="E7819" s="265"/>
      <c r="M7819" s="159"/>
      <c r="N7819" s="149"/>
      <c r="P7819" s="135"/>
      <c r="Q7819" s="135"/>
    </row>
    <row r="7820" spans="5:17" x14ac:dyDescent="0.25">
      <c r="E7820" s="265"/>
      <c r="M7820" s="159"/>
      <c r="N7820" s="149"/>
      <c r="P7820" s="135"/>
      <c r="Q7820" s="135"/>
    </row>
    <row r="7821" spans="5:17" x14ac:dyDescent="0.25">
      <c r="E7821" s="265"/>
      <c r="M7821" s="159"/>
      <c r="N7821" s="149"/>
      <c r="P7821" s="135"/>
      <c r="Q7821" s="135"/>
    </row>
    <row r="7822" spans="5:17" x14ac:dyDescent="0.25">
      <c r="E7822" s="265"/>
      <c r="M7822" s="159"/>
      <c r="N7822" s="149"/>
      <c r="P7822" s="135"/>
      <c r="Q7822" s="135"/>
    </row>
    <row r="7823" spans="5:17" x14ac:dyDescent="0.25">
      <c r="E7823" s="265"/>
      <c r="M7823" s="159"/>
      <c r="N7823" s="149"/>
      <c r="P7823" s="135"/>
      <c r="Q7823" s="135"/>
    </row>
    <row r="7824" spans="5:17" x14ac:dyDescent="0.25">
      <c r="E7824" s="265"/>
      <c r="M7824" s="159"/>
      <c r="N7824" s="149"/>
      <c r="P7824" s="135"/>
      <c r="Q7824" s="135"/>
    </row>
    <row r="7825" spans="5:17" x14ac:dyDescent="0.25">
      <c r="E7825" s="265"/>
      <c r="M7825" s="159"/>
      <c r="N7825" s="149"/>
      <c r="P7825" s="135"/>
      <c r="Q7825" s="135"/>
    </row>
    <row r="7826" spans="5:17" x14ac:dyDescent="0.25">
      <c r="E7826" s="265"/>
      <c r="M7826" s="159"/>
      <c r="N7826" s="149"/>
      <c r="P7826" s="135"/>
      <c r="Q7826" s="135"/>
    </row>
    <row r="7827" spans="5:17" x14ac:dyDescent="0.25">
      <c r="E7827" s="265"/>
      <c r="M7827" s="159"/>
      <c r="N7827" s="149"/>
      <c r="P7827" s="135"/>
      <c r="Q7827" s="135"/>
    </row>
    <row r="7828" spans="5:17" x14ac:dyDescent="0.25">
      <c r="E7828" s="265"/>
      <c r="M7828" s="159"/>
      <c r="N7828" s="149"/>
      <c r="P7828" s="135"/>
      <c r="Q7828" s="135"/>
    </row>
    <row r="7829" spans="5:17" x14ac:dyDescent="0.25">
      <c r="E7829" s="265"/>
      <c r="M7829" s="159"/>
      <c r="N7829" s="149"/>
      <c r="P7829" s="135"/>
      <c r="Q7829" s="135"/>
    </row>
    <row r="7830" spans="5:17" x14ac:dyDescent="0.25">
      <c r="E7830" s="265"/>
      <c r="M7830" s="159"/>
      <c r="N7830" s="149"/>
      <c r="P7830" s="135"/>
      <c r="Q7830" s="135"/>
    </row>
    <row r="7831" spans="5:17" x14ac:dyDescent="0.25">
      <c r="E7831" s="265"/>
      <c r="M7831" s="159"/>
      <c r="N7831" s="149"/>
      <c r="P7831" s="135"/>
      <c r="Q7831" s="135"/>
    </row>
    <row r="7832" spans="5:17" x14ac:dyDescent="0.25">
      <c r="E7832" s="265"/>
      <c r="M7832" s="159"/>
      <c r="N7832" s="149"/>
      <c r="P7832" s="135"/>
      <c r="Q7832" s="135"/>
    </row>
    <row r="7833" spans="5:17" x14ac:dyDescent="0.25">
      <c r="E7833" s="265"/>
      <c r="M7833" s="159"/>
      <c r="N7833" s="149"/>
      <c r="P7833" s="135"/>
      <c r="Q7833" s="135"/>
    </row>
    <row r="7834" spans="5:17" x14ac:dyDescent="0.25">
      <c r="E7834" s="265"/>
      <c r="M7834" s="159"/>
      <c r="N7834" s="149"/>
      <c r="P7834" s="135"/>
      <c r="Q7834" s="135"/>
    </row>
    <row r="7835" spans="5:17" x14ac:dyDescent="0.25">
      <c r="E7835" s="265"/>
      <c r="M7835" s="159"/>
      <c r="N7835" s="149"/>
      <c r="P7835" s="135"/>
      <c r="Q7835" s="135"/>
    </row>
    <row r="7836" spans="5:17" x14ac:dyDescent="0.25">
      <c r="E7836" s="265"/>
      <c r="M7836" s="159"/>
      <c r="N7836" s="149"/>
      <c r="P7836" s="135"/>
      <c r="Q7836" s="135"/>
    </row>
    <row r="7837" spans="5:17" x14ac:dyDescent="0.25">
      <c r="E7837" s="265"/>
      <c r="M7837" s="159"/>
      <c r="N7837" s="149"/>
      <c r="P7837" s="135"/>
      <c r="Q7837" s="135"/>
    </row>
    <row r="7838" spans="5:17" x14ac:dyDescent="0.25">
      <c r="E7838" s="265"/>
      <c r="M7838" s="159"/>
      <c r="N7838" s="149"/>
      <c r="P7838" s="135"/>
      <c r="Q7838" s="135"/>
    </row>
    <row r="7839" spans="5:17" x14ac:dyDescent="0.25">
      <c r="E7839" s="265"/>
      <c r="M7839" s="159"/>
      <c r="N7839" s="149"/>
      <c r="P7839" s="135"/>
      <c r="Q7839" s="135"/>
    </row>
    <row r="7840" spans="5:17" x14ac:dyDescent="0.25">
      <c r="E7840" s="265"/>
      <c r="M7840" s="159"/>
      <c r="N7840" s="149"/>
      <c r="P7840" s="135"/>
      <c r="Q7840" s="135"/>
    </row>
    <row r="7841" spans="5:17" x14ac:dyDescent="0.25">
      <c r="E7841" s="265"/>
      <c r="M7841" s="159"/>
      <c r="N7841" s="149"/>
      <c r="P7841" s="135"/>
      <c r="Q7841" s="135"/>
    </row>
    <row r="7842" spans="5:17" x14ac:dyDescent="0.25">
      <c r="E7842" s="265"/>
      <c r="M7842" s="159"/>
      <c r="N7842" s="149"/>
      <c r="P7842" s="135"/>
      <c r="Q7842" s="135"/>
    </row>
    <row r="7843" spans="5:17" x14ac:dyDescent="0.25">
      <c r="E7843" s="265"/>
      <c r="M7843" s="159"/>
      <c r="N7843" s="149"/>
      <c r="P7843" s="135"/>
      <c r="Q7843" s="135"/>
    </row>
    <row r="7844" spans="5:17" x14ac:dyDescent="0.25">
      <c r="E7844" s="265"/>
      <c r="M7844" s="159"/>
      <c r="N7844" s="149"/>
      <c r="P7844" s="135"/>
      <c r="Q7844" s="135"/>
    </row>
    <row r="7845" spans="5:17" x14ac:dyDescent="0.25">
      <c r="E7845" s="265"/>
      <c r="M7845" s="159"/>
      <c r="N7845" s="149"/>
      <c r="P7845" s="135"/>
      <c r="Q7845" s="135"/>
    </row>
    <row r="7846" spans="5:17" x14ac:dyDescent="0.25">
      <c r="E7846" s="265"/>
      <c r="M7846" s="159"/>
      <c r="N7846" s="149"/>
      <c r="P7846" s="135"/>
      <c r="Q7846" s="135"/>
    </row>
    <row r="7847" spans="5:17" x14ac:dyDescent="0.25">
      <c r="E7847" s="265"/>
      <c r="M7847" s="159"/>
      <c r="N7847" s="149"/>
      <c r="P7847" s="135"/>
      <c r="Q7847" s="135"/>
    </row>
    <row r="7848" spans="5:17" x14ac:dyDescent="0.25">
      <c r="E7848" s="265"/>
      <c r="M7848" s="159"/>
      <c r="N7848" s="149"/>
      <c r="P7848" s="135"/>
      <c r="Q7848" s="135"/>
    </row>
    <row r="7849" spans="5:17" x14ac:dyDescent="0.25">
      <c r="E7849" s="265"/>
      <c r="M7849" s="159"/>
      <c r="N7849" s="149"/>
      <c r="P7849" s="135"/>
      <c r="Q7849" s="135"/>
    </row>
    <row r="7850" spans="5:17" x14ac:dyDescent="0.25">
      <c r="E7850" s="265"/>
      <c r="M7850" s="159"/>
      <c r="N7850" s="149"/>
      <c r="P7850" s="135"/>
      <c r="Q7850" s="135"/>
    </row>
    <row r="7851" spans="5:17" x14ac:dyDescent="0.25">
      <c r="E7851" s="265"/>
      <c r="M7851" s="159"/>
      <c r="N7851" s="149"/>
      <c r="P7851" s="135"/>
      <c r="Q7851" s="135"/>
    </row>
    <row r="7852" spans="5:17" x14ac:dyDescent="0.25">
      <c r="E7852" s="265"/>
      <c r="M7852" s="159"/>
      <c r="N7852" s="149"/>
      <c r="P7852" s="135"/>
      <c r="Q7852" s="135"/>
    </row>
    <row r="7853" spans="5:17" x14ac:dyDescent="0.25">
      <c r="E7853" s="265"/>
      <c r="M7853" s="159"/>
      <c r="N7853" s="149"/>
      <c r="P7853" s="135"/>
      <c r="Q7853" s="135"/>
    </row>
    <row r="7854" spans="5:17" x14ac:dyDescent="0.25">
      <c r="E7854" s="265"/>
      <c r="M7854" s="159"/>
      <c r="N7854" s="149"/>
      <c r="P7854" s="135"/>
      <c r="Q7854" s="135"/>
    </row>
    <row r="7855" spans="5:17" x14ac:dyDescent="0.25">
      <c r="E7855" s="265"/>
      <c r="M7855" s="159"/>
      <c r="N7855" s="149"/>
      <c r="P7855" s="135"/>
      <c r="Q7855" s="135"/>
    </row>
    <row r="7856" spans="5:17" x14ac:dyDescent="0.25">
      <c r="E7856" s="265"/>
      <c r="M7856" s="159"/>
      <c r="N7856" s="149"/>
      <c r="P7856" s="135"/>
      <c r="Q7856" s="135"/>
    </row>
    <row r="7857" spans="5:17" x14ac:dyDescent="0.25">
      <c r="E7857" s="265"/>
      <c r="M7857" s="159"/>
      <c r="N7857" s="149"/>
      <c r="P7857" s="135"/>
      <c r="Q7857" s="135"/>
    </row>
    <row r="7858" spans="5:17" x14ac:dyDescent="0.25">
      <c r="E7858" s="265"/>
      <c r="M7858" s="159"/>
      <c r="N7858" s="149"/>
      <c r="P7858" s="135"/>
      <c r="Q7858" s="135"/>
    </row>
    <row r="7859" spans="5:17" x14ac:dyDescent="0.25">
      <c r="E7859" s="265"/>
      <c r="M7859" s="159"/>
      <c r="N7859" s="149"/>
      <c r="P7859" s="135"/>
      <c r="Q7859" s="135"/>
    </row>
    <row r="7860" spans="5:17" x14ac:dyDescent="0.25">
      <c r="E7860" s="265"/>
      <c r="M7860" s="159"/>
      <c r="N7860" s="149"/>
      <c r="P7860" s="135"/>
      <c r="Q7860" s="135"/>
    </row>
    <row r="7861" spans="5:17" x14ac:dyDescent="0.25">
      <c r="E7861" s="265"/>
      <c r="M7861" s="159"/>
      <c r="N7861" s="149"/>
      <c r="P7861" s="135"/>
      <c r="Q7861" s="135"/>
    </row>
    <row r="7862" spans="5:17" x14ac:dyDescent="0.25">
      <c r="E7862" s="265"/>
      <c r="M7862" s="159"/>
      <c r="N7862" s="149"/>
      <c r="P7862" s="135"/>
      <c r="Q7862" s="135"/>
    </row>
    <row r="7863" spans="5:17" x14ac:dyDescent="0.25">
      <c r="E7863" s="265"/>
      <c r="M7863" s="159"/>
      <c r="N7863" s="149"/>
      <c r="P7863" s="135"/>
      <c r="Q7863" s="135"/>
    </row>
    <row r="7864" spans="5:17" x14ac:dyDescent="0.25">
      <c r="E7864" s="265"/>
      <c r="M7864" s="159"/>
      <c r="N7864" s="149"/>
      <c r="P7864" s="135"/>
      <c r="Q7864" s="135"/>
    </row>
    <row r="7865" spans="5:17" x14ac:dyDescent="0.25">
      <c r="E7865" s="265"/>
      <c r="M7865" s="159"/>
      <c r="N7865" s="149"/>
      <c r="P7865" s="135"/>
      <c r="Q7865" s="135"/>
    </row>
    <row r="7866" spans="5:17" x14ac:dyDescent="0.25">
      <c r="E7866" s="265"/>
      <c r="M7866" s="159"/>
      <c r="N7866" s="149"/>
      <c r="P7866" s="135"/>
      <c r="Q7866" s="135"/>
    </row>
    <row r="7867" spans="5:17" x14ac:dyDescent="0.25">
      <c r="E7867" s="265"/>
      <c r="M7867" s="159"/>
      <c r="N7867" s="149"/>
      <c r="P7867" s="135"/>
      <c r="Q7867" s="135"/>
    </row>
    <row r="7868" spans="5:17" x14ac:dyDescent="0.25">
      <c r="E7868" s="265"/>
      <c r="M7868" s="159"/>
      <c r="N7868" s="149"/>
      <c r="P7868" s="135"/>
      <c r="Q7868" s="135"/>
    </row>
    <row r="7869" spans="5:17" x14ac:dyDescent="0.25">
      <c r="E7869" s="265"/>
      <c r="M7869" s="159"/>
      <c r="N7869" s="149"/>
      <c r="P7869" s="135"/>
      <c r="Q7869" s="135"/>
    </row>
    <row r="7870" spans="5:17" x14ac:dyDescent="0.25">
      <c r="E7870" s="265"/>
      <c r="M7870" s="159"/>
      <c r="N7870" s="149"/>
      <c r="P7870" s="135"/>
      <c r="Q7870" s="135"/>
    </row>
    <row r="7871" spans="5:17" x14ac:dyDescent="0.25">
      <c r="E7871" s="265"/>
      <c r="M7871" s="159"/>
      <c r="N7871" s="149"/>
      <c r="P7871" s="135"/>
      <c r="Q7871" s="135"/>
    </row>
    <row r="7872" spans="5:17" x14ac:dyDescent="0.25">
      <c r="E7872" s="265"/>
      <c r="M7872" s="159"/>
      <c r="N7872" s="149"/>
      <c r="P7872" s="135"/>
      <c r="Q7872" s="135"/>
    </row>
    <row r="7873" spans="5:17" x14ac:dyDescent="0.25">
      <c r="E7873" s="265"/>
      <c r="M7873" s="159"/>
      <c r="N7873" s="149"/>
      <c r="P7873" s="135"/>
      <c r="Q7873" s="135"/>
    </row>
    <row r="7874" spans="5:17" x14ac:dyDescent="0.25">
      <c r="E7874" s="265"/>
      <c r="M7874" s="159"/>
      <c r="N7874" s="149"/>
      <c r="P7874" s="135"/>
      <c r="Q7874" s="135"/>
    </row>
    <row r="7875" spans="5:17" x14ac:dyDescent="0.25">
      <c r="E7875" s="265"/>
      <c r="M7875" s="159"/>
      <c r="N7875" s="149"/>
      <c r="P7875" s="135"/>
      <c r="Q7875" s="135"/>
    </row>
    <row r="7876" spans="5:17" x14ac:dyDescent="0.25">
      <c r="E7876" s="265"/>
      <c r="M7876" s="159"/>
      <c r="N7876" s="149"/>
      <c r="P7876" s="135"/>
      <c r="Q7876" s="135"/>
    </row>
    <row r="7877" spans="5:17" x14ac:dyDescent="0.25">
      <c r="E7877" s="265"/>
      <c r="M7877" s="159"/>
      <c r="N7877" s="149"/>
      <c r="P7877" s="135"/>
      <c r="Q7877" s="135"/>
    </row>
    <row r="7878" spans="5:17" x14ac:dyDescent="0.25">
      <c r="E7878" s="265"/>
      <c r="M7878" s="159"/>
      <c r="N7878" s="149"/>
      <c r="P7878" s="135"/>
      <c r="Q7878" s="135"/>
    </row>
    <row r="7879" spans="5:17" x14ac:dyDescent="0.25">
      <c r="E7879" s="265"/>
      <c r="M7879" s="159"/>
      <c r="N7879" s="149"/>
      <c r="P7879" s="135"/>
      <c r="Q7879" s="135"/>
    </row>
    <row r="7880" spans="5:17" x14ac:dyDescent="0.25">
      <c r="E7880" s="265"/>
      <c r="M7880" s="159"/>
      <c r="N7880" s="149"/>
      <c r="P7880" s="135"/>
      <c r="Q7880" s="135"/>
    </row>
    <row r="7881" spans="5:17" x14ac:dyDescent="0.25">
      <c r="E7881" s="265"/>
      <c r="M7881" s="159"/>
      <c r="N7881" s="149"/>
      <c r="P7881" s="135"/>
      <c r="Q7881" s="135"/>
    </row>
    <row r="7882" spans="5:17" x14ac:dyDescent="0.25">
      <c r="E7882" s="265"/>
      <c r="M7882" s="159"/>
      <c r="N7882" s="149"/>
      <c r="P7882" s="135"/>
      <c r="Q7882" s="135"/>
    </row>
    <row r="7883" spans="5:17" x14ac:dyDescent="0.25">
      <c r="E7883" s="265"/>
      <c r="M7883" s="159"/>
      <c r="N7883" s="149"/>
      <c r="P7883" s="135"/>
      <c r="Q7883" s="135"/>
    </row>
    <row r="7884" spans="5:17" x14ac:dyDescent="0.25">
      <c r="E7884" s="265"/>
      <c r="M7884" s="159"/>
      <c r="N7884" s="149"/>
      <c r="P7884" s="135"/>
      <c r="Q7884" s="135"/>
    </row>
    <row r="7885" spans="5:17" x14ac:dyDescent="0.25">
      <c r="E7885" s="265"/>
      <c r="M7885" s="159"/>
      <c r="N7885" s="149"/>
      <c r="P7885" s="135"/>
      <c r="Q7885" s="135"/>
    </row>
    <row r="7886" spans="5:17" x14ac:dyDescent="0.25">
      <c r="E7886" s="265"/>
      <c r="M7886" s="159"/>
      <c r="N7886" s="149"/>
      <c r="P7886" s="135"/>
      <c r="Q7886" s="135"/>
    </row>
    <row r="7887" spans="5:17" x14ac:dyDescent="0.25">
      <c r="E7887" s="265"/>
      <c r="M7887" s="159"/>
      <c r="N7887" s="149"/>
      <c r="P7887" s="135"/>
      <c r="Q7887" s="135"/>
    </row>
    <row r="7888" spans="5:17" x14ac:dyDescent="0.25">
      <c r="E7888" s="265"/>
      <c r="M7888" s="159"/>
      <c r="N7888" s="149"/>
      <c r="P7888" s="135"/>
      <c r="Q7888" s="135"/>
    </row>
    <row r="7889" spans="5:17" x14ac:dyDescent="0.25">
      <c r="E7889" s="265"/>
      <c r="M7889" s="159"/>
      <c r="N7889" s="149"/>
      <c r="P7889" s="135"/>
      <c r="Q7889" s="135"/>
    </row>
    <row r="7890" spans="5:17" x14ac:dyDescent="0.25">
      <c r="E7890" s="265"/>
      <c r="M7890" s="159"/>
      <c r="N7890" s="149"/>
      <c r="P7890" s="135"/>
      <c r="Q7890" s="135"/>
    </row>
    <row r="7891" spans="5:17" x14ac:dyDescent="0.25">
      <c r="E7891" s="265"/>
      <c r="M7891" s="159"/>
      <c r="N7891" s="149"/>
      <c r="P7891" s="135"/>
      <c r="Q7891" s="135"/>
    </row>
    <row r="7892" spans="5:17" x14ac:dyDescent="0.25">
      <c r="E7892" s="265"/>
      <c r="M7892" s="159"/>
      <c r="N7892" s="149"/>
      <c r="P7892" s="135"/>
      <c r="Q7892" s="135"/>
    </row>
    <row r="7893" spans="5:17" x14ac:dyDescent="0.25">
      <c r="E7893" s="265"/>
      <c r="M7893" s="159"/>
      <c r="N7893" s="149"/>
      <c r="P7893" s="135"/>
      <c r="Q7893" s="135"/>
    </row>
    <row r="7894" spans="5:17" x14ac:dyDescent="0.25">
      <c r="E7894" s="265"/>
      <c r="M7894" s="159"/>
      <c r="N7894" s="149"/>
      <c r="P7894" s="135"/>
      <c r="Q7894" s="135"/>
    </row>
    <row r="7895" spans="5:17" x14ac:dyDescent="0.25">
      <c r="E7895" s="265"/>
      <c r="M7895" s="159"/>
      <c r="N7895" s="149"/>
      <c r="P7895" s="135"/>
      <c r="Q7895" s="135"/>
    </row>
    <row r="7896" spans="5:17" x14ac:dyDescent="0.25">
      <c r="E7896" s="265"/>
      <c r="M7896" s="159"/>
      <c r="N7896" s="149"/>
      <c r="P7896" s="135"/>
      <c r="Q7896" s="135"/>
    </row>
    <row r="7897" spans="5:17" x14ac:dyDescent="0.25">
      <c r="E7897" s="265"/>
      <c r="M7897" s="159"/>
      <c r="N7897" s="149"/>
      <c r="P7897" s="135"/>
      <c r="Q7897" s="135"/>
    </row>
    <row r="7898" spans="5:17" x14ac:dyDescent="0.25">
      <c r="E7898" s="265"/>
      <c r="M7898" s="159"/>
      <c r="N7898" s="149"/>
      <c r="P7898" s="135"/>
      <c r="Q7898" s="135"/>
    </row>
    <row r="7899" spans="5:17" x14ac:dyDescent="0.25">
      <c r="E7899" s="265"/>
      <c r="M7899" s="159"/>
      <c r="N7899" s="149"/>
      <c r="P7899" s="135"/>
      <c r="Q7899" s="135"/>
    </row>
    <row r="7900" spans="5:17" x14ac:dyDescent="0.25">
      <c r="E7900" s="265"/>
      <c r="M7900" s="159"/>
      <c r="N7900" s="149"/>
      <c r="P7900" s="135"/>
      <c r="Q7900" s="135"/>
    </row>
    <row r="7901" spans="5:17" x14ac:dyDescent="0.25">
      <c r="E7901" s="265"/>
      <c r="M7901" s="159"/>
      <c r="N7901" s="149"/>
      <c r="P7901" s="135"/>
      <c r="Q7901" s="135"/>
    </row>
    <row r="7902" spans="5:17" x14ac:dyDescent="0.25">
      <c r="E7902" s="265"/>
      <c r="M7902" s="159"/>
      <c r="N7902" s="149"/>
      <c r="P7902" s="135"/>
      <c r="Q7902" s="135"/>
    </row>
    <row r="7903" spans="5:17" x14ac:dyDescent="0.25">
      <c r="E7903" s="265"/>
      <c r="M7903" s="159"/>
      <c r="N7903" s="149"/>
      <c r="P7903" s="135"/>
      <c r="Q7903" s="135"/>
    </row>
    <row r="7904" spans="5:17" x14ac:dyDescent="0.25">
      <c r="E7904" s="265"/>
      <c r="M7904" s="159"/>
      <c r="N7904" s="149"/>
      <c r="P7904" s="135"/>
      <c r="Q7904" s="135"/>
    </row>
    <row r="7905" spans="5:17" x14ac:dyDescent="0.25">
      <c r="E7905" s="265"/>
      <c r="M7905" s="159"/>
      <c r="N7905" s="149"/>
      <c r="P7905" s="135"/>
      <c r="Q7905" s="135"/>
    </row>
    <row r="7906" spans="5:17" x14ac:dyDescent="0.25">
      <c r="E7906" s="265"/>
      <c r="M7906" s="159"/>
      <c r="N7906" s="149"/>
      <c r="P7906" s="135"/>
      <c r="Q7906" s="135"/>
    </row>
    <row r="7907" spans="5:17" x14ac:dyDescent="0.25">
      <c r="E7907" s="265"/>
      <c r="M7907" s="159"/>
      <c r="N7907" s="149"/>
      <c r="P7907" s="135"/>
      <c r="Q7907" s="135"/>
    </row>
    <row r="7908" spans="5:17" x14ac:dyDescent="0.25">
      <c r="E7908" s="265"/>
      <c r="M7908" s="159"/>
      <c r="N7908" s="149"/>
      <c r="P7908" s="135"/>
      <c r="Q7908" s="135"/>
    </row>
    <row r="7909" spans="5:17" x14ac:dyDescent="0.25">
      <c r="E7909" s="265"/>
      <c r="M7909" s="159"/>
      <c r="N7909" s="149"/>
      <c r="P7909" s="135"/>
      <c r="Q7909" s="135"/>
    </row>
    <row r="7910" spans="5:17" x14ac:dyDescent="0.25">
      <c r="E7910" s="265"/>
      <c r="M7910" s="159"/>
      <c r="N7910" s="149"/>
      <c r="P7910" s="135"/>
      <c r="Q7910" s="135"/>
    </row>
    <row r="7911" spans="5:17" x14ac:dyDescent="0.25">
      <c r="E7911" s="265"/>
      <c r="M7911" s="159"/>
      <c r="N7911" s="149"/>
      <c r="P7911" s="135"/>
      <c r="Q7911" s="135"/>
    </row>
    <row r="7912" spans="5:17" x14ac:dyDescent="0.25">
      <c r="E7912" s="265"/>
      <c r="M7912" s="159"/>
      <c r="N7912" s="149"/>
      <c r="P7912" s="135"/>
      <c r="Q7912" s="135"/>
    </row>
    <row r="7913" spans="5:17" x14ac:dyDescent="0.25">
      <c r="E7913" s="265"/>
      <c r="M7913" s="159"/>
      <c r="N7913" s="149"/>
      <c r="P7913" s="135"/>
      <c r="Q7913" s="135"/>
    </row>
    <row r="7914" spans="5:17" x14ac:dyDescent="0.25">
      <c r="E7914" s="265"/>
      <c r="M7914" s="159"/>
      <c r="N7914" s="149"/>
      <c r="P7914" s="135"/>
      <c r="Q7914" s="135"/>
    </row>
    <row r="7915" spans="5:17" x14ac:dyDescent="0.25">
      <c r="E7915" s="265"/>
      <c r="M7915" s="159"/>
      <c r="N7915" s="149"/>
      <c r="P7915" s="135"/>
      <c r="Q7915" s="135"/>
    </row>
    <row r="7916" spans="5:17" x14ac:dyDescent="0.25">
      <c r="E7916" s="265"/>
      <c r="M7916" s="159"/>
      <c r="N7916" s="149"/>
      <c r="P7916" s="135"/>
      <c r="Q7916" s="135"/>
    </row>
    <row r="7917" spans="5:17" x14ac:dyDescent="0.25">
      <c r="E7917" s="265"/>
      <c r="M7917" s="159"/>
      <c r="N7917" s="149"/>
      <c r="P7917" s="135"/>
      <c r="Q7917" s="135"/>
    </row>
    <row r="7918" spans="5:17" x14ac:dyDescent="0.25">
      <c r="E7918" s="265"/>
      <c r="M7918" s="159"/>
      <c r="N7918" s="149"/>
      <c r="P7918" s="135"/>
      <c r="Q7918" s="135"/>
    </row>
    <row r="7919" spans="5:17" x14ac:dyDescent="0.25">
      <c r="E7919" s="265"/>
      <c r="M7919" s="159"/>
      <c r="N7919" s="149"/>
      <c r="P7919" s="135"/>
      <c r="Q7919" s="135"/>
    </row>
    <row r="7920" spans="5:17" x14ac:dyDescent="0.25">
      <c r="E7920" s="265"/>
      <c r="M7920" s="159"/>
      <c r="N7920" s="149"/>
      <c r="P7920" s="135"/>
      <c r="Q7920" s="135"/>
    </row>
    <row r="7921" spans="5:17" x14ac:dyDescent="0.25">
      <c r="E7921" s="265"/>
      <c r="M7921" s="159"/>
      <c r="N7921" s="149"/>
      <c r="P7921" s="135"/>
      <c r="Q7921" s="135"/>
    </row>
    <row r="7922" spans="5:17" x14ac:dyDescent="0.25">
      <c r="E7922" s="265"/>
      <c r="M7922" s="159"/>
      <c r="N7922" s="149"/>
      <c r="P7922" s="135"/>
      <c r="Q7922" s="135"/>
    </row>
    <row r="7923" spans="5:17" x14ac:dyDescent="0.25">
      <c r="E7923" s="265"/>
      <c r="M7923" s="159"/>
      <c r="N7923" s="149"/>
      <c r="P7923" s="135"/>
      <c r="Q7923" s="135"/>
    </row>
    <row r="7924" spans="5:17" x14ac:dyDescent="0.25">
      <c r="E7924" s="265"/>
      <c r="M7924" s="159"/>
      <c r="N7924" s="149"/>
      <c r="P7924" s="135"/>
      <c r="Q7924" s="135"/>
    </row>
    <row r="7925" spans="5:17" x14ac:dyDescent="0.25">
      <c r="E7925" s="265"/>
      <c r="M7925" s="159"/>
      <c r="N7925" s="149"/>
      <c r="P7925" s="135"/>
      <c r="Q7925" s="135"/>
    </row>
    <row r="7926" spans="5:17" x14ac:dyDescent="0.25">
      <c r="E7926" s="265"/>
      <c r="M7926" s="159"/>
      <c r="N7926" s="149"/>
      <c r="P7926" s="135"/>
      <c r="Q7926" s="135"/>
    </row>
    <row r="7927" spans="5:17" x14ac:dyDescent="0.25">
      <c r="E7927" s="265"/>
      <c r="M7927" s="159"/>
      <c r="N7927" s="149"/>
      <c r="P7927" s="135"/>
      <c r="Q7927" s="135"/>
    </row>
    <row r="7928" spans="5:17" x14ac:dyDescent="0.25">
      <c r="E7928" s="265"/>
      <c r="M7928" s="159"/>
      <c r="N7928" s="149"/>
      <c r="P7928" s="135"/>
      <c r="Q7928" s="135"/>
    </row>
    <row r="7929" spans="5:17" x14ac:dyDescent="0.25">
      <c r="E7929" s="265"/>
      <c r="M7929" s="159"/>
      <c r="N7929" s="149"/>
      <c r="P7929" s="135"/>
      <c r="Q7929" s="135"/>
    </row>
    <row r="7930" spans="5:17" x14ac:dyDescent="0.25">
      <c r="E7930" s="265"/>
      <c r="M7930" s="159"/>
      <c r="N7930" s="149"/>
      <c r="P7930" s="135"/>
      <c r="Q7930" s="135"/>
    </row>
    <row r="7931" spans="5:17" x14ac:dyDescent="0.25">
      <c r="E7931" s="265"/>
      <c r="M7931" s="159"/>
      <c r="N7931" s="149"/>
      <c r="P7931" s="135"/>
      <c r="Q7931" s="135"/>
    </row>
    <row r="7932" spans="5:17" x14ac:dyDescent="0.25">
      <c r="E7932" s="265"/>
      <c r="M7932" s="159"/>
      <c r="N7932" s="149"/>
      <c r="P7932" s="135"/>
      <c r="Q7932" s="135"/>
    </row>
    <row r="7933" spans="5:17" x14ac:dyDescent="0.25">
      <c r="E7933" s="265"/>
      <c r="M7933" s="159"/>
      <c r="N7933" s="149"/>
      <c r="P7933" s="135"/>
      <c r="Q7933" s="135"/>
    </row>
    <row r="7934" spans="5:17" x14ac:dyDescent="0.25">
      <c r="E7934" s="265"/>
      <c r="M7934" s="159"/>
      <c r="N7934" s="149"/>
      <c r="P7934" s="135"/>
      <c r="Q7934" s="135"/>
    </row>
    <row r="7935" spans="5:17" x14ac:dyDescent="0.25">
      <c r="E7935" s="265"/>
      <c r="M7935" s="159"/>
      <c r="N7935" s="149"/>
      <c r="P7935" s="135"/>
      <c r="Q7935" s="135"/>
    </row>
    <row r="7936" spans="5:17" x14ac:dyDescent="0.25">
      <c r="E7936" s="265"/>
      <c r="M7936" s="159"/>
      <c r="N7936" s="149"/>
      <c r="P7936" s="135"/>
      <c r="Q7936" s="135"/>
    </row>
    <row r="7937" spans="5:17" x14ac:dyDescent="0.25">
      <c r="E7937" s="265"/>
      <c r="M7937" s="159"/>
      <c r="N7937" s="149"/>
      <c r="P7937" s="135"/>
      <c r="Q7937" s="135"/>
    </row>
    <row r="7938" spans="5:17" x14ac:dyDescent="0.25">
      <c r="E7938" s="265"/>
      <c r="M7938" s="159"/>
      <c r="N7938" s="149"/>
      <c r="P7938" s="135"/>
      <c r="Q7938" s="135"/>
    </row>
    <row r="7939" spans="5:17" x14ac:dyDescent="0.25">
      <c r="E7939" s="265"/>
      <c r="M7939" s="159"/>
      <c r="N7939" s="149"/>
      <c r="P7939" s="135"/>
      <c r="Q7939" s="135"/>
    </row>
    <row r="7940" spans="5:17" x14ac:dyDescent="0.25">
      <c r="E7940" s="265"/>
      <c r="M7940" s="159"/>
      <c r="N7940" s="149"/>
      <c r="P7940" s="135"/>
      <c r="Q7940" s="135"/>
    </row>
    <row r="7941" spans="5:17" x14ac:dyDescent="0.25">
      <c r="E7941" s="265"/>
      <c r="M7941" s="159"/>
      <c r="N7941" s="149"/>
      <c r="P7941" s="135"/>
      <c r="Q7941" s="135"/>
    </row>
    <row r="7942" spans="5:17" x14ac:dyDescent="0.25">
      <c r="E7942" s="265"/>
      <c r="M7942" s="159"/>
      <c r="N7942" s="149"/>
      <c r="P7942" s="135"/>
      <c r="Q7942" s="135"/>
    </row>
    <row r="7943" spans="5:17" x14ac:dyDescent="0.25">
      <c r="E7943" s="265"/>
      <c r="M7943" s="159"/>
      <c r="N7943" s="149"/>
      <c r="P7943" s="135"/>
      <c r="Q7943" s="135"/>
    </row>
    <row r="7944" spans="5:17" x14ac:dyDescent="0.25">
      <c r="E7944" s="265"/>
      <c r="M7944" s="159"/>
      <c r="N7944" s="149"/>
      <c r="P7944" s="135"/>
      <c r="Q7944" s="135"/>
    </row>
    <row r="7945" spans="5:17" x14ac:dyDescent="0.25">
      <c r="E7945" s="265"/>
      <c r="M7945" s="159"/>
      <c r="N7945" s="149"/>
      <c r="P7945" s="135"/>
      <c r="Q7945" s="135"/>
    </row>
    <row r="7946" spans="5:17" x14ac:dyDescent="0.25">
      <c r="E7946" s="265"/>
      <c r="M7946" s="159"/>
      <c r="N7946" s="149"/>
      <c r="P7946" s="135"/>
      <c r="Q7946" s="135"/>
    </row>
    <row r="7947" spans="5:17" x14ac:dyDescent="0.25">
      <c r="E7947" s="265"/>
      <c r="M7947" s="159"/>
      <c r="N7947" s="149"/>
      <c r="P7947" s="135"/>
      <c r="Q7947" s="135"/>
    </row>
    <row r="7948" spans="5:17" x14ac:dyDescent="0.25">
      <c r="E7948" s="265"/>
      <c r="M7948" s="159"/>
      <c r="N7948" s="149"/>
      <c r="P7948" s="135"/>
      <c r="Q7948" s="135"/>
    </row>
    <row r="7949" spans="5:17" x14ac:dyDescent="0.25">
      <c r="E7949" s="265"/>
      <c r="M7949" s="159"/>
      <c r="N7949" s="149"/>
      <c r="P7949" s="135"/>
      <c r="Q7949" s="135"/>
    </row>
    <row r="7950" spans="5:17" x14ac:dyDescent="0.25">
      <c r="E7950" s="265"/>
      <c r="M7950" s="159"/>
      <c r="N7950" s="149"/>
      <c r="P7950" s="135"/>
      <c r="Q7950" s="135"/>
    </row>
    <row r="7951" spans="5:17" x14ac:dyDescent="0.25">
      <c r="E7951" s="265"/>
      <c r="M7951" s="159"/>
      <c r="N7951" s="149"/>
      <c r="P7951" s="135"/>
      <c r="Q7951" s="135"/>
    </row>
    <row r="7952" spans="5:17" x14ac:dyDescent="0.25">
      <c r="E7952" s="265"/>
      <c r="M7952" s="159"/>
      <c r="N7952" s="149"/>
      <c r="P7952" s="135"/>
      <c r="Q7952" s="135"/>
    </row>
    <row r="7953" spans="5:17" x14ac:dyDescent="0.25">
      <c r="E7953" s="265"/>
      <c r="M7953" s="159"/>
      <c r="N7953" s="149"/>
      <c r="P7953" s="135"/>
      <c r="Q7953" s="135"/>
    </row>
    <row r="7954" spans="5:17" x14ac:dyDescent="0.25">
      <c r="E7954" s="265"/>
      <c r="M7954" s="159"/>
      <c r="N7954" s="149"/>
      <c r="P7954" s="135"/>
      <c r="Q7954" s="135"/>
    </row>
    <row r="7955" spans="5:17" x14ac:dyDescent="0.25">
      <c r="E7955" s="265"/>
      <c r="M7955" s="159"/>
      <c r="N7955" s="149"/>
      <c r="P7955" s="135"/>
      <c r="Q7955" s="135"/>
    </row>
    <row r="7956" spans="5:17" x14ac:dyDescent="0.25">
      <c r="E7956" s="265"/>
      <c r="M7956" s="159"/>
      <c r="N7956" s="149"/>
      <c r="P7956" s="135"/>
      <c r="Q7956" s="135"/>
    </row>
    <row r="7957" spans="5:17" x14ac:dyDescent="0.25">
      <c r="E7957" s="265"/>
      <c r="M7957" s="159"/>
      <c r="N7957" s="149"/>
      <c r="P7957" s="135"/>
      <c r="Q7957" s="135"/>
    </row>
    <row r="7958" spans="5:17" x14ac:dyDescent="0.25">
      <c r="E7958" s="265"/>
      <c r="M7958" s="159"/>
      <c r="N7958" s="149"/>
      <c r="P7958" s="135"/>
      <c r="Q7958" s="135"/>
    </row>
    <row r="7959" spans="5:17" x14ac:dyDescent="0.25">
      <c r="E7959" s="265"/>
      <c r="M7959" s="159"/>
      <c r="N7959" s="149"/>
      <c r="P7959" s="135"/>
      <c r="Q7959" s="135"/>
    </row>
    <row r="7960" spans="5:17" x14ac:dyDescent="0.25">
      <c r="E7960" s="265"/>
      <c r="M7960" s="159"/>
      <c r="N7960" s="149"/>
      <c r="P7960" s="135"/>
      <c r="Q7960" s="135"/>
    </row>
    <row r="7961" spans="5:17" x14ac:dyDescent="0.25">
      <c r="E7961" s="265"/>
      <c r="M7961" s="159"/>
      <c r="N7961" s="149"/>
      <c r="P7961" s="135"/>
      <c r="Q7961" s="135"/>
    </row>
    <row r="7962" spans="5:17" x14ac:dyDescent="0.25">
      <c r="E7962" s="265"/>
      <c r="M7962" s="159"/>
      <c r="N7962" s="149"/>
      <c r="P7962" s="135"/>
      <c r="Q7962" s="135"/>
    </row>
    <row r="7963" spans="5:17" x14ac:dyDescent="0.25">
      <c r="E7963" s="265"/>
      <c r="M7963" s="159"/>
      <c r="N7963" s="149"/>
      <c r="P7963" s="135"/>
      <c r="Q7963" s="135"/>
    </row>
    <row r="7964" spans="5:17" x14ac:dyDescent="0.25">
      <c r="E7964" s="265"/>
      <c r="M7964" s="159"/>
      <c r="N7964" s="149"/>
      <c r="P7964" s="135"/>
      <c r="Q7964" s="135"/>
    </row>
    <row r="7965" spans="5:17" x14ac:dyDescent="0.25">
      <c r="E7965" s="265"/>
      <c r="M7965" s="159"/>
      <c r="N7965" s="149"/>
      <c r="P7965" s="135"/>
      <c r="Q7965" s="135"/>
    </row>
    <row r="7966" spans="5:17" x14ac:dyDescent="0.25">
      <c r="E7966" s="265"/>
      <c r="M7966" s="159"/>
      <c r="N7966" s="149"/>
      <c r="P7966" s="135"/>
      <c r="Q7966" s="135"/>
    </row>
    <row r="7967" spans="5:17" x14ac:dyDescent="0.25">
      <c r="E7967" s="265"/>
      <c r="M7967" s="159"/>
      <c r="N7967" s="149"/>
      <c r="P7967" s="135"/>
      <c r="Q7967" s="135"/>
    </row>
    <row r="7968" spans="5:17" x14ac:dyDescent="0.25">
      <c r="E7968" s="265"/>
      <c r="M7968" s="159"/>
      <c r="N7968" s="149"/>
      <c r="P7968" s="135"/>
      <c r="Q7968" s="135"/>
    </row>
    <row r="7969" spans="5:17" x14ac:dyDescent="0.25">
      <c r="E7969" s="265"/>
      <c r="M7969" s="159"/>
      <c r="N7969" s="149"/>
      <c r="P7969" s="135"/>
      <c r="Q7969" s="135"/>
    </row>
    <row r="7970" spans="5:17" x14ac:dyDescent="0.25">
      <c r="E7970" s="265"/>
      <c r="M7970" s="159"/>
      <c r="N7970" s="149"/>
      <c r="P7970" s="135"/>
      <c r="Q7970" s="135"/>
    </row>
    <row r="7971" spans="5:17" x14ac:dyDescent="0.25">
      <c r="E7971" s="265"/>
      <c r="M7971" s="159"/>
      <c r="N7971" s="149"/>
      <c r="P7971" s="135"/>
      <c r="Q7971" s="135"/>
    </row>
    <row r="7972" spans="5:17" x14ac:dyDescent="0.25">
      <c r="E7972" s="265"/>
      <c r="M7972" s="159"/>
      <c r="N7972" s="149"/>
      <c r="P7972" s="135"/>
      <c r="Q7972" s="135"/>
    </row>
    <row r="7973" spans="5:17" x14ac:dyDescent="0.25">
      <c r="E7973" s="265"/>
      <c r="M7973" s="159"/>
      <c r="N7973" s="149"/>
      <c r="P7973" s="135"/>
      <c r="Q7973" s="135"/>
    </row>
    <row r="7974" spans="5:17" x14ac:dyDescent="0.25">
      <c r="E7974" s="265"/>
      <c r="M7974" s="159"/>
      <c r="N7974" s="149"/>
      <c r="P7974" s="135"/>
      <c r="Q7974" s="135"/>
    </row>
    <row r="7975" spans="5:17" x14ac:dyDescent="0.25">
      <c r="E7975" s="265"/>
      <c r="M7975" s="159"/>
      <c r="N7975" s="149"/>
      <c r="P7975" s="135"/>
      <c r="Q7975" s="135"/>
    </row>
    <row r="7976" spans="5:17" x14ac:dyDescent="0.25">
      <c r="E7976" s="265"/>
      <c r="M7976" s="159"/>
      <c r="N7976" s="149"/>
      <c r="P7976" s="135"/>
      <c r="Q7976" s="135"/>
    </row>
    <row r="7977" spans="5:17" x14ac:dyDescent="0.25">
      <c r="E7977" s="265"/>
      <c r="M7977" s="159"/>
      <c r="N7977" s="149"/>
      <c r="P7977" s="135"/>
      <c r="Q7977" s="135"/>
    </row>
    <row r="7978" spans="5:17" x14ac:dyDescent="0.25">
      <c r="E7978" s="265"/>
      <c r="M7978" s="159"/>
      <c r="N7978" s="149"/>
      <c r="P7978" s="135"/>
      <c r="Q7978" s="135"/>
    </row>
    <row r="7979" spans="5:17" x14ac:dyDescent="0.25">
      <c r="E7979" s="265"/>
      <c r="M7979" s="159"/>
      <c r="N7979" s="149"/>
      <c r="P7979" s="135"/>
      <c r="Q7979" s="135"/>
    </row>
    <row r="7980" spans="5:17" x14ac:dyDescent="0.25">
      <c r="E7980" s="265"/>
      <c r="M7980" s="159"/>
      <c r="N7980" s="149"/>
      <c r="P7980" s="135"/>
      <c r="Q7980" s="135"/>
    </row>
    <row r="7981" spans="5:17" x14ac:dyDescent="0.25">
      <c r="E7981" s="265"/>
      <c r="M7981" s="159"/>
      <c r="N7981" s="149"/>
      <c r="P7981" s="135"/>
      <c r="Q7981" s="135"/>
    </row>
    <row r="7982" spans="5:17" x14ac:dyDescent="0.25">
      <c r="E7982" s="265"/>
      <c r="M7982" s="159"/>
      <c r="N7982" s="149"/>
      <c r="P7982" s="135"/>
      <c r="Q7982" s="135"/>
    </row>
    <row r="7983" spans="5:17" x14ac:dyDescent="0.25">
      <c r="E7983" s="265"/>
      <c r="M7983" s="159"/>
      <c r="N7983" s="149"/>
      <c r="P7983" s="135"/>
      <c r="Q7983" s="135"/>
    </row>
    <row r="7984" spans="5:17" x14ac:dyDescent="0.25">
      <c r="E7984" s="265"/>
      <c r="M7984" s="159"/>
      <c r="N7984" s="149"/>
      <c r="P7984" s="135"/>
      <c r="Q7984" s="135"/>
    </row>
    <row r="7985" spans="5:17" x14ac:dyDescent="0.25">
      <c r="E7985" s="265"/>
      <c r="M7985" s="159"/>
      <c r="N7985" s="149"/>
      <c r="P7985" s="135"/>
      <c r="Q7985" s="135"/>
    </row>
    <row r="7986" spans="5:17" x14ac:dyDescent="0.25">
      <c r="E7986" s="265"/>
      <c r="M7986" s="159"/>
      <c r="N7986" s="149"/>
      <c r="P7986" s="135"/>
      <c r="Q7986" s="135"/>
    </row>
    <row r="7987" spans="5:17" x14ac:dyDescent="0.25">
      <c r="E7987" s="265"/>
      <c r="M7987" s="159"/>
      <c r="N7987" s="149"/>
      <c r="P7987" s="135"/>
      <c r="Q7987" s="135"/>
    </row>
    <row r="7988" spans="5:17" x14ac:dyDescent="0.25">
      <c r="E7988" s="265"/>
      <c r="M7988" s="159"/>
      <c r="N7988" s="149"/>
      <c r="P7988" s="135"/>
      <c r="Q7988" s="135"/>
    </row>
    <row r="7989" spans="5:17" x14ac:dyDescent="0.25">
      <c r="E7989" s="265"/>
      <c r="M7989" s="159"/>
      <c r="N7989" s="149"/>
      <c r="P7989" s="135"/>
      <c r="Q7989" s="135"/>
    </row>
    <row r="7990" spans="5:17" x14ac:dyDescent="0.25">
      <c r="E7990" s="265"/>
      <c r="M7990" s="159"/>
      <c r="N7990" s="149"/>
      <c r="P7990" s="135"/>
      <c r="Q7990" s="135"/>
    </row>
    <row r="7991" spans="5:17" x14ac:dyDescent="0.25">
      <c r="E7991" s="265"/>
      <c r="M7991" s="159"/>
      <c r="N7991" s="149"/>
      <c r="P7991" s="135"/>
      <c r="Q7991" s="135"/>
    </row>
    <row r="7992" spans="5:17" x14ac:dyDescent="0.25">
      <c r="E7992" s="265"/>
      <c r="M7992" s="159"/>
      <c r="N7992" s="149"/>
      <c r="P7992" s="135"/>
      <c r="Q7992" s="135"/>
    </row>
    <row r="7993" spans="5:17" x14ac:dyDescent="0.25">
      <c r="E7993" s="265"/>
      <c r="M7993" s="159"/>
      <c r="N7993" s="149"/>
      <c r="P7993" s="135"/>
      <c r="Q7993" s="135"/>
    </row>
    <row r="7994" spans="5:17" x14ac:dyDescent="0.25">
      <c r="E7994" s="265"/>
      <c r="M7994" s="159"/>
      <c r="N7994" s="149"/>
      <c r="P7994" s="135"/>
      <c r="Q7994" s="135"/>
    </row>
    <row r="7995" spans="5:17" x14ac:dyDescent="0.25">
      <c r="E7995" s="265"/>
      <c r="M7995" s="159"/>
      <c r="N7995" s="149"/>
      <c r="P7995" s="135"/>
      <c r="Q7995" s="135"/>
    </row>
    <row r="7996" spans="5:17" x14ac:dyDescent="0.25">
      <c r="E7996" s="265"/>
      <c r="M7996" s="159"/>
      <c r="N7996" s="149"/>
      <c r="P7996" s="135"/>
      <c r="Q7996" s="135"/>
    </row>
    <row r="7997" spans="5:17" x14ac:dyDescent="0.25">
      <c r="E7997" s="265"/>
      <c r="M7997" s="159"/>
      <c r="N7997" s="149"/>
      <c r="P7997" s="135"/>
      <c r="Q7997" s="135"/>
    </row>
    <row r="7998" spans="5:17" x14ac:dyDescent="0.25">
      <c r="E7998" s="265"/>
      <c r="M7998" s="159"/>
      <c r="N7998" s="149"/>
      <c r="P7998" s="135"/>
      <c r="Q7998" s="135"/>
    </row>
    <row r="7999" spans="5:17" x14ac:dyDescent="0.25">
      <c r="E7999" s="265"/>
      <c r="M7999" s="159"/>
      <c r="N7999" s="149"/>
      <c r="P7999" s="135"/>
      <c r="Q7999" s="135"/>
    </row>
    <row r="8000" spans="5:17" x14ac:dyDescent="0.25">
      <c r="E8000" s="265"/>
      <c r="M8000" s="159"/>
      <c r="N8000" s="149"/>
      <c r="P8000" s="135"/>
      <c r="Q8000" s="135"/>
    </row>
    <row r="8001" spans="5:17" x14ac:dyDescent="0.25">
      <c r="E8001" s="265"/>
      <c r="M8001" s="159"/>
      <c r="N8001" s="149"/>
      <c r="P8001" s="135"/>
      <c r="Q8001" s="135"/>
    </row>
    <row r="8002" spans="5:17" x14ac:dyDescent="0.25">
      <c r="E8002" s="265"/>
      <c r="M8002" s="159"/>
      <c r="N8002" s="149"/>
      <c r="P8002" s="135"/>
      <c r="Q8002" s="135"/>
    </row>
    <row r="8003" spans="5:17" x14ac:dyDescent="0.25">
      <c r="E8003" s="265"/>
      <c r="M8003" s="159"/>
      <c r="N8003" s="149"/>
      <c r="P8003" s="135"/>
      <c r="Q8003" s="135"/>
    </row>
    <row r="8004" spans="5:17" x14ac:dyDescent="0.25">
      <c r="E8004" s="265"/>
      <c r="M8004" s="159"/>
      <c r="N8004" s="149"/>
      <c r="P8004" s="135"/>
      <c r="Q8004" s="135"/>
    </row>
    <row r="8005" spans="5:17" x14ac:dyDescent="0.25">
      <c r="E8005" s="265"/>
      <c r="M8005" s="159"/>
      <c r="N8005" s="149"/>
      <c r="P8005" s="135"/>
      <c r="Q8005" s="135"/>
    </row>
    <row r="8006" spans="5:17" x14ac:dyDescent="0.25">
      <c r="E8006" s="265"/>
      <c r="M8006" s="159"/>
      <c r="N8006" s="149"/>
      <c r="P8006" s="135"/>
      <c r="Q8006" s="135"/>
    </row>
    <row r="8007" spans="5:17" x14ac:dyDescent="0.25">
      <c r="E8007" s="265"/>
      <c r="M8007" s="159"/>
      <c r="N8007" s="149"/>
      <c r="P8007" s="135"/>
      <c r="Q8007" s="135"/>
    </row>
    <row r="8008" spans="5:17" x14ac:dyDescent="0.25">
      <c r="E8008" s="265"/>
      <c r="M8008" s="159"/>
      <c r="N8008" s="149"/>
      <c r="P8008" s="135"/>
      <c r="Q8008" s="135"/>
    </row>
    <row r="8009" spans="5:17" x14ac:dyDescent="0.25">
      <c r="E8009" s="265"/>
      <c r="M8009" s="159"/>
      <c r="N8009" s="149"/>
      <c r="P8009" s="135"/>
      <c r="Q8009" s="135"/>
    </row>
    <row r="8010" spans="5:17" x14ac:dyDescent="0.25">
      <c r="E8010" s="265"/>
      <c r="M8010" s="159"/>
      <c r="N8010" s="149"/>
      <c r="P8010" s="135"/>
      <c r="Q8010" s="135"/>
    </row>
    <row r="8011" spans="5:17" x14ac:dyDescent="0.25">
      <c r="E8011" s="265"/>
      <c r="M8011" s="159"/>
      <c r="N8011" s="149"/>
      <c r="P8011" s="135"/>
      <c r="Q8011" s="135"/>
    </row>
    <row r="8012" spans="5:17" x14ac:dyDescent="0.25">
      <c r="E8012" s="265"/>
      <c r="M8012" s="159"/>
      <c r="N8012" s="149"/>
      <c r="P8012" s="135"/>
      <c r="Q8012" s="135"/>
    </row>
    <row r="8013" spans="5:17" x14ac:dyDescent="0.25">
      <c r="E8013" s="265"/>
      <c r="M8013" s="159"/>
      <c r="N8013" s="149"/>
      <c r="P8013" s="135"/>
      <c r="Q8013" s="135"/>
    </row>
    <row r="8014" spans="5:17" x14ac:dyDescent="0.25">
      <c r="E8014" s="265"/>
      <c r="M8014" s="159"/>
      <c r="N8014" s="149"/>
      <c r="P8014" s="135"/>
      <c r="Q8014" s="135"/>
    </row>
    <row r="8015" spans="5:17" x14ac:dyDescent="0.25">
      <c r="E8015" s="265"/>
      <c r="M8015" s="159"/>
      <c r="N8015" s="149"/>
      <c r="P8015" s="135"/>
      <c r="Q8015" s="135"/>
    </row>
    <row r="8016" spans="5:17" x14ac:dyDescent="0.25">
      <c r="E8016" s="265"/>
      <c r="M8016" s="159"/>
      <c r="N8016" s="149"/>
      <c r="P8016" s="135"/>
      <c r="Q8016" s="135"/>
    </row>
    <row r="8017" spans="5:17" x14ac:dyDescent="0.25">
      <c r="E8017" s="265"/>
      <c r="M8017" s="159"/>
      <c r="N8017" s="149"/>
      <c r="P8017" s="135"/>
      <c r="Q8017" s="135"/>
    </row>
    <row r="8018" spans="5:17" x14ac:dyDescent="0.25">
      <c r="E8018" s="265"/>
      <c r="M8018" s="159"/>
      <c r="N8018" s="149"/>
      <c r="P8018" s="135"/>
      <c r="Q8018" s="135"/>
    </row>
    <row r="8019" spans="5:17" x14ac:dyDescent="0.25">
      <c r="E8019" s="265"/>
      <c r="M8019" s="159"/>
      <c r="N8019" s="149"/>
      <c r="P8019" s="135"/>
      <c r="Q8019" s="135"/>
    </row>
    <row r="8020" spans="5:17" x14ac:dyDescent="0.25">
      <c r="E8020" s="265"/>
      <c r="M8020" s="159"/>
      <c r="N8020" s="149"/>
      <c r="P8020" s="135"/>
      <c r="Q8020" s="135"/>
    </row>
    <row r="8021" spans="5:17" x14ac:dyDescent="0.25">
      <c r="E8021" s="265"/>
      <c r="M8021" s="159"/>
      <c r="N8021" s="149"/>
      <c r="P8021" s="135"/>
      <c r="Q8021" s="135"/>
    </row>
    <row r="8022" spans="5:17" x14ac:dyDescent="0.25">
      <c r="E8022" s="265"/>
      <c r="M8022" s="159"/>
      <c r="N8022" s="149"/>
      <c r="P8022" s="135"/>
      <c r="Q8022" s="135"/>
    </row>
    <row r="8023" spans="5:17" x14ac:dyDescent="0.25">
      <c r="E8023" s="265"/>
      <c r="M8023" s="159"/>
      <c r="N8023" s="149"/>
      <c r="P8023" s="135"/>
      <c r="Q8023" s="135"/>
    </row>
    <row r="8024" spans="5:17" x14ac:dyDescent="0.25">
      <c r="E8024" s="265"/>
      <c r="M8024" s="159"/>
      <c r="N8024" s="149"/>
      <c r="P8024" s="135"/>
      <c r="Q8024" s="135"/>
    </row>
    <row r="8025" spans="5:17" x14ac:dyDescent="0.25">
      <c r="E8025" s="265"/>
      <c r="M8025" s="159"/>
      <c r="N8025" s="149"/>
      <c r="P8025" s="135"/>
      <c r="Q8025" s="135"/>
    </row>
    <row r="8026" spans="5:17" x14ac:dyDescent="0.25">
      <c r="E8026" s="265"/>
      <c r="M8026" s="159"/>
      <c r="N8026" s="149"/>
      <c r="P8026" s="135"/>
      <c r="Q8026" s="135"/>
    </row>
    <row r="8027" spans="5:17" x14ac:dyDescent="0.25">
      <c r="E8027" s="265"/>
      <c r="M8027" s="159"/>
      <c r="N8027" s="149"/>
      <c r="P8027" s="135"/>
      <c r="Q8027" s="135"/>
    </row>
    <row r="8028" spans="5:17" x14ac:dyDescent="0.25">
      <c r="E8028" s="265"/>
      <c r="M8028" s="159"/>
      <c r="N8028" s="149"/>
      <c r="P8028" s="135"/>
      <c r="Q8028" s="135"/>
    </row>
    <row r="8029" spans="5:17" x14ac:dyDescent="0.25">
      <c r="E8029" s="265"/>
      <c r="M8029" s="159"/>
      <c r="N8029" s="149"/>
      <c r="P8029" s="135"/>
      <c r="Q8029" s="135"/>
    </row>
    <row r="8030" spans="5:17" x14ac:dyDescent="0.25">
      <c r="E8030" s="265"/>
      <c r="M8030" s="159"/>
      <c r="N8030" s="149"/>
      <c r="P8030" s="135"/>
      <c r="Q8030" s="135"/>
    </row>
    <row r="8031" spans="5:17" x14ac:dyDescent="0.25">
      <c r="E8031" s="265"/>
      <c r="M8031" s="159"/>
      <c r="N8031" s="149"/>
      <c r="P8031" s="135"/>
      <c r="Q8031" s="135"/>
    </row>
    <row r="8032" spans="5:17" x14ac:dyDescent="0.25">
      <c r="E8032" s="265"/>
      <c r="M8032" s="159"/>
      <c r="N8032" s="149"/>
      <c r="P8032" s="135"/>
      <c r="Q8032" s="135"/>
    </row>
    <row r="8033" spans="5:17" x14ac:dyDescent="0.25">
      <c r="E8033" s="265"/>
      <c r="M8033" s="159"/>
      <c r="N8033" s="149"/>
      <c r="P8033" s="135"/>
      <c r="Q8033" s="135"/>
    </row>
    <row r="8034" spans="5:17" x14ac:dyDescent="0.25">
      <c r="E8034" s="265"/>
      <c r="M8034" s="159"/>
      <c r="N8034" s="149"/>
      <c r="P8034" s="135"/>
      <c r="Q8034" s="135"/>
    </row>
    <row r="8035" spans="5:17" x14ac:dyDescent="0.25">
      <c r="E8035" s="265"/>
      <c r="M8035" s="159"/>
      <c r="N8035" s="149"/>
      <c r="P8035" s="135"/>
      <c r="Q8035" s="135"/>
    </row>
    <row r="8036" spans="5:17" x14ac:dyDescent="0.25">
      <c r="E8036" s="265"/>
      <c r="M8036" s="159"/>
      <c r="N8036" s="149"/>
      <c r="P8036" s="135"/>
      <c r="Q8036" s="135"/>
    </row>
    <row r="8037" spans="5:17" x14ac:dyDescent="0.25">
      <c r="E8037" s="265"/>
      <c r="M8037" s="159"/>
      <c r="N8037" s="149"/>
      <c r="P8037" s="135"/>
      <c r="Q8037" s="135"/>
    </row>
    <row r="8038" spans="5:17" x14ac:dyDescent="0.25">
      <c r="E8038" s="265"/>
      <c r="M8038" s="159"/>
      <c r="N8038" s="149"/>
      <c r="P8038" s="135"/>
      <c r="Q8038" s="135"/>
    </row>
    <row r="8039" spans="5:17" x14ac:dyDescent="0.25">
      <c r="E8039" s="265"/>
      <c r="M8039" s="159"/>
      <c r="N8039" s="149"/>
      <c r="P8039" s="135"/>
      <c r="Q8039" s="135"/>
    </row>
    <row r="8040" spans="5:17" x14ac:dyDescent="0.25">
      <c r="E8040" s="265"/>
      <c r="M8040" s="159"/>
      <c r="N8040" s="149"/>
      <c r="P8040" s="135"/>
      <c r="Q8040" s="135"/>
    </row>
    <row r="8041" spans="5:17" x14ac:dyDescent="0.25">
      <c r="E8041" s="265"/>
      <c r="M8041" s="159"/>
      <c r="N8041" s="149"/>
      <c r="P8041" s="135"/>
      <c r="Q8041" s="135"/>
    </row>
    <row r="8042" spans="5:17" x14ac:dyDescent="0.25">
      <c r="E8042" s="265"/>
      <c r="M8042" s="159"/>
      <c r="N8042" s="149"/>
      <c r="P8042" s="135"/>
      <c r="Q8042" s="135"/>
    </row>
    <row r="8043" spans="5:17" x14ac:dyDescent="0.25">
      <c r="E8043" s="265"/>
      <c r="M8043" s="159"/>
      <c r="N8043" s="149"/>
      <c r="P8043" s="135"/>
      <c r="Q8043" s="135"/>
    </row>
    <row r="8044" spans="5:17" x14ac:dyDescent="0.25">
      <c r="E8044" s="265"/>
      <c r="M8044" s="159"/>
      <c r="N8044" s="149"/>
      <c r="P8044" s="135"/>
      <c r="Q8044" s="135"/>
    </row>
    <row r="8045" spans="5:17" x14ac:dyDescent="0.25">
      <c r="E8045" s="265"/>
      <c r="M8045" s="159"/>
      <c r="N8045" s="149"/>
      <c r="P8045" s="135"/>
      <c r="Q8045" s="135"/>
    </row>
    <row r="8046" spans="5:17" x14ac:dyDescent="0.25">
      <c r="E8046" s="265"/>
      <c r="M8046" s="159"/>
      <c r="N8046" s="149"/>
      <c r="P8046" s="135"/>
      <c r="Q8046" s="135"/>
    </row>
    <row r="8047" spans="5:17" x14ac:dyDescent="0.25">
      <c r="E8047" s="265"/>
      <c r="M8047" s="159"/>
      <c r="N8047" s="149"/>
      <c r="P8047" s="135"/>
      <c r="Q8047" s="135"/>
    </row>
    <row r="8048" spans="5:17" x14ac:dyDescent="0.25">
      <c r="E8048" s="265"/>
      <c r="M8048" s="159"/>
      <c r="N8048" s="149"/>
      <c r="P8048" s="135"/>
      <c r="Q8048" s="135"/>
    </row>
    <row r="8049" spans="5:17" x14ac:dyDescent="0.25">
      <c r="E8049" s="265"/>
      <c r="M8049" s="159"/>
      <c r="N8049" s="149"/>
      <c r="P8049" s="135"/>
      <c r="Q8049" s="135"/>
    </row>
    <row r="8050" spans="5:17" x14ac:dyDescent="0.25">
      <c r="E8050" s="265"/>
      <c r="M8050" s="159"/>
      <c r="N8050" s="149"/>
      <c r="P8050" s="135"/>
      <c r="Q8050" s="135"/>
    </row>
    <row r="8051" spans="5:17" x14ac:dyDescent="0.25">
      <c r="E8051" s="265"/>
      <c r="M8051" s="159"/>
      <c r="N8051" s="149"/>
      <c r="P8051" s="135"/>
      <c r="Q8051" s="135"/>
    </row>
    <row r="8052" spans="5:17" x14ac:dyDescent="0.25">
      <c r="E8052" s="265"/>
      <c r="M8052" s="159"/>
      <c r="N8052" s="149"/>
      <c r="P8052" s="135"/>
      <c r="Q8052" s="135"/>
    </row>
    <row r="8053" spans="5:17" x14ac:dyDescent="0.25">
      <c r="E8053" s="265"/>
      <c r="M8053" s="159"/>
      <c r="N8053" s="149"/>
      <c r="P8053" s="135"/>
      <c r="Q8053" s="135"/>
    </row>
    <row r="8054" spans="5:17" x14ac:dyDescent="0.25">
      <c r="E8054" s="265"/>
      <c r="M8054" s="159"/>
      <c r="N8054" s="149"/>
      <c r="P8054" s="135"/>
      <c r="Q8054" s="135"/>
    </row>
    <row r="8055" spans="5:17" x14ac:dyDescent="0.25">
      <c r="E8055" s="265"/>
      <c r="M8055" s="159"/>
      <c r="N8055" s="149"/>
      <c r="P8055" s="135"/>
      <c r="Q8055" s="135"/>
    </row>
    <row r="8056" spans="5:17" x14ac:dyDescent="0.25">
      <c r="E8056" s="265"/>
      <c r="M8056" s="159"/>
      <c r="N8056" s="149"/>
      <c r="P8056" s="135"/>
      <c r="Q8056" s="135"/>
    </row>
    <row r="8057" spans="5:17" x14ac:dyDescent="0.25">
      <c r="E8057" s="265"/>
      <c r="M8057" s="159"/>
      <c r="N8057" s="149"/>
      <c r="P8057" s="135"/>
      <c r="Q8057" s="135"/>
    </row>
    <row r="8058" spans="5:17" x14ac:dyDescent="0.25">
      <c r="E8058" s="265"/>
      <c r="M8058" s="159"/>
      <c r="N8058" s="149"/>
      <c r="P8058" s="135"/>
      <c r="Q8058" s="135"/>
    </row>
    <row r="8059" spans="5:17" x14ac:dyDescent="0.25">
      <c r="E8059" s="265"/>
      <c r="M8059" s="159"/>
      <c r="N8059" s="149"/>
      <c r="P8059" s="135"/>
      <c r="Q8059" s="135"/>
    </row>
    <row r="8060" spans="5:17" x14ac:dyDescent="0.25">
      <c r="E8060" s="265"/>
      <c r="M8060" s="159"/>
      <c r="N8060" s="149"/>
      <c r="P8060" s="135"/>
      <c r="Q8060" s="135"/>
    </row>
    <row r="8061" spans="5:17" x14ac:dyDescent="0.25">
      <c r="E8061" s="265"/>
      <c r="M8061" s="159"/>
      <c r="N8061" s="149"/>
      <c r="P8061" s="135"/>
      <c r="Q8061" s="135"/>
    </row>
    <row r="8062" spans="5:17" x14ac:dyDescent="0.25">
      <c r="E8062" s="265"/>
      <c r="M8062" s="159"/>
      <c r="N8062" s="149"/>
      <c r="P8062" s="135"/>
      <c r="Q8062" s="135"/>
    </row>
    <row r="8063" spans="5:17" x14ac:dyDescent="0.25">
      <c r="E8063" s="265"/>
      <c r="M8063" s="159"/>
      <c r="N8063" s="149"/>
      <c r="P8063" s="135"/>
      <c r="Q8063" s="135"/>
    </row>
    <row r="8064" spans="5:17" x14ac:dyDescent="0.25">
      <c r="E8064" s="265"/>
      <c r="M8064" s="159"/>
      <c r="N8064" s="149"/>
      <c r="P8064" s="135"/>
      <c r="Q8064" s="135"/>
    </row>
    <row r="8065" spans="5:17" x14ac:dyDescent="0.25">
      <c r="E8065" s="265"/>
      <c r="M8065" s="159"/>
      <c r="N8065" s="149"/>
      <c r="P8065" s="135"/>
      <c r="Q8065" s="135"/>
    </row>
    <row r="8066" spans="5:17" x14ac:dyDescent="0.25">
      <c r="E8066" s="265"/>
      <c r="M8066" s="159"/>
      <c r="N8066" s="149"/>
      <c r="P8066" s="135"/>
      <c r="Q8066" s="135"/>
    </row>
    <row r="8067" spans="5:17" x14ac:dyDescent="0.25">
      <c r="E8067" s="265"/>
      <c r="M8067" s="159"/>
      <c r="N8067" s="149"/>
      <c r="P8067" s="135"/>
      <c r="Q8067" s="135"/>
    </row>
    <row r="8068" spans="5:17" x14ac:dyDescent="0.25">
      <c r="E8068" s="265"/>
      <c r="M8068" s="159"/>
      <c r="N8068" s="149"/>
      <c r="P8068" s="135"/>
      <c r="Q8068" s="135"/>
    </row>
    <row r="8069" spans="5:17" x14ac:dyDescent="0.25">
      <c r="E8069" s="265"/>
      <c r="M8069" s="159"/>
      <c r="N8069" s="149"/>
      <c r="P8069" s="135"/>
      <c r="Q8069" s="135"/>
    </row>
    <row r="8070" spans="5:17" x14ac:dyDescent="0.25">
      <c r="E8070" s="265"/>
      <c r="M8070" s="159"/>
      <c r="N8070" s="149"/>
      <c r="P8070" s="135"/>
      <c r="Q8070" s="135"/>
    </row>
    <row r="8071" spans="5:17" x14ac:dyDescent="0.25">
      <c r="E8071" s="265"/>
      <c r="M8071" s="159"/>
      <c r="N8071" s="149"/>
      <c r="P8071" s="135"/>
      <c r="Q8071" s="135"/>
    </row>
    <row r="8072" spans="5:17" x14ac:dyDescent="0.25">
      <c r="E8072" s="265"/>
      <c r="M8072" s="159"/>
      <c r="N8072" s="149"/>
      <c r="P8072" s="135"/>
      <c r="Q8072" s="135"/>
    </row>
    <row r="8073" spans="5:17" x14ac:dyDescent="0.25">
      <c r="E8073" s="265"/>
      <c r="M8073" s="159"/>
      <c r="N8073" s="149"/>
      <c r="P8073" s="135"/>
      <c r="Q8073" s="135"/>
    </row>
    <row r="8074" spans="5:17" x14ac:dyDescent="0.25">
      <c r="E8074" s="265"/>
      <c r="M8074" s="159"/>
      <c r="N8074" s="149"/>
      <c r="P8074" s="135"/>
      <c r="Q8074" s="135"/>
    </row>
    <row r="8075" spans="5:17" x14ac:dyDescent="0.25">
      <c r="E8075" s="265"/>
      <c r="M8075" s="159"/>
      <c r="N8075" s="149"/>
      <c r="P8075" s="135"/>
      <c r="Q8075" s="135"/>
    </row>
    <row r="8076" spans="5:17" x14ac:dyDescent="0.25">
      <c r="E8076" s="265"/>
      <c r="M8076" s="159"/>
      <c r="N8076" s="149"/>
      <c r="P8076" s="135"/>
      <c r="Q8076" s="135"/>
    </row>
    <row r="8077" spans="5:17" x14ac:dyDescent="0.25">
      <c r="E8077" s="265"/>
      <c r="M8077" s="159"/>
      <c r="N8077" s="149"/>
      <c r="P8077" s="135"/>
      <c r="Q8077" s="135"/>
    </row>
    <row r="8078" spans="5:17" x14ac:dyDescent="0.25">
      <c r="E8078" s="265"/>
      <c r="M8078" s="159"/>
      <c r="N8078" s="149"/>
      <c r="P8078" s="135"/>
      <c r="Q8078" s="135"/>
    </row>
    <row r="8079" spans="5:17" x14ac:dyDescent="0.25">
      <c r="E8079" s="265"/>
      <c r="M8079" s="159"/>
      <c r="N8079" s="149"/>
      <c r="P8079" s="135"/>
      <c r="Q8079" s="135"/>
    </row>
    <row r="8080" spans="5:17" x14ac:dyDescent="0.25">
      <c r="E8080" s="265"/>
      <c r="M8080" s="159"/>
      <c r="N8080" s="149"/>
      <c r="P8080" s="135"/>
      <c r="Q8080" s="135"/>
    </row>
    <row r="8081" spans="5:17" x14ac:dyDescent="0.25">
      <c r="E8081" s="265"/>
      <c r="M8081" s="159"/>
      <c r="N8081" s="149"/>
      <c r="P8081" s="135"/>
      <c r="Q8081" s="135"/>
    </row>
    <row r="8082" spans="5:17" x14ac:dyDescent="0.25">
      <c r="E8082" s="265"/>
      <c r="M8082" s="159"/>
      <c r="N8082" s="149"/>
      <c r="P8082" s="135"/>
      <c r="Q8082" s="135"/>
    </row>
    <row r="8083" spans="5:17" x14ac:dyDescent="0.25">
      <c r="E8083" s="265"/>
      <c r="M8083" s="159"/>
      <c r="N8083" s="149"/>
      <c r="P8083" s="135"/>
      <c r="Q8083" s="135"/>
    </row>
    <row r="8084" spans="5:17" x14ac:dyDescent="0.25">
      <c r="E8084" s="265"/>
      <c r="M8084" s="159"/>
      <c r="N8084" s="149"/>
      <c r="P8084" s="135"/>
      <c r="Q8084" s="135"/>
    </row>
    <row r="8085" spans="5:17" x14ac:dyDescent="0.25">
      <c r="E8085" s="265"/>
      <c r="M8085" s="159"/>
      <c r="N8085" s="149"/>
      <c r="P8085" s="135"/>
      <c r="Q8085" s="135"/>
    </row>
    <row r="8086" spans="5:17" x14ac:dyDescent="0.25">
      <c r="E8086" s="265"/>
      <c r="M8086" s="159"/>
      <c r="N8086" s="149"/>
      <c r="P8086" s="135"/>
      <c r="Q8086" s="135"/>
    </row>
    <row r="8087" spans="5:17" x14ac:dyDescent="0.25">
      <c r="E8087" s="265"/>
      <c r="M8087" s="159"/>
      <c r="N8087" s="149"/>
      <c r="P8087" s="135"/>
      <c r="Q8087" s="135"/>
    </row>
    <row r="8088" spans="5:17" x14ac:dyDescent="0.25">
      <c r="E8088" s="265"/>
      <c r="M8088" s="159"/>
      <c r="N8088" s="149"/>
      <c r="P8088" s="135"/>
      <c r="Q8088" s="135"/>
    </row>
    <row r="8089" spans="5:17" x14ac:dyDescent="0.25">
      <c r="E8089" s="265"/>
      <c r="M8089" s="159"/>
      <c r="N8089" s="149"/>
      <c r="P8089" s="135"/>
      <c r="Q8089" s="135"/>
    </row>
    <row r="8090" spans="5:17" x14ac:dyDescent="0.25">
      <c r="E8090" s="265"/>
      <c r="M8090" s="159"/>
      <c r="N8090" s="149"/>
      <c r="P8090" s="135"/>
      <c r="Q8090" s="135"/>
    </row>
    <row r="8091" spans="5:17" x14ac:dyDescent="0.25">
      <c r="E8091" s="265"/>
      <c r="M8091" s="159"/>
      <c r="N8091" s="149"/>
      <c r="P8091" s="135"/>
      <c r="Q8091" s="135"/>
    </row>
    <row r="8092" spans="5:17" x14ac:dyDescent="0.25">
      <c r="E8092" s="265"/>
      <c r="M8092" s="159"/>
      <c r="N8092" s="149"/>
      <c r="P8092" s="135"/>
      <c r="Q8092" s="135"/>
    </row>
    <row r="8093" spans="5:17" x14ac:dyDescent="0.25">
      <c r="E8093" s="265"/>
      <c r="M8093" s="159"/>
      <c r="N8093" s="149"/>
      <c r="P8093" s="135"/>
      <c r="Q8093" s="135"/>
    </row>
    <row r="8094" spans="5:17" x14ac:dyDescent="0.25">
      <c r="E8094" s="265"/>
      <c r="M8094" s="159"/>
      <c r="N8094" s="149"/>
      <c r="P8094" s="135"/>
      <c r="Q8094" s="135"/>
    </row>
    <row r="8095" spans="5:17" x14ac:dyDescent="0.25">
      <c r="E8095" s="265"/>
      <c r="M8095" s="159"/>
      <c r="N8095" s="149"/>
      <c r="P8095" s="135"/>
      <c r="Q8095" s="135"/>
    </row>
    <row r="8096" spans="5:17" x14ac:dyDescent="0.25">
      <c r="E8096" s="265"/>
      <c r="M8096" s="159"/>
      <c r="N8096" s="149"/>
      <c r="P8096" s="135"/>
      <c r="Q8096" s="135"/>
    </row>
    <row r="8097" spans="5:17" x14ac:dyDescent="0.25">
      <c r="E8097" s="265"/>
      <c r="M8097" s="159"/>
      <c r="N8097" s="149"/>
      <c r="P8097" s="135"/>
      <c r="Q8097" s="135"/>
    </row>
    <row r="8098" spans="5:17" x14ac:dyDescent="0.25">
      <c r="E8098" s="265"/>
      <c r="M8098" s="159"/>
      <c r="N8098" s="149"/>
      <c r="P8098" s="135"/>
      <c r="Q8098" s="135"/>
    </row>
    <row r="8099" spans="5:17" x14ac:dyDescent="0.25">
      <c r="E8099" s="265"/>
      <c r="M8099" s="159"/>
      <c r="N8099" s="149"/>
      <c r="P8099" s="135"/>
      <c r="Q8099" s="135"/>
    </row>
    <row r="8100" spans="5:17" x14ac:dyDescent="0.25">
      <c r="E8100" s="265"/>
      <c r="M8100" s="159"/>
      <c r="N8100" s="149"/>
      <c r="P8100" s="135"/>
      <c r="Q8100" s="135"/>
    </row>
    <row r="8101" spans="5:17" x14ac:dyDescent="0.25">
      <c r="E8101" s="265"/>
      <c r="M8101" s="159"/>
      <c r="N8101" s="149"/>
      <c r="P8101" s="135"/>
      <c r="Q8101" s="135"/>
    </row>
    <row r="8102" spans="5:17" x14ac:dyDescent="0.25">
      <c r="E8102" s="265"/>
      <c r="M8102" s="159"/>
      <c r="N8102" s="149"/>
      <c r="P8102" s="135"/>
      <c r="Q8102" s="135"/>
    </row>
    <row r="8103" spans="5:17" x14ac:dyDescent="0.25">
      <c r="E8103" s="265"/>
      <c r="M8103" s="159"/>
      <c r="N8103" s="149"/>
      <c r="P8103" s="135"/>
      <c r="Q8103" s="135"/>
    </row>
    <row r="8104" spans="5:17" x14ac:dyDescent="0.25">
      <c r="E8104" s="265"/>
      <c r="M8104" s="159"/>
      <c r="N8104" s="149"/>
      <c r="P8104" s="135"/>
      <c r="Q8104" s="135"/>
    </row>
    <row r="8105" spans="5:17" x14ac:dyDescent="0.25">
      <c r="E8105" s="265"/>
      <c r="M8105" s="159"/>
      <c r="N8105" s="149"/>
      <c r="P8105" s="135"/>
      <c r="Q8105" s="135"/>
    </row>
    <row r="8106" spans="5:17" x14ac:dyDescent="0.25">
      <c r="E8106" s="265"/>
      <c r="M8106" s="159"/>
      <c r="N8106" s="149"/>
      <c r="P8106" s="135"/>
      <c r="Q8106" s="135"/>
    </row>
    <row r="8107" spans="5:17" x14ac:dyDescent="0.25">
      <c r="E8107" s="265"/>
      <c r="M8107" s="159"/>
      <c r="N8107" s="149"/>
      <c r="P8107" s="135"/>
      <c r="Q8107" s="135"/>
    </row>
    <row r="8108" spans="5:17" x14ac:dyDescent="0.25">
      <c r="E8108" s="265"/>
      <c r="M8108" s="159"/>
      <c r="N8108" s="149"/>
      <c r="P8108" s="135"/>
      <c r="Q8108" s="135"/>
    </row>
    <row r="8109" spans="5:17" x14ac:dyDescent="0.25">
      <c r="E8109" s="265"/>
      <c r="M8109" s="159"/>
      <c r="N8109" s="149"/>
      <c r="P8109" s="135"/>
      <c r="Q8109" s="135"/>
    </row>
    <row r="8110" spans="5:17" x14ac:dyDescent="0.25">
      <c r="E8110" s="265"/>
      <c r="M8110" s="159"/>
      <c r="N8110" s="149"/>
      <c r="P8110" s="135"/>
      <c r="Q8110" s="135"/>
    </row>
    <row r="8111" spans="5:17" x14ac:dyDescent="0.25">
      <c r="E8111" s="265"/>
      <c r="M8111" s="159"/>
      <c r="N8111" s="149"/>
      <c r="P8111" s="135"/>
      <c r="Q8111" s="135"/>
    </row>
    <row r="8112" spans="5:17" x14ac:dyDescent="0.25">
      <c r="E8112" s="265"/>
      <c r="M8112" s="159"/>
      <c r="N8112" s="149"/>
      <c r="P8112" s="135"/>
      <c r="Q8112" s="135"/>
    </row>
    <row r="8113" spans="5:17" x14ac:dyDescent="0.25">
      <c r="E8113" s="265"/>
      <c r="M8113" s="159"/>
      <c r="N8113" s="149"/>
      <c r="P8113" s="135"/>
      <c r="Q8113" s="135"/>
    </row>
    <row r="8114" spans="5:17" x14ac:dyDescent="0.25">
      <c r="E8114" s="265"/>
      <c r="M8114" s="159"/>
      <c r="N8114" s="149"/>
      <c r="P8114" s="135"/>
      <c r="Q8114" s="135"/>
    </row>
    <row r="8115" spans="5:17" x14ac:dyDescent="0.25">
      <c r="E8115" s="265"/>
      <c r="M8115" s="159"/>
      <c r="N8115" s="149"/>
      <c r="P8115" s="135"/>
      <c r="Q8115" s="135"/>
    </row>
    <row r="8116" spans="5:17" x14ac:dyDescent="0.25">
      <c r="E8116" s="265"/>
      <c r="M8116" s="159"/>
      <c r="N8116" s="149"/>
      <c r="P8116" s="135"/>
      <c r="Q8116" s="135"/>
    </row>
    <row r="8117" spans="5:17" x14ac:dyDescent="0.25">
      <c r="E8117" s="265"/>
      <c r="M8117" s="159"/>
      <c r="N8117" s="149"/>
      <c r="P8117" s="135"/>
      <c r="Q8117" s="135"/>
    </row>
    <row r="8118" spans="5:17" x14ac:dyDescent="0.25">
      <c r="E8118" s="265"/>
      <c r="M8118" s="159"/>
      <c r="N8118" s="149"/>
      <c r="P8118" s="135"/>
      <c r="Q8118" s="135"/>
    </row>
    <row r="8119" spans="5:17" x14ac:dyDescent="0.25">
      <c r="E8119" s="265"/>
      <c r="M8119" s="159"/>
      <c r="N8119" s="149"/>
      <c r="P8119" s="135"/>
      <c r="Q8119" s="135"/>
    </row>
    <row r="8120" spans="5:17" x14ac:dyDescent="0.25">
      <c r="E8120" s="265"/>
      <c r="M8120" s="159"/>
      <c r="N8120" s="149"/>
      <c r="P8120" s="135"/>
      <c r="Q8120" s="135"/>
    </row>
    <row r="8121" spans="5:17" x14ac:dyDescent="0.25">
      <c r="E8121" s="265"/>
      <c r="M8121" s="159"/>
      <c r="N8121" s="149"/>
      <c r="P8121" s="135"/>
      <c r="Q8121" s="135"/>
    </row>
    <row r="8122" spans="5:17" x14ac:dyDescent="0.25">
      <c r="E8122" s="265"/>
      <c r="M8122" s="159"/>
      <c r="N8122" s="149"/>
      <c r="P8122" s="135"/>
      <c r="Q8122" s="135"/>
    </row>
    <row r="8123" spans="5:17" x14ac:dyDescent="0.25">
      <c r="E8123" s="265"/>
      <c r="M8123" s="159"/>
      <c r="N8123" s="149"/>
      <c r="P8123" s="135"/>
      <c r="Q8123" s="135"/>
    </row>
    <row r="8124" spans="5:17" x14ac:dyDescent="0.25">
      <c r="E8124" s="265"/>
      <c r="M8124" s="159"/>
      <c r="N8124" s="149"/>
      <c r="P8124" s="135"/>
      <c r="Q8124" s="135"/>
    </row>
    <row r="8125" spans="5:17" x14ac:dyDescent="0.25">
      <c r="E8125" s="265"/>
      <c r="M8125" s="159"/>
      <c r="N8125" s="149"/>
      <c r="P8125" s="135"/>
      <c r="Q8125" s="135"/>
    </row>
    <row r="8126" spans="5:17" x14ac:dyDescent="0.25">
      <c r="E8126" s="265"/>
      <c r="M8126" s="159"/>
      <c r="N8126" s="149"/>
      <c r="P8126" s="135"/>
      <c r="Q8126" s="135"/>
    </row>
    <row r="8127" spans="5:17" x14ac:dyDescent="0.25">
      <c r="E8127" s="265"/>
      <c r="M8127" s="159"/>
      <c r="N8127" s="149"/>
      <c r="P8127" s="135"/>
      <c r="Q8127" s="135"/>
    </row>
    <row r="8128" spans="5:17" x14ac:dyDescent="0.25">
      <c r="E8128" s="265"/>
      <c r="M8128" s="159"/>
      <c r="N8128" s="149"/>
      <c r="P8128" s="135"/>
      <c r="Q8128" s="135"/>
    </row>
    <row r="8129" spans="5:17" x14ac:dyDescent="0.25">
      <c r="E8129" s="265"/>
      <c r="M8129" s="159"/>
      <c r="N8129" s="149"/>
      <c r="P8129" s="135"/>
      <c r="Q8129" s="135"/>
    </row>
    <row r="8130" spans="5:17" x14ac:dyDescent="0.25">
      <c r="E8130" s="265"/>
      <c r="M8130" s="159"/>
      <c r="N8130" s="149"/>
      <c r="P8130" s="135"/>
      <c r="Q8130" s="135"/>
    </row>
    <row r="8131" spans="5:17" x14ac:dyDescent="0.25">
      <c r="E8131" s="265"/>
      <c r="M8131" s="159"/>
      <c r="N8131" s="149"/>
      <c r="P8131" s="135"/>
      <c r="Q8131" s="135"/>
    </row>
    <row r="8132" spans="5:17" x14ac:dyDescent="0.25">
      <c r="E8132" s="265"/>
      <c r="M8132" s="159"/>
      <c r="N8132" s="149"/>
      <c r="P8132" s="135"/>
      <c r="Q8132" s="135"/>
    </row>
    <row r="8133" spans="5:17" x14ac:dyDescent="0.25">
      <c r="E8133" s="265"/>
      <c r="M8133" s="159"/>
      <c r="N8133" s="149"/>
      <c r="P8133" s="135"/>
      <c r="Q8133" s="135"/>
    </row>
    <row r="8134" spans="5:17" x14ac:dyDescent="0.25">
      <c r="E8134" s="265"/>
      <c r="M8134" s="159"/>
      <c r="N8134" s="149"/>
      <c r="P8134" s="135"/>
      <c r="Q8134" s="135"/>
    </row>
    <row r="8135" spans="5:17" x14ac:dyDescent="0.25">
      <c r="E8135" s="265"/>
      <c r="M8135" s="159"/>
      <c r="N8135" s="149"/>
      <c r="P8135" s="135"/>
      <c r="Q8135" s="135"/>
    </row>
    <row r="8136" spans="5:17" x14ac:dyDescent="0.25">
      <c r="E8136" s="265"/>
      <c r="M8136" s="159"/>
      <c r="N8136" s="149"/>
      <c r="P8136" s="135"/>
      <c r="Q8136" s="135"/>
    </row>
    <row r="8137" spans="5:17" x14ac:dyDescent="0.25">
      <c r="E8137" s="265"/>
      <c r="M8137" s="159"/>
      <c r="N8137" s="149"/>
      <c r="P8137" s="135"/>
      <c r="Q8137" s="135"/>
    </row>
    <row r="8138" spans="5:17" x14ac:dyDescent="0.25">
      <c r="E8138" s="265"/>
      <c r="M8138" s="159"/>
      <c r="N8138" s="149"/>
      <c r="P8138" s="135"/>
      <c r="Q8138" s="135"/>
    </row>
    <row r="8139" spans="5:17" x14ac:dyDescent="0.25">
      <c r="E8139" s="265"/>
      <c r="M8139" s="159"/>
      <c r="N8139" s="149"/>
      <c r="P8139" s="135"/>
      <c r="Q8139" s="135"/>
    </row>
    <row r="8140" spans="5:17" x14ac:dyDescent="0.25">
      <c r="E8140" s="265"/>
      <c r="M8140" s="159"/>
      <c r="N8140" s="149"/>
      <c r="P8140" s="135"/>
      <c r="Q8140" s="135"/>
    </row>
    <row r="8141" spans="5:17" x14ac:dyDescent="0.25">
      <c r="E8141" s="265"/>
      <c r="M8141" s="159"/>
      <c r="N8141" s="149"/>
      <c r="P8141" s="135"/>
      <c r="Q8141" s="135"/>
    </row>
    <row r="8142" spans="5:17" x14ac:dyDescent="0.25">
      <c r="E8142" s="265"/>
      <c r="M8142" s="159"/>
      <c r="N8142" s="149"/>
      <c r="P8142" s="135"/>
      <c r="Q8142" s="135"/>
    </row>
    <row r="8143" spans="5:17" x14ac:dyDescent="0.25">
      <c r="E8143" s="265"/>
      <c r="M8143" s="159"/>
      <c r="N8143" s="149"/>
      <c r="P8143" s="135"/>
      <c r="Q8143" s="135"/>
    </row>
    <row r="8144" spans="5:17" x14ac:dyDescent="0.25">
      <c r="E8144" s="265"/>
      <c r="M8144" s="159"/>
      <c r="N8144" s="149"/>
      <c r="P8144" s="135"/>
      <c r="Q8144" s="135"/>
    </row>
    <row r="8145" spans="5:17" x14ac:dyDescent="0.25">
      <c r="E8145" s="265"/>
      <c r="M8145" s="159"/>
      <c r="N8145" s="149"/>
      <c r="P8145" s="135"/>
      <c r="Q8145" s="135"/>
    </row>
    <row r="8146" spans="5:17" x14ac:dyDescent="0.25">
      <c r="E8146" s="265"/>
      <c r="M8146" s="159"/>
      <c r="N8146" s="149"/>
      <c r="P8146" s="135"/>
      <c r="Q8146" s="135"/>
    </row>
    <row r="8147" spans="5:17" x14ac:dyDescent="0.25">
      <c r="E8147" s="265"/>
      <c r="M8147" s="159"/>
      <c r="N8147" s="149"/>
      <c r="P8147" s="135"/>
      <c r="Q8147" s="135"/>
    </row>
    <row r="8148" spans="5:17" x14ac:dyDescent="0.25">
      <c r="E8148" s="265"/>
      <c r="M8148" s="159"/>
      <c r="N8148" s="149"/>
      <c r="P8148" s="135"/>
      <c r="Q8148" s="135"/>
    </row>
    <row r="8149" spans="5:17" x14ac:dyDescent="0.25">
      <c r="E8149" s="265"/>
      <c r="M8149" s="159"/>
      <c r="N8149" s="149"/>
      <c r="P8149" s="135"/>
      <c r="Q8149" s="135"/>
    </row>
    <row r="8150" spans="5:17" x14ac:dyDescent="0.25">
      <c r="E8150" s="265"/>
      <c r="M8150" s="159"/>
      <c r="N8150" s="149"/>
      <c r="P8150" s="135"/>
      <c r="Q8150" s="135"/>
    </row>
    <row r="8151" spans="5:17" x14ac:dyDescent="0.25">
      <c r="E8151" s="265"/>
      <c r="M8151" s="159"/>
      <c r="N8151" s="149"/>
      <c r="P8151" s="135"/>
      <c r="Q8151" s="135"/>
    </row>
    <row r="8152" spans="5:17" x14ac:dyDescent="0.25">
      <c r="E8152" s="265"/>
      <c r="M8152" s="159"/>
      <c r="N8152" s="149"/>
      <c r="P8152" s="135"/>
      <c r="Q8152" s="135"/>
    </row>
    <row r="8153" spans="5:17" x14ac:dyDescent="0.25">
      <c r="E8153" s="265"/>
      <c r="M8153" s="159"/>
      <c r="N8153" s="149"/>
      <c r="P8153" s="135"/>
      <c r="Q8153" s="135"/>
    </row>
    <row r="8154" spans="5:17" x14ac:dyDescent="0.25">
      <c r="E8154" s="265"/>
      <c r="M8154" s="159"/>
      <c r="N8154" s="149"/>
      <c r="P8154" s="135"/>
      <c r="Q8154" s="135"/>
    </row>
    <row r="8155" spans="5:17" x14ac:dyDescent="0.25">
      <c r="E8155" s="265"/>
      <c r="M8155" s="159"/>
      <c r="N8155" s="149"/>
      <c r="P8155" s="135"/>
      <c r="Q8155" s="135"/>
    </row>
    <row r="8156" spans="5:17" x14ac:dyDescent="0.25">
      <c r="E8156" s="265"/>
      <c r="M8156" s="159"/>
      <c r="N8156" s="149"/>
      <c r="P8156" s="135"/>
      <c r="Q8156" s="135"/>
    </row>
    <row r="8157" spans="5:17" x14ac:dyDescent="0.25">
      <c r="E8157" s="265"/>
      <c r="M8157" s="159"/>
      <c r="N8157" s="149"/>
      <c r="P8157" s="135"/>
      <c r="Q8157" s="135"/>
    </row>
    <row r="8158" spans="5:17" x14ac:dyDescent="0.25">
      <c r="E8158" s="265"/>
      <c r="M8158" s="159"/>
      <c r="N8158" s="149"/>
      <c r="P8158" s="135"/>
      <c r="Q8158" s="135"/>
    </row>
    <row r="8159" spans="5:17" x14ac:dyDescent="0.25">
      <c r="E8159" s="265"/>
      <c r="M8159" s="159"/>
      <c r="N8159" s="149"/>
      <c r="P8159" s="135"/>
      <c r="Q8159" s="135"/>
    </row>
    <row r="8160" spans="5:17" x14ac:dyDescent="0.25">
      <c r="E8160" s="265"/>
      <c r="M8160" s="159"/>
      <c r="N8160" s="149"/>
      <c r="P8160" s="135"/>
      <c r="Q8160" s="135"/>
    </row>
    <row r="8161" spans="5:17" x14ac:dyDescent="0.25">
      <c r="E8161" s="265"/>
      <c r="M8161" s="159"/>
      <c r="N8161" s="149"/>
      <c r="P8161" s="135"/>
      <c r="Q8161" s="135"/>
    </row>
    <row r="8162" spans="5:17" x14ac:dyDescent="0.25">
      <c r="E8162" s="265"/>
      <c r="M8162" s="159"/>
      <c r="N8162" s="149"/>
      <c r="P8162" s="135"/>
      <c r="Q8162" s="135"/>
    </row>
    <row r="8163" spans="5:17" x14ac:dyDescent="0.25">
      <c r="E8163" s="265"/>
      <c r="M8163" s="159"/>
      <c r="N8163" s="149"/>
      <c r="P8163" s="135"/>
      <c r="Q8163" s="135"/>
    </row>
    <row r="8164" spans="5:17" x14ac:dyDescent="0.25">
      <c r="E8164" s="265"/>
      <c r="M8164" s="159"/>
      <c r="N8164" s="149"/>
      <c r="P8164" s="135"/>
      <c r="Q8164" s="135"/>
    </row>
    <row r="8165" spans="5:17" x14ac:dyDescent="0.25">
      <c r="E8165" s="265"/>
      <c r="M8165" s="159"/>
      <c r="N8165" s="149"/>
      <c r="P8165" s="135"/>
      <c r="Q8165" s="135"/>
    </row>
    <row r="8166" spans="5:17" x14ac:dyDescent="0.25">
      <c r="E8166" s="265"/>
      <c r="M8166" s="159"/>
      <c r="N8166" s="149"/>
      <c r="P8166" s="135"/>
      <c r="Q8166" s="135"/>
    </row>
    <row r="8167" spans="5:17" x14ac:dyDescent="0.25">
      <c r="E8167" s="265"/>
      <c r="M8167" s="159"/>
      <c r="N8167" s="149"/>
      <c r="P8167" s="135"/>
      <c r="Q8167" s="135"/>
    </row>
    <row r="8168" spans="5:17" x14ac:dyDescent="0.25">
      <c r="E8168" s="265"/>
      <c r="M8168" s="159"/>
      <c r="N8168" s="149"/>
      <c r="P8168" s="135"/>
      <c r="Q8168" s="135"/>
    </row>
    <row r="8169" spans="5:17" x14ac:dyDescent="0.25">
      <c r="E8169" s="265"/>
      <c r="M8169" s="159"/>
      <c r="N8169" s="149"/>
      <c r="P8169" s="135"/>
      <c r="Q8169" s="135"/>
    </row>
    <row r="8170" spans="5:17" x14ac:dyDescent="0.25">
      <c r="E8170" s="265"/>
      <c r="M8170" s="159"/>
      <c r="N8170" s="149"/>
      <c r="P8170" s="135"/>
      <c r="Q8170" s="135"/>
    </row>
    <row r="8171" spans="5:17" x14ac:dyDescent="0.25">
      <c r="E8171" s="265"/>
      <c r="M8171" s="159"/>
      <c r="N8171" s="149"/>
      <c r="P8171" s="135"/>
      <c r="Q8171" s="135"/>
    </row>
    <row r="8172" spans="5:17" x14ac:dyDescent="0.25">
      <c r="E8172" s="265"/>
      <c r="M8172" s="159"/>
      <c r="N8172" s="149"/>
      <c r="P8172" s="135"/>
      <c r="Q8172" s="135"/>
    </row>
    <row r="8173" spans="5:17" x14ac:dyDescent="0.25">
      <c r="E8173" s="265"/>
      <c r="M8173" s="159"/>
      <c r="N8173" s="149"/>
      <c r="P8173" s="135"/>
      <c r="Q8173" s="135"/>
    </row>
    <row r="8174" spans="5:17" x14ac:dyDescent="0.25">
      <c r="E8174" s="265"/>
      <c r="M8174" s="159"/>
      <c r="N8174" s="149"/>
      <c r="P8174" s="135"/>
      <c r="Q8174" s="135"/>
    </row>
    <row r="8175" spans="5:17" x14ac:dyDescent="0.25">
      <c r="E8175" s="265"/>
      <c r="M8175" s="159"/>
      <c r="N8175" s="149"/>
      <c r="P8175" s="135"/>
      <c r="Q8175" s="135"/>
    </row>
    <row r="8176" spans="5:17" x14ac:dyDescent="0.25">
      <c r="E8176" s="265"/>
      <c r="M8176" s="159"/>
      <c r="N8176" s="149"/>
      <c r="P8176" s="135"/>
      <c r="Q8176" s="135"/>
    </row>
    <row r="8177" spans="5:17" x14ac:dyDescent="0.25">
      <c r="E8177" s="265"/>
      <c r="M8177" s="159"/>
      <c r="N8177" s="149"/>
      <c r="P8177" s="135"/>
      <c r="Q8177" s="135"/>
    </row>
    <row r="8178" spans="5:17" x14ac:dyDescent="0.25">
      <c r="E8178" s="265"/>
      <c r="M8178" s="159"/>
      <c r="N8178" s="149"/>
      <c r="P8178" s="135"/>
      <c r="Q8178" s="135"/>
    </row>
    <row r="8179" spans="5:17" x14ac:dyDescent="0.25">
      <c r="E8179" s="265"/>
      <c r="M8179" s="159"/>
      <c r="N8179" s="149"/>
      <c r="P8179" s="135"/>
      <c r="Q8179" s="135"/>
    </row>
    <row r="8180" spans="5:17" x14ac:dyDescent="0.25">
      <c r="E8180" s="265"/>
      <c r="M8180" s="159"/>
      <c r="N8180" s="149"/>
      <c r="P8180" s="135"/>
      <c r="Q8180" s="135"/>
    </row>
    <row r="8181" spans="5:17" x14ac:dyDescent="0.25">
      <c r="E8181" s="265"/>
      <c r="M8181" s="159"/>
      <c r="N8181" s="149"/>
      <c r="P8181" s="135"/>
      <c r="Q8181" s="135"/>
    </row>
    <row r="8182" spans="5:17" x14ac:dyDescent="0.25">
      <c r="E8182" s="265"/>
      <c r="M8182" s="159"/>
      <c r="N8182" s="149"/>
      <c r="P8182" s="135"/>
      <c r="Q8182" s="135"/>
    </row>
    <row r="8183" spans="5:17" x14ac:dyDescent="0.25">
      <c r="E8183" s="265"/>
      <c r="M8183" s="159"/>
      <c r="N8183" s="149"/>
      <c r="P8183" s="135"/>
      <c r="Q8183" s="135"/>
    </row>
    <row r="8184" spans="5:17" x14ac:dyDescent="0.25">
      <c r="E8184" s="265"/>
      <c r="M8184" s="159"/>
      <c r="N8184" s="149"/>
      <c r="P8184" s="135"/>
      <c r="Q8184" s="135"/>
    </row>
    <row r="8185" spans="5:17" x14ac:dyDescent="0.25">
      <c r="E8185" s="265"/>
      <c r="M8185" s="159"/>
      <c r="N8185" s="149"/>
      <c r="P8185" s="135"/>
      <c r="Q8185" s="135"/>
    </row>
    <row r="8186" spans="5:17" x14ac:dyDescent="0.25">
      <c r="E8186" s="265"/>
      <c r="M8186" s="159"/>
      <c r="N8186" s="149"/>
      <c r="P8186" s="135"/>
      <c r="Q8186" s="135"/>
    </row>
    <row r="8187" spans="5:17" x14ac:dyDescent="0.25">
      <c r="E8187" s="265"/>
      <c r="M8187" s="159"/>
      <c r="N8187" s="149"/>
      <c r="P8187" s="135"/>
      <c r="Q8187" s="135"/>
    </row>
    <row r="8188" spans="5:17" x14ac:dyDescent="0.25">
      <c r="E8188" s="265"/>
      <c r="M8188" s="159"/>
      <c r="N8188" s="149"/>
      <c r="P8188" s="135"/>
      <c r="Q8188" s="135"/>
    </row>
    <row r="8189" spans="5:17" x14ac:dyDescent="0.25">
      <c r="E8189" s="265"/>
      <c r="M8189" s="159"/>
      <c r="N8189" s="149"/>
      <c r="P8189" s="135"/>
      <c r="Q8189" s="135"/>
    </row>
    <row r="8190" spans="5:17" x14ac:dyDescent="0.25">
      <c r="E8190" s="265"/>
      <c r="M8190" s="159"/>
      <c r="N8190" s="149"/>
      <c r="P8190" s="135"/>
      <c r="Q8190" s="135"/>
    </row>
    <row r="8191" spans="5:17" x14ac:dyDescent="0.25">
      <c r="E8191" s="265"/>
      <c r="M8191" s="159"/>
      <c r="N8191" s="149"/>
      <c r="P8191" s="135"/>
      <c r="Q8191" s="135"/>
    </row>
    <row r="8192" spans="5:17" x14ac:dyDescent="0.25">
      <c r="E8192" s="265"/>
      <c r="M8192" s="159"/>
      <c r="N8192" s="149"/>
      <c r="P8192" s="135"/>
      <c r="Q8192" s="135"/>
    </row>
    <row r="8193" spans="5:17" x14ac:dyDescent="0.25">
      <c r="E8193" s="265"/>
      <c r="M8193" s="159"/>
      <c r="N8193" s="149"/>
      <c r="P8193" s="135"/>
      <c r="Q8193" s="135"/>
    </row>
    <row r="8194" spans="5:17" x14ac:dyDescent="0.25">
      <c r="E8194" s="265"/>
      <c r="M8194" s="159"/>
      <c r="N8194" s="149"/>
      <c r="P8194" s="135"/>
      <c r="Q8194" s="135"/>
    </row>
    <row r="8195" spans="5:17" x14ac:dyDescent="0.25">
      <c r="E8195" s="265"/>
      <c r="M8195" s="159"/>
      <c r="N8195" s="149"/>
      <c r="P8195" s="135"/>
      <c r="Q8195" s="135"/>
    </row>
    <row r="8196" spans="5:17" x14ac:dyDescent="0.25">
      <c r="E8196" s="265"/>
      <c r="M8196" s="159"/>
      <c r="N8196" s="149"/>
      <c r="P8196" s="135"/>
      <c r="Q8196" s="135"/>
    </row>
    <row r="8197" spans="5:17" x14ac:dyDescent="0.25">
      <c r="E8197" s="265"/>
      <c r="M8197" s="159"/>
      <c r="N8197" s="149"/>
      <c r="P8197" s="135"/>
      <c r="Q8197" s="135"/>
    </row>
    <row r="8198" spans="5:17" x14ac:dyDescent="0.25">
      <c r="E8198" s="265"/>
      <c r="M8198" s="159"/>
      <c r="N8198" s="149"/>
      <c r="P8198" s="135"/>
      <c r="Q8198" s="135"/>
    </row>
    <row r="8199" spans="5:17" x14ac:dyDescent="0.25">
      <c r="E8199" s="265"/>
      <c r="M8199" s="159"/>
      <c r="N8199" s="149"/>
      <c r="P8199" s="135"/>
      <c r="Q8199" s="135"/>
    </row>
    <row r="8200" spans="5:17" x14ac:dyDescent="0.25">
      <c r="E8200" s="265"/>
      <c r="M8200" s="159"/>
      <c r="N8200" s="149"/>
      <c r="P8200" s="135"/>
      <c r="Q8200" s="135"/>
    </row>
    <row r="8201" spans="5:17" x14ac:dyDescent="0.25">
      <c r="E8201" s="265"/>
      <c r="M8201" s="159"/>
      <c r="N8201" s="149"/>
      <c r="P8201" s="135"/>
      <c r="Q8201" s="135"/>
    </row>
    <row r="8202" spans="5:17" x14ac:dyDescent="0.25">
      <c r="E8202" s="265"/>
      <c r="M8202" s="159"/>
      <c r="N8202" s="149"/>
      <c r="P8202" s="135"/>
      <c r="Q8202" s="135"/>
    </row>
    <row r="8203" spans="5:17" x14ac:dyDescent="0.25">
      <c r="E8203" s="265"/>
      <c r="M8203" s="159"/>
      <c r="N8203" s="149"/>
      <c r="P8203" s="135"/>
      <c r="Q8203" s="135"/>
    </row>
    <row r="8204" spans="5:17" x14ac:dyDescent="0.25">
      <c r="E8204" s="265"/>
      <c r="M8204" s="159"/>
      <c r="N8204" s="149"/>
      <c r="P8204" s="135"/>
      <c r="Q8204" s="135"/>
    </row>
    <row r="8205" spans="5:17" x14ac:dyDescent="0.25">
      <c r="E8205" s="265"/>
      <c r="M8205" s="159"/>
      <c r="N8205" s="149"/>
      <c r="P8205" s="135"/>
      <c r="Q8205" s="135"/>
    </row>
    <row r="8206" spans="5:17" x14ac:dyDescent="0.25">
      <c r="E8206" s="265"/>
      <c r="M8206" s="159"/>
      <c r="N8206" s="149"/>
      <c r="P8206" s="135"/>
      <c r="Q8206" s="135"/>
    </row>
    <row r="8207" spans="5:17" x14ac:dyDescent="0.25">
      <c r="E8207" s="265"/>
      <c r="M8207" s="159"/>
      <c r="N8207" s="149"/>
      <c r="P8207" s="135"/>
      <c r="Q8207" s="135"/>
    </row>
    <row r="8208" spans="5:17" x14ac:dyDescent="0.25">
      <c r="E8208" s="265"/>
      <c r="M8208" s="159"/>
      <c r="N8208" s="149"/>
      <c r="P8208" s="135"/>
      <c r="Q8208" s="135"/>
    </row>
    <row r="8209" spans="5:17" x14ac:dyDescent="0.25">
      <c r="E8209" s="265"/>
      <c r="M8209" s="159"/>
      <c r="N8209" s="149"/>
      <c r="P8209" s="135"/>
      <c r="Q8209" s="135"/>
    </row>
    <row r="8210" spans="5:17" x14ac:dyDescent="0.25">
      <c r="E8210" s="265"/>
      <c r="M8210" s="159"/>
      <c r="N8210" s="149"/>
      <c r="P8210" s="135"/>
      <c r="Q8210" s="135"/>
    </row>
    <row r="8211" spans="5:17" x14ac:dyDescent="0.25">
      <c r="E8211" s="265"/>
      <c r="M8211" s="159"/>
      <c r="N8211" s="149"/>
      <c r="P8211" s="135"/>
      <c r="Q8211" s="135"/>
    </row>
    <row r="8212" spans="5:17" x14ac:dyDescent="0.25">
      <c r="E8212" s="265"/>
      <c r="M8212" s="159"/>
      <c r="N8212" s="149"/>
      <c r="P8212" s="135"/>
      <c r="Q8212" s="135"/>
    </row>
    <row r="8213" spans="5:17" x14ac:dyDescent="0.25">
      <c r="E8213" s="265"/>
      <c r="M8213" s="159"/>
      <c r="N8213" s="149"/>
      <c r="P8213" s="135"/>
      <c r="Q8213" s="135"/>
    </row>
    <row r="8214" spans="5:17" x14ac:dyDescent="0.25">
      <c r="E8214" s="265"/>
      <c r="M8214" s="159"/>
      <c r="N8214" s="149"/>
      <c r="P8214" s="135"/>
      <c r="Q8214" s="135"/>
    </row>
    <row r="8215" spans="5:17" x14ac:dyDescent="0.25">
      <c r="E8215" s="265"/>
      <c r="M8215" s="159"/>
      <c r="N8215" s="149"/>
      <c r="P8215" s="135"/>
      <c r="Q8215" s="135"/>
    </row>
    <row r="8216" spans="5:17" x14ac:dyDescent="0.25">
      <c r="E8216" s="265"/>
      <c r="M8216" s="159"/>
      <c r="N8216" s="149"/>
      <c r="P8216" s="135"/>
      <c r="Q8216" s="135"/>
    </row>
    <row r="8217" spans="5:17" x14ac:dyDescent="0.25">
      <c r="E8217" s="265"/>
      <c r="M8217" s="159"/>
      <c r="N8217" s="149"/>
      <c r="P8217" s="135"/>
      <c r="Q8217" s="135"/>
    </row>
    <row r="8218" spans="5:17" x14ac:dyDescent="0.25">
      <c r="E8218" s="265"/>
      <c r="M8218" s="159"/>
      <c r="N8218" s="149"/>
      <c r="P8218" s="135"/>
      <c r="Q8218" s="135"/>
    </row>
    <row r="8219" spans="5:17" x14ac:dyDescent="0.25">
      <c r="E8219" s="265"/>
      <c r="M8219" s="159"/>
      <c r="N8219" s="149"/>
      <c r="P8219" s="135"/>
      <c r="Q8219" s="135"/>
    </row>
    <row r="8220" spans="5:17" x14ac:dyDescent="0.25">
      <c r="E8220" s="265"/>
      <c r="M8220" s="159"/>
      <c r="N8220" s="149"/>
      <c r="P8220" s="135"/>
      <c r="Q8220" s="135"/>
    </row>
    <row r="8221" spans="5:17" x14ac:dyDescent="0.25">
      <c r="E8221" s="265"/>
      <c r="M8221" s="159"/>
      <c r="N8221" s="149"/>
      <c r="P8221" s="135"/>
      <c r="Q8221" s="135"/>
    </row>
    <row r="8222" spans="5:17" x14ac:dyDescent="0.25">
      <c r="E8222" s="265"/>
      <c r="M8222" s="159"/>
      <c r="N8222" s="149"/>
      <c r="P8222" s="135"/>
      <c r="Q8222" s="135"/>
    </row>
    <row r="8223" spans="5:17" x14ac:dyDescent="0.25">
      <c r="E8223" s="265"/>
      <c r="M8223" s="159"/>
      <c r="N8223" s="149"/>
      <c r="P8223" s="135"/>
      <c r="Q8223" s="135"/>
    </row>
    <row r="8224" spans="5:17" x14ac:dyDescent="0.25">
      <c r="E8224" s="265"/>
      <c r="M8224" s="159"/>
      <c r="N8224" s="149"/>
      <c r="P8224" s="135"/>
      <c r="Q8224" s="135"/>
    </row>
    <row r="8225" spans="5:17" x14ac:dyDescent="0.25">
      <c r="E8225" s="265"/>
      <c r="M8225" s="159"/>
      <c r="N8225" s="149"/>
      <c r="P8225" s="135"/>
      <c r="Q8225" s="135"/>
    </row>
    <row r="8226" spans="5:17" x14ac:dyDescent="0.25">
      <c r="E8226" s="265"/>
      <c r="M8226" s="159"/>
      <c r="N8226" s="149"/>
      <c r="P8226" s="135"/>
      <c r="Q8226" s="135"/>
    </row>
    <row r="8227" spans="5:17" x14ac:dyDescent="0.25">
      <c r="E8227" s="265"/>
      <c r="M8227" s="159"/>
      <c r="N8227" s="149"/>
      <c r="P8227" s="135"/>
      <c r="Q8227" s="135"/>
    </row>
    <row r="8228" spans="5:17" x14ac:dyDescent="0.25">
      <c r="E8228" s="265"/>
      <c r="M8228" s="159"/>
      <c r="N8228" s="149"/>
      <c r="P8228" s="135"/>
      <c r="Q8228" s="135"/>
    </row>
    <row r="8229" spans="5:17" x14ac:dyDescent="0.25">
      <c r="E8229" s="265"/>
      <c r="M8229" s="159"/>
      <c r="N8229" s="149"/>
      <c r="P8229" s="135"/>
      <c r="Q8229" s="135"/>
    </row>
    <row r="8230" spans="5:17" x14ac:dyDescent="0.25">
      <c r="E8230" s="265"/>
      <c r="M8230" s="159"/>
      <c r="N8230" s="149"/>
      <c r="P8230" s="135"/>
      <c r="Q8230" s="135"/>
    </row>
    <row r="8231" spans="5:17" x14ac:dyDescent="0.25">
      <c r="E8231" s="265"/>
      <c r="M8231" s="159"/>
      <c r="N8231" s="149"/>
      <c r="P8231" s="135"/>
      <c r="Q8231" s="135"/>
    </row>
    <row r="8232" spans="5:17" x14ac:dyDescent="0.25">
      <c r="E8232" s="265"/>
      <c r="M8232" s="159"/>
      <c r="N8232" s="149"/>
      <c r="P8232" s="135"/>
      <c r="Q8232" s="135"/>
    </row>
    <row r="8233" spans="5:17" x14ac:dyDescent="0.25">
      <c r="E8233" s="265"/>
      <c r="M8233" s="159"/>
      <c r="N8233" s="149"/>
      <c r="P8233" s="135"/>
      <c r="Q8233" s="135"/>
    </row>
    <row r="8234" spans="5:17" x14ac:dyDescent="0.25">
      <c r="E8234" s="265"/>
      <c r="M8234" s="159"/>
      <c r="N8234" s="149"/>
      <c r="P8234" s="135"/>
      <c r="Q8234" s="135"/>
    </row>
    <row r="8235" spans="5:17" x14ac:dyDescent="0.25">
      <c r="E8235" s="265"/>
      <c r="M8235" s="159"/>
      <c r="N8235" s="149"/>
      <c r="P8235" s="135"/>
      <c r="Q8235" s="135"/>
    </row>
    <row r="8236" spans="5:17" x14ac:dyDescent="0.25">
      <c r="E8236" s="265"/>
      <c r="M8236" s="159"/>
      <c r="N8236" s="149"/>
      <c r="P8236" s="135"/>
      <c r="Q8236" s="135"/>
    </row>
    <row r="8237" spans="5:17" x14ac:dyDescent="0.25">
      <c r="E8237" s="265"/>
      <c r="M8237" s="159"/>
      <c r="N8237" s="149"/>
      <c r="P8237" s="135"/>
      <c r="Q8237" s="135"/>
    </row>
    <row r="8238" spans="5:17" x14ac:dyDescent="0.25">
      <c r="E8238" s="265"/>
      <c r="M8238" s="159"/>
      <c r="N8238" s="149"/>
      <c r="P8238" s="135"/>
      <c r="Q8238" s="135"/>
    </row>
    <row r="8239" spans="5:17" x14ac:dyDescent="0.25">
      <c r="E8239" s="265"/>
      <c r="M8239" s="159"/>
      <c r="N8239" s="149"/>
      <c r="P8239" s="135"/>
      <c r="Q8239" s="135"/>
    </row>
    <row r="8240" spans="5:17" x14ac:dyDescent="0.25">
      <c r="E8240" s="265"/>
      <c r="M8240" s="159"/>
      <c r="N8240" s="149"/>
      <c r="P8240" s="135"/>
      <c r="Q8240" s="135"/>
    </row>
    <row r="8241" spans="5:17" x14ac:dyDescent="0.25">
      <c r="E8241" s="265"/>
      <c r="M8241" s="159"/>
      <c r="N8241" s="149"/>
      <c r="P8241" s="135"/>
      <c r="Q8241" s="135"/>
    </row>
    <row r="8242" spans="5:17" x14ac:dyDescent="0.25">
      <c r="E8242" s="265"/>
      <c r="M8242" s="159"/>
      <c r="N8242" s="149"/>
      <c r="P8242" s="135"/>
      <c r="Q8242" s="135"/>
    </row>
    <row r="8243" spans="5:17" x14ac:dyDescent="0.25">
      <c r="E8243" s="265"/>
      <c r="M8243" s="159"/>
      <c r="N8243" s="149"/>
      <c r="P8243" s="135"/>
      <c r="Q8243" s="135"/>
    </row>
    <row r="8244" spans="5:17" x14ac:dyDescent="0.25">
      <c r="E8244" s="265"/>
      <c r="M8244" s="159"/>
      <c r="N8244" s="149"/>
      <c r="P8244" s="135"/>
      <c r="Q8244" s="135"/>
    </row>
    <row r="8245" spans="5:17" x14ac:dyDescent="0.25">
      <c r="E8245" s="265"/>
      <c r="M8245" s="159"/>
      <c r="N8245" s="149"/>
      <c r="P8245" s="135"/>
      <c r="Q8245" s="135"/>
    </row>
    <row r="8246" spans="5:17" x14ac:dyDescent="0.25">
      <c r="E8246" s="265"/>
      <c r="M8246" s="159"/>
      <c r="N8246" s="149"/>
      <c r="P8246" s="135"/>
      <c r="Q8246" s="135"/>
    </row>
    <row r="8247" spans="5:17" x14ac:dyDescent="0.25">
      <c r="E8247" s="265"/>
      <c r="M8247" s="159"/>
      <c r="N8247" s="149"/>
      <c r="P8247" s="135"/>
      <c r="Q8247" s="135"/>
    </row>
    <row r="8248" spans="5:17" x14ac:dyDescent="0.25">
      <c r="E8248" s="265"/>
      <c r="M8248" s="159"/>
      <c r="N8248" s="149"/>
      <c r="P8248" s="135"/>
      <c r="Q8248" s="135"/>
    </row>
    <row r="8249" spans="5:17" x14ac:dyDescent="0.25">
      <c r="E8249" s="265"/>
      <c r="M8249" s="159"/>
      <c r="N8249" s="149"/>
      <c r="P8249" s="135"/>
      <c r="Q8249" s="135"/>
    </row>
    <row r="8250" spans="5:17" x14ac:dyDescent="0.25">
      <c r="E8250" s="265"/>
      <c r="M8250" s="159"/>
      <c r="N8250" s="149"/>
      <c r="P8250" s="135"/>
      <c r="Q8250" s="135"/>
    </row>
    <row r="8251" spans="5:17" x14ac:dyDescent="0.25">
      <c r="E8251" s="265"/>
      <c r="M8251" s="159"/>
      <c r="N8251" s="149"/>
      <c r="P8251" s="135"/>
      <c r="Q8251" s="135"/>
    </row>
    <row r="8252" spans="5:17" x14ac:dyDescent="0.25">
      <c r="E8252" s="265"/>
      <c r="M8252" s="159"/>
      <c r="N8252" s="149"/>
      <c r="P8252" s="135"/>
      <c r="Q8252" s="135"/>
    </row>
    <row r="8253" spans="5:17" x14ac:dyDescent="0.25">
      <c r="E8253" s="265"/>
      <c r="M8253" s="159"/>
      <c r="N8253" s="149"/>
      <c r="P8253" s="135"/>
      <c r="Q8253" s="135"/>
    </row>
    <row r="8254" spans="5:17" x14ac:dyDescent="0.25">
      <c r="E8254" s="265"/>
      <c r="M8254" s="159"/>
      <c r="N8254" s="149"/>
      <c r="P8254" s="135"/>
      <c r="Q8254" s="135"/>
    </row>
    <row r="8255" spans="5:17" x14ac:dyDescent="0.25">
      <c r="E8255" s="265"/>
      <c r="M8255" s="159"/>
      <c r="N8255" s="149"/>
      <c r="P8255" s="135"/>
      <c r="Q8255" s="135"/>
    </row>
    <row r="8256" spans="5:17" x14ac:dyDescent="0.25">
      <c r="E8256" s="265"/>
      <c r="M8256" s="159"/>
      <c r="N8256" s="149"/>
      <c r="P8256" s="135"/>
      <c r="Q8256" s="135"/>
    </row>
    <row r="8257" spans="5:17" x14ac:dyDescent="0.25">
      <c r="E8257" s="265"/>
      <c r="M8257" s="159"/>
      <c r="N8257" s="149"/>
      <c r="P8257" s="135"/>
      <c r="Q8257" s="135"/>
    </row>
    <row r="8258" spans="5:17" x14ac:dyDescent="0.25">
      <c r="E8258" s="265"/>
      <c r="M8258" s="159"/>
      <c r="N8258" s="149"/>
      <c r="P8258" s="135"/>
      <c r="Q8258" s="135"/>
    </row>
    <row r="8259" spans="5:17" x14ac:dyDescent="0.25">
      <c r="E8259" s="265"/>
      <c r="M8259" s="159"/>
      <c r="N8259" s="149"/>
      <c r="P8259" s="135"/>
      <c r="Q8259" s="135"/>
    </row>
    <row r="8260" spans="5:17" x14ac:dyDescent="0.25">
      <c r="E8260" s="265"/>
      <c r="M8260" s="159"/>
      <c r="N8260" s="149"/>
      <c r="P8260" s="135"/>
      <c r="Q8260" s="135"/>
    </row>
    <row r="8261" spans="5:17" x14ac:dyDescent="0.25">
      <c r="E8261" s="265"/>
      <c r="M8261" s="159"/>
      <c r="N8261" s="149"/>
      <c r="P8261" s="135"/>
      <c r="Q8261" s="135"/>
    </row>
    <row r="8262" spans="5:17" x14ac:dyDescent="0.25">
      <c r="E8262" s="265"/>
      <c r="M8262" s="159"/>
      <c r="N8262" s="149"/>
      <c r="P8262" s="135"/>
      <c r="Q8262" s="135"/>
    </row>
    <row r="8263" spans="5:17" x14ac:dyDescent="0.25">
      <c r="E8263" s="265"/>
      <c r="M8263" s="159"/>
      <c r="N8263" s="149"/>
      <c r="P8263" s="135"/>
      <c r="Q8263" s="135"/>
    </row>
    <row r="8264" spans="5:17" x14ac:dyDescent="0.25">
      <c r="E8264" s="265"/>
      <c r="M8264" s="159"/>
      <c r="N8264" s="149"/>
      <c r="P8264" s="135"/>
      <c r="Q8264" s="135"/>
    </row>
    <row r="8265" spans="5:17" x14ac:dyDescent="0.25">
      <c r="E8265" s="265"/>
      <c r="M8265" s="159"/>
      <c r="N8265" s="149"/>
      <c r="P8265" s="135"/>
      <c r="Q8265" s="135"/>
    </row>
    <row r="8266" spans="5:17" x14ac:dyDescent="0.25">
      <c r="E8266" s="265"/>
      <c r="M8266" s="159"/>
      <c r="N8266" s="149"/>
      <c r="P8266" s="135"/>
      <c r="Q8266" s="135"/>
    </row>
    <row r="8267" spans="5:17" x14ac:dyDescent="0.25">
      <c r="E8267" s="265"/>
      <c r="M8267" s="159"/>
      <c r="N8267" s="149"/>
      <c r="P8267" s="135"/>
      <c r="Q8267" s="135"/>
    </row>
    <row r="8268" spans="5:17" x14ac:dyDescent="0.25">
      <c r="E8268" s="265"/>
      <c r="M8268" s="159"/>
      <c r="N8268" s="149"/>
      <c r="P8268" s="135"/>
      <c r="Q8268" s="135"/>
    </row>
    <row r="8269" spans="5:17" x14ac:dyDescent="0.25">
      <c r="E8269" s="265"/>
      <c r="M8269" s="159"/>
      <c r="N8269" s="149"/>
      <c r="P8269" s="135"/>
      <c r="Q8269" s="135"/>
    </row>
    <row r="8270" spans="5:17" x14ac:dyDescent="0.25">
      <c r="E8270" s="265"/>
      <c r="M8270" s="159"/>
      <c r="N8270" s="149"/>
      <c r="P8270" s="135"/>
      <c r="Q8270" s="135"/>
    </row>
    <row r="8271" spans="5:17" x14ac:dyDescent="0.25">
      <c r="E8271" s="265"/>
      <c r="M8271" s="159"/>
      <c r="N8271" s="149"/>
      <c r="P8271" s="135"/>
      <c r="Q8271" s="135"/>
    </row>
    <row r="8272" spans="5:17" x14ac:dyDescent="0.25">
      <c r="E8272" s="265"/>
      <c r="M8272" s="159"/>
      <c r="N8272" s="149"/>
      <c r="P8272" s="135"/>
      <c r="Q8272" s="135"/>
    </row>
    <row r="8273" spans="5:17" x14ac:dyDescent="0.25">
      <c r="E8273" s="265"/>
      <c r="M8273" s="159"/>
      <c r="N8273" s="149"/>
      <c r="P8273" s="135"/>
      <c r="Q8273" s="135"/>
    </row>
    <row r="8274" spans="5:17" x14ac:dyDescent="0.25">
      <c r="E8274" s="265"/>
      <c r="M8274" s="159"/>
      <c r="N8274" s="149"/>
      <c r="P8274" s="135"/>
      <c r="Q8274" s="135"/>
    </row>
    <row r="8275" spans="5:17" x14ac:dyDescent="0.25">
      <c r="E8275" s="265"/>
      <c r="M8275" s="159"/>
      <c r="N8275" s="149"/>
      <c r="P8275" s="135"/>
      <c r="Q8275" s="135"/>
    </row>
    <row r="8276" spans="5:17" x14ac:dyDescent="0.25">
      <c r="E8276" s="265"/>
      <c r="M8276" s="159"/>
      <c r="N8276" s="149"/>
      <c r="P8276" s="135"/>
      <c r="Q8276" s="135"/>
    </row>
    <row r="8277" spans="5:17" x14ac:dyDescent="0.25">
      <c r="E8277" s="265"/>
      <c r="M8277" s="159"/>
      <c r="N8277" s="149"/>
      <c r="P8277" s="135"/>
      <c r="Q8277" s="135"/>
    </row>
    <row r="8278" spans="5:17" x14ac:dyDescent="0.25">
      <c r="E8278" s="265"/>
      <c r="M8278" s="159"/>
      <c r="N8278" s="149"/>
      <c r="P8278" s="135"/>
      <c r="Q8278" s="135"/>
    </row>
    <row r="8279" spans="5:17" x14ac:dyDescent="0.25">
      <c r="E8279" s="265"/>
      <c r="M8279" s="159"/>
      <c r="N8279" s="149"/>
      <c r="P8279" s="135"/>
      <c r="Q8279" s="135"/>
    </row>
    <row r="8280" spans="5:17" x14ac:dyDescent="0.25">
      <c r="E8280" s="265"/>
      <c r="M8280" s="159"/>
      <c r="N8280" s="149"/>
      <c r="P8280" s="135"/>
      <c r="Q8280" s="135"/>
    </row>
    <row r="8281" spans="5:17" x14ac:dyDescent="0.25">
      <c r="E8281" s="265"/>
      <c r="M8281" s="159"/>
      <c r="N8281" s="149"/>
      <c r="P8281" s="135"/>
      <c r="Q8281" s="135"/>
    </row>
    <row r="8282" spans="5:17" x14ac:dyDescent="0.25">
      <c r="E8282" s="265"/>
      <c r="M8282" s="159"/>
      <c r="N8282" s="149"/>
      <c r="P8282" s="135"/>
      <c r="Q8282" s="135"/>
    </row>
    <row r="8283" spans="5:17" x14ac:dyDescent="0.25">
      <c r="E8283" s="265"/>
      <c r="M8283" s="159"/>
      <c r="N8283" s="149"/>
      <c r="P8283" s="135"/>
      <c r="Q8283" s="135"/>
    </row>
    <row r="8284" spans="5:17" x14ac:dyDescent="0.25">
      <c r="E8284" s="265"/>
      <c r="M8284" s="159"/>
      <c r="N8284" s="149"/>
      <c r="P8284" s="135"/>
      <c r="Q8284" s="135"/>
    </row>
    <row r="8285" spans="5:17" x14ac:dyDescent="0.25">
      <c r="E8285" s="265"/>
      <c r="M8285" s="159"/>
      <c r="N8285" s="149"/>
      <c r="P8285" s="135"/>
      <c r="Q8285" s="135"/>
    </row>
    <row r="8286" spans="5:17" x14ac:dyDescent="0.25">
      <c r="E8286" s="265"/>
      <c r="M8286" s="159"/>
      <c r="N8286" s="149"/>
      <c r="P8286" s="135"/>
      <c r="Q8286" s="135"/>
    </row>
    <row r="8287" spans="5:17" x14ac:dyDescent="0.25">
      <c r="E8287" s="265"/>
      <c r="M8287" s="159"/>
      <c r="N8287" s="149"/>
      <c r="P8287" s="135"/>
      <c r="Q8287" s="135"/>
    </row>
    <row r="8288" spans="5:17" x14ac:dyDescent="0.25">
      <c r="E8288" s="265"/>
      <c r="M8288" s="159"/>
      <c r="N8288" s="149"/>
      <c r="P8288" s="135"/>
      <c r="Q8288" s="135"/>
    </row>
    <row r="8289" spans="5:17" x14ac:dyDescent="0.25">
      <c r="E8289" s="265"/>
      <c r="M8289" s="159"/>
      <c r="N8289" s="149"/>
      <c r="P8289" s="135"/>
      <c r="Q8289" s="135"/>
    </row>
    <row r="8290" spans="5:17" x14ac:dyDescent="0.25">
      <c r="E8290" s="265"/>
      <c r="M8290" s="159"/>
      <c r="N8290" s="149"/>
      <c r="P8290" s="135"/>
      <c r="Q8290" s="135"/>
    </row>
    <row r="8291" spans="5:17" x14ac:dyDescent="0.25">
      <c r="E8291" s="265"/>
      <c r="M8291" s="159"/>
      <c r="N8291" s="149"/>
      <c r="P8291" s="135"/>
      <c r="Q8291" s="135"/>
    </row>
    <row r="8292" spans="5:17" x14ac:dyDescent="0.25">
      <c r="E8292" s="265"/>
      <c r="M8292" s="159"/>
      <c r="N8292" s="149"/>
      <c r="P8292" s="135"/>
      <c r="Q8292" s="135"/>
    </row>
    <row r="8293" spans="5:17" x14ac:dyDescent="0.25">
      <c r="E8293" s="265"/>
      <c r="M8293" s="159"/>
      <c r="N8293" s="149"/>
      <c r="P8293" s="135"/>
      <c r="Q8293" s="135"/>
    </row>
    <row r="8294" spans="5:17" x14ac:dyDescent="0.25">
      <c r="E8294" s="265"/>
      <c r="M8294" s="159"/>
      <c r="N8294" s="149"/>
      <c r="P8294" s="135"/>
      <c r="Q8294" s="135"/>
    </row>
    <row r="8295" spans="5:17" x14ac:dyDescent="0.25">
      <c r="E8295" s="265"/>
      <c r="M8295" s="159"/>
      <c r="N8295" s="149"/>
      <c r="P8295" s="135"/>
      <c r="Q8295" s="135"/>
    </row>
    <row r="8296" spans="5:17" x14ac:dyDescent="0.25">
      <c r="E8296" s="265"/>
      <c r="M8296" s="159"/>
      <c r="N8296" s="149"/>
      <c r="P8296" s="135"/>
      <c r="Q8296" s="135"/>
    </row>
    <row r="8297" spans="5:17" x14ac:dyDescent="0.25">
      <c r="E8297" s="265"/>
      <c r="M8297" s="159"/>
      <c r="N8297" s="149"/>
      <c r="P8297" s="135"/>
      <c r="Q8297" s="135"/>
    </row>
    <row r="8298" spans="5:17" x14ac:dyDescent="0.25">
      <c r="E8298" s="265"/>
      <c r="M8298" s="159"/>
      <c r="N8298" s="149"/>
      <c r="P8298" s="135"/>
      <c r="Q8298" s="135"/>
    </row>
    <row r="8299" spans="5:17" x14ac:dyDescent="0.25">
      <c r="E8299" s="265"/>
      <c r="M8299" s="159"/>
      <c r="N8299" s="149"/>
      <c r="P8299" s="135"/>
      <c r="Q8299" s="135"/>
    </row>
    <row r="8300" spans="5:17" x14ac:dyDescent="0.25">
      <c r="E8300" s="265"/>
      <c r="M8300" s="159"/>
      <c r="N8300" s="149"/>
      <c r="P8300" s="135"/>
      <c r="Q8300" s="135"/>
    </row>
    <row r="8301" spans="5:17" x14ac:dyDescent="0.25">
      <c r="E8301" s="265"/>
      <c r="M8301" s="159"/>
      <c r="N8301" s="149"/>
      <c r="P8301" s="135"/>
      <c r="Q8301" s="135"/>
    </row>
    <row r="8302" spans="5:17" x14ac:dyDescent="0.25">
      <c r="E8302" s="265"/>
      <c r="M8302" s="159"/>
      <c r="N8302" s="149"/>
      <c r="P8302" s="135"/>
      <c r="Q8302" s="135"/>
    </row>
    <row r="8303" spans="5:17" x14ac:dyDescent="0.25">
      <c r="E8303" s="265"/>
      <c r="M8303" s="159"/>
      <c r="N8303" s="149"/>
      <c r="P8303" s="135"/>
      <c r="Q8303" s="135"/>
    </row>
    <row r="8304" spans="5:17" x14ac:dyDescent="0.25">
      <c r="E8304" s="265"/>
      <c r="M8304" s="159"/>
      <c r="N8304" s="149"/>
      <c r="P8304" s="135"/>
      <c r="Q8304" s="135"/>
    </row>
    <row r="8305" spans="5:17" x14ac:dyDescent="0.25">
      <c r="E8305" s="265"/>
      <c r="M8305" s="159"/>
      <c r="N8305" s="149"/>
      <c r="P8305" s="135"/>
      <c r="Q8305" s="135"/>
    </row>
    <row r="8306" spans="5:17" x14ac:dyDescent="0.25">
      <c r="E8306" s="265"/>
      <c r="M8306" s="159"/>
      <c r="N8306" s="149"/>
      <c r="P8306" s="135"/>
      <c r="Q8306" s="135"/>
    </row>
    <row r="8307" spans="5:17" x14ac:dyDescent="0.25">
      <c r="E8307" s="265"/>
      <c r="M8307" s="159"/>
      <c r="N8307" s="149"/>
      <c r="P8307" s="135"/>
      <c r="Q8307" s="135"/>
    </row>
    <row r="8308" spans="5:17" x14ac:dyDescent="0.25">
      <c r="E8308" s="265"/>
      <c r="M8308" s="159"/>
      <c r="N8308" s="149"/>
      <c r="P8308" s="135"/>
      <c r="Q8308" s="135"/>
    </row>
    <row r="8309" spans="5:17" x14ac:dyDescent="0.25">
      <c r="E8309" s="265"/>
      <c r="M8309" s="159"/>
      <c r="N8309" s="149"/>
      <c r="P8309" s="135"/>
      <c r="Q8309" s="135"/>
    </row>
    <row r="8310" spans="5:17" x14ac:dyDescent="0.25">
      <c r="E8310" s="265"/>
      <c r="M8310" s="159"/>
      <c r="N8310" s="149"/>
      <c r="P8310" s="135"/>
      <c r="Q8310" s="135"/>
    </row>
    <row r="8311" spans="5:17" x14ac:dyDescent="0.25">
      <c r="E8311" s="265"/>
      <c r="M8311" s="159"/>
      <c r="N8311" s="149"/>
      <c r="P8311" s="135"/>
      <c r="Q8311" s="135"/>
    </row>
    <row r="8312" spans="5:17" x14ac:dyDescent="0.25">
      <c r="E8312" s="265"/>
      <c r="M8312" s="159"/>
      <c r="N8312" s="149"/>
      <c r="P8312" s="135"/>
      <c r="Q8312" s="135"/>
    </row>
    <row r="8313" spans="5:17" x14ac:dyDescent="0.25">
      <c r="E8313" s="265"/>
      <c r="M8313" s="159"/>
      <c r="N8313" s="149"/>
      <c r="P8313" s="135"/>
      <c r="Q8313" s="135"/>
    </row>
    <row r="8314" spans="5:17" x14ac:dyDescent="0.25">
      <c r="E8314" s="265"/>
      <c r="M8314" s="159"/>
      <c r="N8314" s="149"/>
      <c r="P8314" s="135"/>
      <c r="Q8314" s="135"/>
    </row>
    <row r="8315" spans="5:17" x14ac:dyDescent="0.25">
      <c r="E8315" s="265"/>
      <c r="M8315" s="159"/>
      <c r="N8315" s="149"/>
      <c r="P8315" s="135"/>
      <c r="Q8315" s="135"/>
    </row>
    <row r="8316" spans="5:17" x14ac:dyDescent="0.25">
      <c r="E8316" s="265"/>
      <c r="M8316" s="159"/>
      <c r="N8316" s="149"/>
      <c r="P8316" s="135"/>
      <c r="Q8316" s="135"/>
    </row>
    <row r="8317" spans="5:17" x14ac:dyDescent="0.25">
      <c r="E8317" s="265"/>
      <c r="M8317" s="159"/>
      <c r="N8317" s="149"/>
      <c r="P8317" s="135"/>
      <c r="Q8317" s="135"/>
    </row>
    <row r="8318" spans="5:17" x14ac:dyDescent="0.25">
      <c r="E8318" s="265"/>
      <c r="M8318" s="159"/>
      <c r="N8318" s="149"/>
      <c r="P8318" s="135"/>
      <c r="Q8318" s="135"/>
    </row>
    <row r="8319" spans="5:17" x14ac:dyDescent="0.25">
      <c r="E8319" s="265"/>
      <c r="M8319" s="159"/>
      <c r="N8319" s="149"/>
      <c r="P8319" s="135"/>
      <c r="Q8319" s="135"/>
    </row>
    <row r="8320" spans="5:17" x14ac:dyDescent="0.25">
      <c r="E8320" s="265"/>
      <c r="M8320" s="159"/>
      <c r="N8320" s="149"/>
      <c r="P8320" s="135"/>
      <c r="Q8320" s="135"/>
    </row>
    <row r="8321" spans="5:17" x14ac:dyDescent="0.25">
      <c r="E8321" s="265"/>
      <c r="M8321" s="159"/>
      <c r="N8321" s="149"/>
      <c r="P8321" s="135"/>
      <c r="Q8321" s="135"/>
    </row>
    <row r="8322" spans="5:17" x14ac:dyDescent="0.25">
      <c r="E8322" s="265"/>
      <c r="M8322" s="159"/>
      <c r="N8322" s="149"/>
      <c r="P8322" s="135"/>
      <c r="Q8322" s="135"/>
    </row>
    <row r="8323" spans="5:17" x14ac:dyDescent="0.25">
      <c r="E8323" s="265"/>
      <c r="M8323" s="159"/>
      <c r="N8323" s="149"/>
      <c r="P8323" s="135"/>
      <c r="Q8323" s="135"/>
    </row>
    <row r="8324" spans="5:17" x14ac:dyDescent="0.25">
      <c r="E8324" s="265"/>
      <c r="M8324" s="159"/>
      <c r="N8324" s="149"/>
      <c r="P8324" s="135"/>
      <c r="Q8324" s="135"/>
    </row>
    <row r="8325" spans="5:17" x14ac:dyDescent="0.25">
      <c r="E8325" s="265"/>
      <c r="M8325" s="159"/>
      <c r="N8325" s="149"/>
      <c r="P8325" s="135"/>
      <c r="Q8325" s="135"/>
    </row>
    <row r="8326" spans="5:17" x14ac:dyDescent="0.25">
      <c r="E8326" s="265"/>
      <c r="M8326" s="159"/>
      <c r="N8326" s="149"/>
      <c r="P8326" s="135"/>
      <c r="Q8326" s="135"/>
    </row>
    <row r="8327" spans="5:17" x14ac:dyDescent="0.25">
      <c r="E8327" s="265"/>
      <c r="M8327" s="159"/>
      <c r="N8327" s="149"/>
      <c r="P8327" s="135"/>
      <c r="Q8327" s="135"/>
    </row>
    <row r="8328" spans="5:17" x14ac:dyDescent="0.25">
      <c r="E8328" s="265"/>
      <c r="M8328" s="159"/>
      <c r="N8328" s="149"/>
      <c r="P8328" s="135"/>
      <c r="Q8328" s="135"/>
    </row>
    <row r="8329" spans="5:17" x14ac:dyDescent="0.25">
      <c r="E8329" s="265"/>
      <c r="M8329" s="159"/>
      <c r="N8329" s="149"/>
      <c r="P8329" s="135"/>
      <c r="Q8329" s="135"/>
    </row>
    <row r="8330" spans="5:17" x14ac:dyDescent="0.25">
      <c r="E8330" s="265"/>
      <c r="M8330" s="159"/>
      <c r="N8330" s="149"/>
      <c r="P8330" s="135"/>
      <c r="Q8330" s="135"/>
    </row>
    <row r="8331" spans="5:17" x14ac:dyDescent="0.25">
      <c r="E8331" s="265"/>
      <c r="M8331" s="159"/>
      <c r="N8331" s="149"/>
      <c r="P8331" s="135"/>
      <c r="Q8331" s="135"/>
    </row>
    <row r="8332" spans="5:17" x14ac:dyDescent="0.25">
      <c r="E8332" s="265"/>
      <c r="M8332" s="159"/>
      <c r="N8332" s="149"/>
      <c r="P8332" s="135"/>
      <c r="Q8332" s="135"/>
    </row>
    <row r="8333" spans="5:17" x14ac:dyDescent="0.25">
      <c r="E8333" s="265"/>
      <c r="M8333" s="159"/>
      <c r="N8333" s="149"/>
      <c r="P8333" s="135"/>
      <c r="Q8333" s="135"/>
    </row>
    <row r="8334" spans="5:17" x14ac:dyDescent="0.25">
      <c r="E8334" s="265"/>
      <c r="M8334" s="159"/>
      <c r="N8334" s="149"/>
      <c r="P8334" s="135"/>
      <c r="Q8334" s="135"/>
    </row>
    <row r="8335" spans="5:17" x14ac:dyDescent="0.25">
      <c r="E8335" s="265"/>
      <c r="M8335" s="159"/>
      <c r="N8335" s="149"/>
      <c r="P8335" s="135"/>
      <c r="Q8335" s="135"/>
    </row>
    <row r="8336" spans="5:17" x14ac:dyDescent="0.25">
      <c r="E8336" s="265"/>
      <c r="M8336" s="159"/>
      <c r="N8336" s="149"/>
      <c r="P8336" s="135"/>
      <c r="Q8336" s="135"/>
    </row>
    <row r="8337" spans="5:17" x14ac:dyDescent="0.25">
      <c r="E8337" s="265"/>
      <c r="M8337" s="159"/>
      <c r="N8337" s="149"/>
      <c r="P8337" s="135"/>
      <c r="Q8337" s="135"/>
    </row>
    <row r="8338" spans="5:17" x14ac:dyDescent="0.25">
      <c r="E8338" s="265"/>
      <c r="M8338" s="159"/>
      <c r="N8338" s="149"/>
      <c r="P8338" s="135"/>
      <c r="Q8338" s="135"/>
    </row>
    <row r="8339" spans="5:17" x14ac:dyDescent="0.25">
      <c r="E8339" s="265"/>
      <c r="M8339" s="159"/>
      <c r="N8339" s="149"/>
      <c r="P8339" s="135"/>
      <c r="Q8339" s="135"/>
    </row>
    <row r="8340" spans="5:17" x14ac:dyDescent="0.25">
      <c r="E8340" s="265"/>
      <c r="M8340" s="159"/>
      <c r="N8340" s="149"/>
      <c r="P8340" s="135"/>
      <c r="Q8340" s="135"/>
    </row>
    <row r="8341" spans="5:17" x14ac:dyDescent="0.25">
      <c r="E8341" s="265"/>
      <c r="M8341" s="159"/>
      <c r="N8341" s="149"/>
      <c r="P8341" s="135"/>
      <c r="Q8341" s="135"/>
    </row>
    <row r="8342" spans="5:17" x14ac:dyDescent="0.25">
      <c r="E8342" s="265"/>
      <c r="M8342" s="159"/>
      <c r="N8342" s="149"/>
      <c r="P8342" s="135"/>
      <c r="Q8342" s="135"/>
    </row>
    <row r="8343" spans="5:17" x14ac:dyDescent="0.25">
      <c r="E8343" s="265"/>
      <c r="M8343" s="159"/>
      <c r="N8343" s="149"/>
      <c r="P8343" s="135"/>
      <c r="Q8343" s="135"/>
    </row>
    <row r="8344" spans="5:17" x14ac:dyDescent="0.25">
      <c r="E8344" s="265"/>
      <c r="M8344" s="159"/>
      <c r="N8344" s="149"/>
      <c r="P8344" s="135"/>
      <c r="Q8344" s="135"/>
    </row>
    <row r="8345" spans="5:17" x14ac:dyDescent="0.25">
      <c r="E8345" s="265"/>
      <c r="M8345" s="159"/>
      <c r="N8345" s="149"/>
      <c r="P8345" s="135"/>
      <c r="Q8345" s="135"/>
    </row>
    <row r="8346" spans="5:17" x14ac:dyDescent="0.25">
      <c r="E8346" s="265"/>
      <c r="M8346" s="159"/>
      <c r="N8346" s="149"/>
      <c r="P8346" s="135"/>
      <c r="Q8346" s="135"/>
    </row>
    <row r="8347" spans="5:17" x14ac:dyDescent="0.25">
      <c r="E8347" s="265"/>
      <c r="M8347" s="159"/>
      <c r="N8347" s="149"/>
      <c r="P8347" s="135"/>
      <c r="Q8347" s="135"/>
    </row>
    <row r="8348" spans="5:17" x14ac:dyDescent="0.25">
      <c r="E8348" s="265"/>
      <c r="M8348" s="159"/>
      <c r="N8348" s="149"/>
      <c r="P8348" s="135"/>
      <c r="Q8348" s="135"/>
    </row>
    <row r="8349" spans="5:17" x14ac:dyDescent="0.25">
      <c r="E8349" s="265"/>
      <c r="M8349" s="159"/>
      <c r="N8349" s="149"/>
      <c r="P8349" s="135"/>
      <c r="Q8349" s="135"/>
    </row>
    <row r="8350" spans="5:17" x14ac:dyDescent="0.25">
      <c r="E8350" s="265"/>
      <c r="M8350" s="159"/>
      <c r="N8350" s="149"/>
      <c r="P8350" s="135"/>
      <c r="Q8350" s="135"/>
    </row>
    <row r="8351" spans="5:17" x14ac:dyDescent="0.25">
      <c r="E8351" s="265"/>
      <c r="M8351" s="159"/>
      <c r="N8351" s="149"/>
      <c r="P8351" s="135"/>
      <c r="Q8351" s="135"/>
    </row>
    <row r="8352" spans="5:17" x14ac:dyDescent="0.25">
      <c r="E8352" s="265"/>
      <c r="M8352" s="159"/>
      <c r="N8352" s="149"/>
      <c r="P8352" s="135"/>
      <c r="Q8352" s="135"/>
    </row>
    <row r="8353" spans="5:17" x14ac:dyDescent="0.25">
      <c r="E8353" s="265"/>
      <c r="M8353" s="159"/>
      <c r="N8353" s="149"/>
      <c r="P8353" s="135"/>
      <c r="Q8353" s="135"/>
    </row>
    <row r="8354" spans="5:17" x14ac:dyDescent="0.25">
      <c r="E8354" s="265"/>
      <c r="M8354" s="159"/>
      <c r="N8354" s="149"/>
      <c r="P8354" s="135"/>
      <c r="Q8354" s="135"/>
    </row>
    <row r="8355" spans="5:17" x14ac:dyDescent="0.25">
      <c r="E8355" s="265"/>
      <c r="M8355" s="159"/>
      <c r="N8355" s="149"/>
      <c r="P8355" s="135"/>
      <c r="Q8355" s="135"/>
    </row>
    <row r="8356" spans="5:17" x14ac:dyDescent="0.25">
      <c r="E8356" s="265"/>
      <c r="M8356" s="159"/>
      <c r="N8356" s="149"/>
      <c r="P8356" s="135"/>
      <c r="Q8356" s="135"/>
    </row>
    <row r="8357" spans="5:17" x14ac:dyDescent="0.25">
      <c r="E8357" s="265"/>
      <c r="M8357" s="159"/>
      <c r="N8357" s="149"/>
      <c r="P8357" s="135"/>
      <c r="Q8357" s="135"/>
    </row>
    <row r="8358" spans="5:17" x14ac:dyDescent="0.25">
      <c r="E8358" s="265"/>
      <c r="M8358" s="159"/>
      <c r="N8358" s="149"/>
      <c r="P8358" s="135"/>
      <c r="Q8358" s="135"/>
    </row>
    <row r="8359" spans="5:17" x14ac:dyDescent="0.25">
      <c r="E8359" s="265"/>
      <c r="M8359" s="159"/>
      <c r="N8359" s="149"/>
      <c r="P8359" s="135"/>
      <c r="Q8359" s="135"/>
    </row>
    <row r="8360" spans="5:17" x14ac:dyDescent="0.25">
      <c r="E8360" s="265"/>
      <c r="M8360" s="159"/>
      <c r="N8360" s="149"/>
      <c r="P8360" s="135"/>
      <c r="Q8360" s="135"/>
    </row>
    <row r="8361" spans="5:17" x14ac:dyDescent="0.25">
      <c r="E8361" s="265"/>
      <c r="M8361" s="159"/>
      <c r="N8361" s="149"/>
      <c r="P8361" s="135"/>
      <c r="Q8361" s="135"/>
    </row>
    <row r="8362" spans="5:17" x14ac:dyDescent="0.25">
      <c r="E8362" s="265"/>
      <c r="M8362" s="159"/>
      <c r="N8362" s="149"/>
      <c r="P8362" s="135"/>
      <c r="Q8362" s="135"/>
    </row>
    <row r="8363" spans="5:17" x14ac:dyDescent="0.25">
      <c r="E8363" s="265"/>
      <c r="M8363" s="159"/>
      <c r="N8363" s="149"/>
      <c r="P8363" s="135"/>
      <c r="Q8363" s="135"/>
    </row>
    <row r="8364" spans="5:17" x14ac:dyDescent="0.25">
      <c r="E8364" s="265"/>
      <c r="M8364" s="159"/>
      <c r="N8364" s="149"/>
      <c r="P8364" s="135"/>
      <c r="Q8364" s="135"/>
    </row>
    <row r="8365" spans="5:17" x14ac:dyDescent="0.25">
      <c r="E8365" s="265"/>
      <c r="M8365" s="159"/>
      <c r="N8365" s="149"/>
      <c r="P8365" s="135"/>
      <c r="Q8365" s="135"/>
    </row>
    <row r="8366" spans="5:17" x14ac:dyDescent="0.25">
      <c r="E8366" s="265"/>
      <c r="M8366" s="159"/>
      <c r="N8366" s="149"/>
      <c r="P8366" s="135"/>
      <c r="Q8366" s="135"/>
    </row>
    <row r="8367" spans="5:17" x14ac:dyDescent="0.25">
      <c r="E8367" s="265"/>
      <c r="M8367" s="159"/>
      <c r="N8367" s="149"/>
      <c r="P8367" s="135"/>
      <c r="Q8367" s="135"/>
    </row>
    <row r="8368" spans="5:17" x14ac:dyDescent="0.25">
      <c r="E8368" s="265"/>
      <c r="M8368" s="159"/>
      <c r="N8368" s="149"/>
      <c r="P8368" s="135"/>
      <c r="Q8368" s="135"/>
    </row>
    <row r="8369" spans="5:17" x14ac:dyDescent="0.25">
      <c r="E8369" s="265"/>
      <c r="M8369" s="159"/>
      <c r="N8369" s="149"/>
      <c r="P8369" s="135"/>
      <c r="Q8369" s="135"/>
    </row>
    <row r="8370" spans="5:17" x14ac:dyDescent="0.25">
      <c r="E8370" s="265"/>
      <c r="M8370" s="159"/>
      <c r="N8370" s="149"/>
      <c r="P8370" s="135"/>
      <c r="Q8370" s="135"/>
    </row>
    <row r="8371" spans="5:17" x14ac:dyDescent="0.25">
      <c r="E8371" s="265"/>
      <c r="M8371" s="159"/>
      <c r="N8371" s="149"/>
      <c r="P8371" s="135"/>
      <c r="Q8371" s="135"/>
    </row>
    <row r="8372" spans="5:17" x14ac:dyDescent="0.25">
      <c r="E8372" s="265"/>
      <c r="M8372" s="159"/>
      <c r="N8372" s="149"/>
      <c r="P8372" s="135"/>
      <c r="Q8372" s="135"/>
    </row>
    <row r="8373" spans="5:17" x14ac:dyDescent="0.25">
      <c r="E8373" s="265"/>
      <c r="M8373" s="159"/>
      <c r="N8373" s="149"/>
      <c r="P8373" s="135"/>
      <c r="Q8373" s="135"/>
    </row>
    <row r="8374" spans="5:17" x14ac:dyDescent="0.25">
      <c r="E8374" s="265"/>
      <c r="M8374" s="159"/>
      <c r="N8374" s="149"/>
      <c r="P8374" s="135"/>
      <c r="Q8374" s="135"/>
    </row>
    <row r="8375" spans="5:17" x14ac:dyDescent="0.25">
      <c r="E8375" s="265"/>
      <c r="M8375" s="159"/>
      <c r="N8375" s="149"/>
      <c r="P8375" s="135"/>
      <c r="Q8375" s="135"/>
    </row>
    <row r="8376" spans="5:17" x14ac:dyDescent="0.25">
      <c r="E8376" s="265"/>
      <c r="M8376" s="159"/>
      <c r="N8376" s="149"/>
      <c r="P8376" s="135"/>
      <c r="Q8376" s="135"/>
    </row>
    <row r="8377" spans="5:17" x14ac:dyDescent="0.25">
      <c r="E8377" s="265"/>
      <c r="M8377" s="159"/>
      <c r="N8377" s="149"/>
      <c r="P8377" s="135"/>
      <c r="Q8377" s="135"/>
    </row>
    <row r="8378" spans="5:17" x14ac:dyDescent="0.25">
      <c r="E8378" s="265"/>
      <c r="M8378" s="159"/>
      <c r="N8378" s="149"/>
      <c r="P8378" s="135"/>
      <c r="Q8378" s="135"/>
    </row>
    <row r="8379" spans="5:17" x14ac:dyDescent="0.25">
      <c r="E8379" s="265"/>
      <c r="M8379" s="159"/>
      <c r="N8379" s="149"/>
      <c r="P8379" s="135"/>
      <c r="Q8379" s="135"/>
    </row>
    <row r="8380" spans="5:17" x14ac:dyDescent="0.25">
      <c r="E8380" s="265"/>
      <c r="M8380" s="159"/>
      <c r="N8380" s="149"/>
      <c r="P8380" s="135"/>
      <c r="Q8380" s="135"/>
    </row>
    <row r="8381" spans="5:17" x14ac:dyDescent="0.25">
      <c r="E8381" s="265"/>
      <c r="M8381" s="159"/>
      <c r="N8381" s="149"/>
      <c r="P8381" s="135"/>
      <c r="Q8381" s="135"/>
    </row>
    <row r="8382" spans="5:17" x14ac:dyDescent="0.25">
      <c r="E8382" s="265"/>
      <c r="M8382" s="159"/>
      <c r="N8382" s="149"/>
      <c r="P8382" s="135"/>
      <c r="Q8382" s="135"/>
    </row>
    <row r="8383" spans="5:17" x14ac:dyDescent="0.25">
      <c r="E8383" s="265"/>
      <c r="M8383" s="159"/>
      <c r="N8383" s="149"/>
      <c r="P8383" s="135"/>
      <c r="Q8383" s="135"/>
    </row>
    <row r="8384" spans="5:17" x14ac:dyDescent="0.25">
      <c r="E8384" s="265"/>
      <c r="M8384" s="159"/>
      <c r="N8384" s="149"/>
      <c r="P8384" s="135"/>
      <c r="Q8384" s="135"/>
    </row>
    <row r="8385" spans="5:17" x14ac:dyDescent="0.25">
      <c r="E8385" s="265"/>
      <c r="M8385" s="159"/>
      <c r="N8385" s="149"/>
      <c r="P8385" s="135"/>
      <c r="Q8385" s="135"/>
    </row>
    <row r="8386" spans="5:17" x14ac:dyDescent="0.25">
      <c r="E8386" s="265"/>
      <c r="M8386" s="159"/>
      <c r="N8386" s="149"/>
      <c r="P8386" s="135"/>
      <c r="Q8386" s="135"/>
    </row>
    <row r="8387" spans="5:17" x14ac:dyDescent="0.25">
      <c r="E8387" s="265"/>
      <c r="M8387" s="159"/>
      <c r="N8387" s="149"/>
      <c r="P8387" s="135"/>
      <c r="Q8387" s="135"/>
    </row>
    <row r="8388" spans="5:17" x14ac:dyDescent="0.25">
      <c r="E8388" s="265"/>
      <c r="M8388" s="159"/>
      <c r="N8388" s="149"/>
      <c r="P8388" s="135"/>
      <c r="Q8388" s="135"/>
    </row>
    <row r="8389" spans="5:17" x14ac:dyDescent="0.25">
      <c r="E8389" s="265"/>
      <c r="M8389" s="159"/>
      <c r="N8389" s="149"/>
      <c r="P8389" s="135"/>
      <c r="Q8389" s="135"/>
    </row>
    <row r="8390" spans="5:17" x14ac:dyDescent="0.25">
      <c r="E8390" s="265"/>
      <c r="M8390" s="159"/>
      <c r="N8390" s="149"/>
      <c r="P8390" s="135"/>
      <c r="Q8390" s="135"/>
    </row>
    <row r="8391" spans="5:17" x14ac:dyDescent="0.25">
      <c r="E8391" s="265"/>
      <c r="M8391" s="159"/>
      <c r="N8391" s="149"/>
      <c r="P8391" s="135"/>
      <c r="Q8391" s="135"/>
    </row>
    <row r="8392" spans="5:17" x14ac:dyDescent="0.25">
      <c r="E8392" s="265"/>
      <c r="M8392" s="159"/>
      <c r="N8392" s="149"/>
      <c r="P8392" s="135"/>
      <c r="Q8392" s="135"/>
    </row>
    <row r="8393" spans="5:17" x14ac:dyDescent="0.25">
      <c r="E8393" s="265"/>
      <c r="M8393" s="159"/>
      <c r="N8393" s="149"/>
      <c r="P8393" s="135"/>
      <c r="Q8393" s="135"/>
    </row>
    <row r="8394" spans="5:17" x14ac:dyDescent="0.25">
      <c r="E8394" s="265"/>
      <c r="M8394" s="159"/>
      <c r="N8394" s="149"/>
      <c r="P8394" s="135"/>
      <c r="Q8394" s="135"/>
    </row>
    <row r="8395" spans="5:17" x14ac:dyDescent="0.25">
      <c r="E8395" s="265"/>
      <c r="M8395" s="159"/>
      <c r="N8395" s="149"/>
      <c r="P8395" s="135"/>
      <c r="Q8395" s="135"/>
    </row>
    <row r="8396" spans="5:17" x14ac:dyDescent="0.25">
      <c r="E8396" s="265"/>
      <c r="M8396" s="159"/>
      <c r="N8396" s="149"/>
      <c r="P8396" s="135"/>
      <c r="Q8396" s="135"/>
    </row>
    <row r="8397" spans="5:17" x14ac:dyDescent="0.25">
      <c r="E8397" s="265"/>
      <c r="M8397" s="159"/>
      <c r="N8397" s="149"/>
      <c r="P8397" s="135"/>
      <c r="Q8397" s="135"/>
    </row>
    <row r="8398" spans="5:17" x14ac:dyDescent="0.25">
      <c r="E8398" s="265"/>
      <c r="M8398" s="159"/>
      <c r="N8398" s="149"/>
      <c r="P8398" s="135"/>
      <c r="Q8398" s="135"/>
    </row>
    <row r="8399" spans="5:17" x14ac:dyDescent="0.25">
      <c r="E8399" s="265"/>
      <c r="M8399" s="159"/>
      <c r="N8399" s="149"/>
      <c r="P8399" s="135"/>
      <c r="Q8399" s="135"/>
    </row>
    <row r="8400" spans="5:17" x14ac:dyDescent="0.25">
      <c r="E8400" s="265"/>
      <c r="M8400" s="159"/>
      <c r="N8400" s="149"/>
      <c r="P8400" s="135"/>
      <c r="Q8400" s="135"/>
    </row>
    <row r="8401" spans="5:17" x14ac:dyDescent="0.25">
      <c r="E8401" s="265"/>
      <c r="M8401" s="159"/>
      <c r="N8401" s="149"/>
      <c r="P8401" s="135"/>
      <c r="Q8401" s="135"/>
    </row>
    <row r="8402" spans="5:17" x14ac:dyDescent="0.25">
      <c r="E8402" s="265"/>
      <c r="M8402" s="159"/>
      <c r="N8402" s="149"/>
      <c r="P8402" s="135"/>
      <c r="Q8402" s="135"/>
    </row>
    <row r="8403" spans="5:17" x14ac:dyDescent="0.25">
      <c r="E8403" s="265"/>
      <c r="M8403" s="159"/>
      <c r="N8403" s="149"/>
      <c r="P8403" s="135"/>
      <c r="Q8403" s="135"/>
    </row>
    <row r="8404" spans="5:17" x14ac:dyDescent="0.25">
      <c r="E8404" s="265"/>
      <c r="M8404" s="159"/>
      <c r="N8404" s="149"/>
      <c r="P8404" s="135"/>
      <c r="Q8404" s="135"/>
    </row>
    <row r="8405" spans="5:17" x14ac:dyDescent="0.25">
      <c r="E8405" s="265"/>
      <c r="M8405" s="159"/>
      <c r="N8405" s="149"/>
      <c r="P8405" s="135"/>
      <c r="Q8405" s="135"/>
    </row>
    <row r="8406" spans="5:17" x14ac:dyDescent="0.25">
      <c r="E8406" s="265"/>
      <c r="M8406" s="159"/>
      <c r="N8406" s="149"/>
      <c r="P8406" s="135"/>
      <c r="Q8406" s="135"/>
    </row>
    <row r="8407" spans="5:17" x14ac:dyDescent="0.25">
      <c r="E8407" s="265"/>
      <c r="M8407" s="159"/>
      <c r="N8407" s="149"/>
      <c r="P8407" s="135"/>
      <c r="Q8407" s="135"/>
    </row>
    <row r="8408" spans="5:17" x14ac:dyDescent="0.25">
      <c r="E8408" s="265"/>
      <c r="M8408" s="159"/>
      <c r="N8408" s="149"/>
      <c r="P8408" s="135"/>
      <c r="Q8408" s="135"/>
    </row>
    <row r="8409" spans="5:17" x14ac:dyDescent="0.25">
      <c r="E8409" s="265"/>
      <c r="M8409" s="159"/>
      <c r="N8409" s="149"/>
      <c r="P8409" s="135"/>
      <c r="Q8409" s="135"/>
    </row>
    <row r="8410" spans="5:17" x14ac:dyDescent="0.25">
      <c r="E8410" s="265"/>
      <c r="M8410" s="159"/>
      <c r="N8410" s="149"/>
      <c r="P8410" s="135"/>
      <c r="Q8410" s="135"/>
    </row>
    <row r="8411" spans="5:17" x14ac:dyDescent="0.25">
      <c r="E8411" s="265"/>
      <c r="M8411" s="159"/>
      <c r="N8411" s="149"/>
      <c r="P8411" s="135"/>
      <c r="Q8411" s="135"/>
    </row>
    <row r="8412" spans="5:17" x14ac:dyDescent="0.25">
      <c r="E8412" s="265"/>
      <c r="M8412" s="159"/>
      <c r="N8412" s="149"/>
      <c r="P8412" s="135"/>
      <c r="Q8412" s="135"/>
    </row>
    <row r="8413" spans="5:17" x14ac:dyDescent="0.25">
      <c r="E8413" s="265"/>
      <c r="M8413" s="159"/>
      <c r="N8413" s="149"/>
      <c r="P8413" s="135"/>
      <c r="Q8413" s="135"/>
    </row>
    <row r="8414" spans="5:17" x14ac:dyDescent="0.25">
      <c r="E8414" s="265"/>
      <c r="M8414" s="159"/>
      <c r="N8414" s="149"/>
      <c r="P8414" s="135"/>
      <c r="Q8414" s="135"/>
    </row>
    <row r="8415" spans="5:17" x14ac:dyDescent="0.25">
      <c r="E8415" s="265"/>
      <c r="M8415" s="159"/>
      <c r="N8415" s="149"/>
      <c r="P8415" s="135"/>
      <c r="Q8415" s="135"/>
    </row>
    <row r="8416" spans="5:17" x14ac:dyDescent="0.25">
      <c r="E8416" s="265"/>
      <c r="M8416" s="159"/>
      <c r="N8416" s="149"/>
      <c r="P8416" s="135"/>
      <c r="Q8416" s="135"/>
    </row>
    <row r="8417" spans="5:17" x14ac:dyDescent="0.25">
      <c r="E8417" s="265"/>
      <c r="M8417" s="159"/>
      <c r="N8417" s="149"/>
      <c r="P8417" s="135"/>
      <c r="Q8417" s="135"/>
    </row>
    <row r="8418" spans="5:17" x14ac:dyDescent="0.25">
      <c r="E8418" s="265"/>
      <c r="M8418" s="159"/>
      <c r="N8418" s="149"/>
      <c r="P8418" s="135"/>
      <c r="Q8418" s="135"/>
    </row>
    <row r="8419" spans="5:17" x14ac:dyDescent="0.25">
      <c r="E8419" s="265"/>
      <c r="M8419" s="159"/>
      <c r="N8419" s="149"/>
      <c r="P8419" s="135"/>
      <c r="Q8419" s="135"/>
    </row>
    <row r="8420" spans="5:17" x14ac:dyDescent="0.25">
      <c r="E8420" s="265"/>
      <c r="M8420" s="159"/>
      <c r="N8420" s="149"/>
      <c r="P8420" s="135"/>
      <c r="Q8420" s="135"/>
    </row>
    <row r="8421" spans="5:17" x14ac:dyDescent="0.25">
      <c r="E8421" s="265"/>
      <c r="M8421" s="159"/>
      <c r="N8421" s="149"/>
      <c r="P8421" s="135"/>
      <c r="Q8421" s="135"/>
    </row>
    <row r="8422" spans="5:17" x14ac:dyDescent="0.25">
      <c r="E8422" s="265"/>
      <c r="M8422" s="159"/>
      <c r="N8422" s="149"/>
      <c r="P8422" s="135"/>
      <c r="Q8422" s="135"/>
    </row>
    <row r="8423" spans="5:17" x14ac:dyDescent="0.25">
      <c r="E8423" s="265"/>
      <c r="M8423" s="159"/>
      <c r="N8423" s="149"/>
      <c r="P8423" s="135"/>
      <c r="Q8423" s="135"/>
    </row>
    <row r="8424" spans="5:17" x14ac:dyDescent="0.25">
      <c r="E8424" s="265"/>
      <c r="M8424" s="159"/>
      <c r="N8424" s="149"/>
      <c r="P8424" s="135"/>
      <c r="Q8424" s="135"/>
    </row>
    <row r="8425" spans="5:17" x14ac:dyDescent="0.25">
      <c r="E8425" s="265"/>
      <c r="M8425" s="159"/>
      <c r="N8425" s="149"/>
      <c r="P8425" s="135"/>
      <c r="Q8425" s="135"/>
    </row>
    <row r="8426" spans="5:17" x14ac:dyDescent="0.25">
      <c r="E8426" s="265"/>
      <c r="M8426" s="159"/>
      <c r="N8426" s="149"/>
      <c r="P8426" s="135"/>
      <c r="Q8426" s="135"/>
    </row>
    <row r="8427" spans="5:17" x14ac:dyDescent="0.25">
      <c r="E8427" s="265"/>
      <c r="M8427" s="159"/>
      <c r="N8427" s="149"/>
      <c r="P8427" s="135"/>
      <c r="Q8427" s="135"/>
    </row>
    <row r="8428" spans="5:17" x14ac:dyDescent="0.25">
      <c r="E8428" s="265"/>
      <c r="M8428" s="159"/>
      <c r="N8428" s="149"/>
      <c r="P8428" s="135"/>
      <c r="Q8428" s="135"/>
    </row>
    <row r="8429" spans="5:17" x14ac:dyDescent="0.25">
      <c r="E8429" s="265"/>
      <c r="M8429" s="159"/>
      <c r="N8429" s="149"/>
      <c r="P8429" s="135"/>
      <c r="Q8429" s="135"/>
    </row>
    <row r="8430" spans="5:17" x14ac:dyDescent="0.25">
      <c r="E8430" s="265"/>
      <c r="M8430" s="159"/>
      <c r="N8430" s="149"/>
      <c r="P8430" s="135"/>
      <c r="Q8430" s="135"/>
    </row>
    <row r="8431" spans="5:17" x14ac:dyDescent="0.25">
      <c r="E8431" s="265"/>
      <c r="M8431" s="159"/>
      <c r="N8431" s="149"/>
      <c r="P8431" s="135"/>
      <c r="Q8431" s="135"/>
    </row>
    <row r="8432" spans="5:17" x14ac:dyDescent="0.25">
      <c r="E8432" s="265"/>
      <c r="M8432" s="159"/>
      <c r="N8432" s="149"/>
      <c r="P8432" s="135"/>
      <c r="Q8432" s="135"/>
    </row>
    <row r="8433" spans="5:17" x14ac:dyDescent="0.25">
      <c r="E8433" s="265"/>
      <c r="M8433" s="159"/>
      <c r="N8433" s="149"/>
      <c r="P8433" s="135"/>
      <c r="Q8433" s="135"/>
    </row>
    <row r="8434" spans="5:17" x14ac:dyDescent="0.25">
      <c r="E8434" s="265"/>
      <c r="M8434" s="159"/>
      <c r="N8434" s="149"/>
      <c r="P8434" s="135"/>
      <c r="Q8434" s="135"/>
    </row>
    <row r="8435" spans="5:17" x14ac:dyDescent="0.25">
      <c r="E8435" s="265"/>
      <c r="M8435" s="159"/>
      <c r="N8435" s="149"/>
      <c r="P8435" s="135"/>
      <c r="Q8435" s="135"/>
    </row>
    <row r="8436" spans="5:17" x14ac:dyDescent="0.25">
      <c r="E8436" s="265"/>
      <c r="M8436" s="159"/>
      <c r="N8436" s="149"/>
      <c r="P8436" s="135"/>
      <c r="Q8436" s="135"/>
    </row>
    <row r="8437" spans="5:17" x14ac:dyDescent="0.25">
      <c r="E8437" s="265"/>
      <c r="M8437" s="159"/>
      <c r="N8437" s="149"/>
      <c r="P8437" s="135"/>
      <c r="Q8437" s="135"/>
    </row>
    <row r="8438" spans="5:17" x14ac:dyDescent="0.25">
      <c r="E8438" s="265"/>
      <c r="M8438" s="159"/>
      <c r="N8438" s="149"/>
      <c r="P8438" s="135"/>
      <c r="Q8438" s="135"/>
    </row>
    <row r="8439" spans="5:17" x14ac:dyDescent="0.25">
      <c r="E8439" s="265"/>
      <c r="M8439" s="159"/>
      <c r="N8439" s="149"/>
      <c r="P8439" s="135"/>
      <c r="Q8439" s="135"/>
    </row>
    <row r="8440" spans="5:17" x14ac:dyDescent="0.25">
      <c r="E8440" s="265"/>
      <c r="M8440" s="159"/>
      <c r="N8440" s="149"/>
      <c r="P8440" s="135"/>
      <c r="Q8440" s="135"/>
    </row>
    <row r="8441" spans="5:17" x14ac:dyDescent="0.25">
      <c r="E8441" s="265"/>
      <c r="M8441" s="159"/>
      <c r="N8441" s="149"/>
      <c r="P8441" s="135"/>
      <c r="Q8441" s="135"/>
    </row>
    <row r="8442" spans="5:17" x14ac:dyDescent="0.25">
      <c r="E8442" s="265"/>
      <c r="M8442" s="159"/>
      <c r="N8442" s="149"/>
      <c r="P8442" s="135"/>
      <c r="Q8442" s="135"/>
    </row>
    <row r="8443" spans="5:17" x14ac:dyDescent="0.25">
      <c r="E8443" s="265"/>
      <c r="M8443" s="159"/>
      <c r="N8443" s="149"/>
      <c r="P8443" s="135"/>
      <c r="Q8443" s="135"/>
    </row>
    <row r="8444" spans="5:17" x14ac:dyDescent="0.25">
      <c r="E8444" s="265"/>
      <c r="M8444" s="159"/>
      <c r="N8444" s="149"/>
      <c r="P8444" s="135"/>
      <c r="Q8444" s="135"/>
    </row>
    <row r="8445" spans="5:17" x14ac:dyDescent="0.25">
      <c r="E8445" s="265"/>
      <c r="M8445" s="159"/>
      <c r="N8445" s="149"/>
      <c r="P8445" s="135"/>
      <c r="Q8445" s="135"/>
    </row>
    <row r="8446" spans="5:17" x14ac:dyDescent="0.25">
      <c r="E8446" s="265"/>
      <c r="M8446" s="159"/>
      <c r="N8446" s="149"/>
      <c r="P8446" s="135"/>
      <c r="Q8446" s="135"/>
    </row>
    <row r="8447" spans="5:17" x14ac:dyDescent="0.25">
      <c r="E8447" s="265"/>
      <c r="M8447" s="159"/>
      <c r="N8447" s="149"/>
      <c r="P8447" s="135"/>
      <c r="Q8447" s="135"/>
    </row>
    <row r="8448" spans="5:17" x14ac:dyDescent="0.25">
      <c r="E8448" s="265"/>
      <c r="M8448" s="159"/>
      <c r="N8448" s="149"/>
      <c r="P8448" s="135"/>
      <c r="Q8448" s="135"/>
    </row>
    <row r="8449" spans="5:17" x14ac:dyDescent="0.25">
      <c r="E8449" s="265"/>
      <c r="M8449" s="159"/>
      <c r="N8449" s="149"/>
      <c r="P8449" s="135"/>
      <c r="Q8449" s="135"/>
    </row>
    <row r="8450" spans="5:17" x14ac:dyDescent="0.25">
      <c r="E8450" s="265"/>
      <c r="M8450" s="159"/>
      <c r="N8450" s="149"/>
      <c r="P8450" s="135"/>
      <c r="Q8450" s="135"/>
    </row>
    <row r="8451" spans="5:17" x14ac:dyDescent="0.25">
      <c r="E8451" s="265"/>
      <c r="M8451" s="159"/>
      <c r="N8451" s="149"/>
      <c r="P8451" s="135"/>
      <c r="Q8451" s="135"/>
    </row>
    <row r="8452" spans="5:17" x14ac:dyDescent="0.25">
      <c r="E8452" s="265"/>
      <c r="M8452" s="159"/>
      <c r="N8452" s="149"/>
      <c r="P8452" s="135"/>
      <c r="Q8452" s="135"/>
    </row>
    <row r="8453" spans="5:17" x14ac:dyDescent="0.25">
      <c r="E8453" s="265"/>
      <c r="M8453" s="159"/>
      <c r="N8453" s="149"/>
      <c r="P8453" s="135"/>
      <c r="Q8453" s="135"/>
    </row>
    <row r="8454" spans="5:17" x14ac:dyDescent="0.25">
      <c r="E8454" s="265"/>
      <c r="M8454" s="159"/>
      <c r="N8454" s="149"/>
      <c r="P8454" s="135"/>
      <c r="Q8454" s="135"/>
    </row>
    <row r="8455" spans="5:17" x14ac:dyDescent="0.25">
      <c r="E8455" s="265"/>
      <c r="M8455" s="159"/>
      <c r="N8455" s="149"/>
      <c r="P8455" s="135"/>
      <c r="Q8455" s="135"/>
    </row>
    <row r="8456" spans="5:17" x14ac:dyDescent="0.25">
      <c r="E8456" s="265"/>
      <c r="M8456" s="159"/>
      <c r="N8456" s="149"/>
      <c r="P8456" s="135"/>
      <c r="Q8456" s="135"/>
    </row>
    <row r="8457" spans="5:17" x14ac:dyDescent="0.25">
      <c r="E8457" s="265"/>
      <c r="M8457" s="159"/>
      <c r="N8457" s="149"/>
      <c r="P8457" s="135"/>
      <c r="Q8457" s="135"/>
    </row>
    <row r="8458" spans="5:17" x14ac:dyDescent="0.25">
      <c r="E8458" s="265"/>
      <c r="M8458" s="159"/>
      <c r="N8458" s="149"/>
      <c r="P8458" s="135"/>
      <c r="Q8458" s="135"/>
    </row>
    <row r="8459" spans="5:17" x14ac:dyDescent="0.25">
      <c r="E8459" s="265"/>
      <c r="M8459" s="159"/>
      <c r="N8459" s="149"/>
      <c r="P8459" s="135"/>
      <c r="Q8459" s="135"/>
    </row>
    <row r="8460" spans="5:17" x14ac:dyDescent="0.25">
      <c r="E8460" s="265"/>
      <c r="M8460" s="159"/>
      <c r="N8460" s="149"/>
      <c r="P8460" s="135"/>
      <c r="Q8460" s="135"/>
    </row>
    <row r="8461" spans="5:17" x14ac:dyDescent="0.25">
      <c r="E8461" s="265"/>
      <c r="M8461" s="159"/>
      <c r="N8461" s="149"/>
      <c r="P8461" s="135"/>
      <c r="Q8461" s="135"/>
    </row>
    <row r="8462" spans="5:17" x14ac:dyDescent="0.25">
      <c r="E8462" s="265"/>
      <c r="M8462" s="159"/>
      <c r="N8462" s="149"/>
      <c r="P8462" s="135"/>
      <c r="Q8462" s="135"/>
    </row>
    <row r="8463" spans="5:17" x14ac:dyDescent="0.25">
      <c r="E8463" s="265"/>
      <c r="M8463" s="159"/>
      <c r="N8463" s="149"/>
      <c r="P8463" s="135"/>
      <c r="Q8463" s="135"/>
    </row>
    <row r="8464" spans="5:17" x14ac:dyDescent="0.25">
      <c r="E8464" s="265"/>
      <c r="M8464" s="159"/>
      <c r="N8464" s="149"/>
      <c r="P8464" s="135"/>
      <c r="Q8464" s="135"/>
    </row>
    <row r="8465" spans="5:17" x14ac:dyDescent="0.25">
      <c r="E8465" s="265"/>
      <c r="M8465" s="159"/>
      <c r="N8465" s="149"/>
      <c r="P8465" s="135"/>
      <c r="Q8465" s="135"/>
    </row>
    <row r="8466" spans="5:17" x14ac:dyDescent="0.25">
      <c r="E8466" s="265"/>
      <c r="M8466" s="159"/>
      <c r="N8466" s="149"/>
      <c r="P8466" s="135"/>
      <c r="Q8466" s="135"/>
    </row>
    <row r="8467" spans="5:17" x14ac:dyDescent="0.25">
      <c r="E8467" s="265"/>
      <c r="M8467" s="159"/>
      <c r="N8467" s="149"/>
      <c r="P8467" s="135"/>
      <c r="Q8467" s="135"/>
    </row>
    <row r="8468" spans="5:17" x14ac:dyDescent="0.25">
      <c r="E8468" s="265"/>
      <c r="M8468" s="159"/>
      <c r="N8468" s="149"/>
      <c r="P8468" s="135"/>
      <c r="Q8468" s="135"/>
    </row>
    <row r="8469" spans="5:17" x14ac:dyDescent="0.25">
      <c r="E8469" s="265"/>
      <c r="M8469" s="159"/>
      <c r="N8469" s="149"/>
      <c r="P8469" s="135"/>
      <c r="Q8469" s="135"/>
    </row>
    <row r="8470" spans="5:17" x14ac:dyDescent="0.25">
      <c r="E8470" s="265"/>
      <c r="M8470" s="159"/>
      <c r="N8470" s="149"/>
      <c r="P8470" s="135"/>
      <c r="Q8470" s="135"/>
    </row>
    <row r="8471" spans="5:17" x14ac:dyDescent="0.25">
      <c r="E8471" s="265"/>
      <c r="M8471" s="159"/>
      <c r="N8471" s="149"/>
      <c r="P8471" s="135"/>
      <c r="Q8471" s="135"/>
    </row>
    <row r="8472" spans="5:17" x14ac:dyDescent="0.25">
      <c r="E8472" s="265"/>
      <c r="M8472" s="159"/>
      <c r="N8472" s="149"/>
      <c r="P8472" s="135"/>
      <c r="Q8472" s="135"/>
    </row>
    <row r="8473" spans="5:17" x14ac:dyDescent="0.25">
      <c r="E8473" s="265"/>
      <c r="M8473" s="159"/>
      <c r="N8473" s="149"/>
      <c r="P8473" s="135"/>
      <c r="Q8473" s="135"/>
    </row>
    <row r="8474" spans="5:17" x14ac:dyDescent="0.25">
      <c r="E8474" s="265"/>
      <c r="M8474" s="159"/>
      <c r="N8474" s="149"/>
      <c r="P8474" s="135"/>
      <c r="Q8474" s="135"/>
    </row>
    <row r="8475" spans="5:17" x14ac:dyDescent="0.25">
      <c r="E8475" s="265"/>
      <c r="M8475" s="159"/>
      <c r="N8475" s="149"/>
      <c r="P8475" s="135"/>
      <c r="Q8475" s="135"/>
    </row>
    <row r="8476" spans="5:17" x14ac:dyDescent="0.25">
      <c r="E8476" s="265"/>
      <c r="M8476" s="159"/>
      <c r="N8476" s="149"/>
      <c r="P8476" s="135"/>
      <c r="Q8476" s="135"/>
    </row>
    <row r="8477" spans="5:17" x14ac:dyDescent="0.25">
      <c r="E8477" s="265"/>
      <c r="M8477" s="159"/>
      <c r="N8477" s="149"/>
      <c r="P8477" s="135"/>
      <c r="Q8477" s="135"/>
    </row>
    <row r="8478" spans="5:17" x14ac:dyDescent="0.25">
      <c r="E8478" s="265"/>
      <c r="M8478" s="159"/>
      <c r="N8478" s="149"/>
      <c r="P8478" s="135"/>
      <c r="Q8478" s="135"/>
    </row>
    <row r="8479" spans="5:17" x14ac:dyDescent="0.25">
      <c r="E8479" s="265"/>
      <c r="M8479" s="159"/>
      <c r="N8479" s="149"/>
      <c r="P8479" s="135"/>
      <c r="Q8479" s="135"/>
    </row>
    <row r="8480" spans="5:17" x14ac:dyDescent="0.25">
      <c r="E8480" s="265"/>
      <c r="M8480" s="159"/>
      <c r="N8480" s="149"/>
      <c r="P8480" s="135"/>
      <c r="Q8480" s="135"/>
    </row>
    <row r="8481" spans="5:17" x14ac:dyDescent="0.25">
      <c r="E8481" s="265"/>
      <c r="M8481" s="159"/>
      <c r="N8481" s="149"/>
      <c r="P8481" s="135"/>
      <c r="Q8481" s="135"/>
    </row>
    <row r="8482" spans="5:17" x14ac:dyDescent="0.25">
      <c r="E8482" s="265"/>
      <c r="M8482" s="159"/>
      <c r="N8482" s="149"/>
      <c r="P8482" s="135"/>
      <c r="Q8482" s="135"/>
    </row>
    <row r="8483" spans="5:17" x14ac:dyDescent="0.25">
      <c r="E8483" s="265"/>
      <c r="M8483" s="159"/>
      <c r="N8483" s="149"/>
      <c r="P8483" s="135"/>
      <c r="Q8483" s="135"/>
    </row>
    <row r="8484" spans="5:17" x14ac:dyDescent="0.25">
      <c r="E8484" s="265"/>
      <c r="M8484" s="159"/>
      <c r="N8484" s="149"/>
      <c r="P8484" s="135"/>
      <c r="Q8484" s="135"/>
    </row>
    <row r="8485" spans="5:17" x14ac:dyDescent="0.25">
      <c r="E8485" s="265"/>
      <c r="M8485" s="159"/>
      <c r="N8485" s="149"/>
      <c r="P8485" s="135"/>
      <c r="Q8485" s="135"/>
    </row>
    <row r="8486" spans="5:17" x14ac:dyDescent="0.25">
      <c r="E8486" s="265"/>
      <c r="M8486" s="159"/>
      <c r="N8486" s="149"/>
      <c r="P8486" s="135"/>
      <c r="Q8486" s="135"/>
    </row>
    <row r="8487" spans="5:17" x14ac:dyDescent="0.25">
      <c r="E8487" s="265"/>
      <c r="M8487" s="159"/>
      <c r="N8487" s="149"/>
      <c r="P8487" s="135"/>
      <c r="Q8487" s="135"/>
    </row>
    <row r="8488" spans="5:17" x14ac:dyDescent="0.25">
      <c r="E8488" s="265"/>
      <c r="M8488" s="159"/>
      <c r="N8488" s="149"/>
      <c r="P8488" s="135"/>
      <c r="Q8488" s="135"/>
    </row>
    <row r="8489" spans="5:17" x14ac:dyDescent="0.25">
      <c r="E8489" s="265"/>
      <c r="M8489" s="159"/>
      <c r="N8489" s="149"/>
      <c r="P8489" s="135"/>
      <c r="Q8489" s="135"/>
    </row>
    <row r="8490" spans="5:17" x14ac:dyDescent="0.25">
      <c r="E8490" s="265"/>
      <c r="M8490" s="159"/>
      <c r="N8490" s="149"/>
      <c r="P8490" s="135"/>
      <c r="Q8490" s="135"/>
    </row>
    <row r="8491" spans="5:17" x14ac:dyDescent="0.25">
      <c r="E8491" s="265"/>
      <c r="M8491" s="159"/>
      <c r="N8491" s="149"/>
      <c r="P8491" s="135"/>
      <c r="Q8491" s="135"/>
    </row>
    <row r="8492" spans="5:17" x14ac:dyDescent="0.25">
      <c r="E8492" s="265"/>
      <c r="M8492" s="159"/>
      <c r="N8492" s="149"/>
      <c r="P8492" s="135"/>
      <c r="Q8492" s="135"/>
    </row>
    <row r="8493" spans="5:17" x14ac:dyDescent="0.25">
      <c r="E8493" s="265"/>
      <c r="M8493" s="159"/>
      <c r="N8493" s="149"/>
      <c r="P8493" s="135"/>
      <c r="Q8493" s="135"/>
    </row>
    <row r="8494" spans="5:17" x14ac:dyDescent="0.25">
      <c r="E8494" s="265"/>
      <c r="M8494" s="159"/>
      <c r="N8494" s="149"/>
      <c r="P8494" s="135"/>
      <c r="Q8494" s="135"/>
    </row>
    <row r="8495" spans="5:17" x14ac:dyDescent="0.25">
      <c r="E8495" s="265"/>
      <c r="M8495" s="159"/>
      <c r="N8495" s="149"/>
      <c r="P8495" s="135"/>
      <c r="Q8495" s="135"/>
    </row>
    <row r="8496" spans="5:17" x14ac:dyDescent="0.25">
      <c r="E8496" s="265"/>
      <c r="M8496" s="159"/>
      <c r="N8496" s="149"/>
      <c r="P8496" s="135"/>
      <c r="Q8496" s="135"/>
    </row>
    <row r="8497" spans="5:17" x14ac:dyDescent="0.25">
      <c r="E8497" s="265"/>
      <c r="M8497" s="159"/>
      <c r="N8497" s="149"/>
      <c r="P8497" s="135"/>
      <c r="Q8497" s="135"/>
    </row>
    <row r="8498" spans="5:17" x14ac:dyDescent="0.25">
      <c r="E8498" s="265"/>
      <c r="M8498" s="159"/>
      <c r="N8498" s="149"/>
      <c r="P8498" s="135"/>
      <c r="Q8498" s="135"/>
    </row>
    <row r="8499" spans="5:17" x14ac:dyDescent="0.25">
      <c r="E8499" s="265"/>
      <c r="M8499" s="159"/>
      <c r="N8499" s="149"/>
      <c r="P8499" s="135"/>
      <c r="Q8499" s="135"/>
    </row>
    <row r="8500" spans="5:17" x14ac:dyDescent="0.25">
      <c r="E8500" s="265"/>
      <c r="M8500" s="159"/>
      <c r="N8500" s="149"/>
      <c r="P8500" s="135"/>
      <c r="Q8500" s="135"/>
    </row>
    <row r="8501" spans="5:17" x14ac:dyDescent="0.25">
      <c r="E8501" s="265"/>
      <c r="M8501" s="159"/>
      <c r="N8501" s="149"/>
      <c r="P8501" s="135"/>
      <c r="Q8501" s="135"/>
    </row>
    <row r="8502" spans="5:17" x14ac:dyDescent="0.25">
      <c r="E8502" s="265"/>
      <c r="M8502" s="159"/>
      <c r="N8502" s="149"/>
      <c r="P8502" s="135"/>
      <c r="Q8502" s="135"/>
    </row>
    <row r="8503" spans="5:17" x14ac:dyDescent="0.25">
      <c r="E8503" s="265"/>
      <c r="M8503" s="159"/>
      <c r="N8503" s="149"/>
      <c r="P8503" s="135"/>
      <c r="Q8503" s="135"/>
    </row>
    <row r="8504" spans="5:17" x14ac:dyDescent="0.25">
      <c r="E8504" s="265"/>
      <c r="M8504" s="159"/>
      <c r="N8504" s="149"/>
      <c r="P8504" s="135"/>
      <c r="Q8504" s="135"/>
    </row>
    <row r="8505" spans="5:17" x14ac:dyDescent="0.25">
      <c r="E8505" s="265"/>
      <c r="M8505" s="159"/>
      <c r="N8505" s="149"/>
      <c r="P8505" s="135"/>
      <c r="Q8505" s="135"/>
    </row>
    <row r="8506" spans="5:17" x14ac:dyDescent="0.25">
      <c r="E8506" s="265"/>
      <c r="M8506" s="159"/>
      <c r="N8506" s="149"/>
      <c r="P8506" s="135"/>
      <c r="Q8506" s="135"/>
    </row>
    <row r="8507" spans="5:17" x14ac:dyDescent="0.25">
      <c r="E8507" s="265"/>
      <c r="M8507" s="159"/>
      <c r="N8507" s="149"/>
      <c r="P8507" s="135"/>
      <c r="Q8507" s="135"/>
    </row>
    <row r="8508" spans="5:17" x14ac:dyDescent="0.25">
      <c r="E8508" s="265"/>
      <c r="M8508" s="159"/>
      <c r="N8508" s="149"/>
      <c r="P8508" s="135"/>
      <c r="Q8508" s="135"/>
    </row>
    <row r="8509" spans="5:17" x14ac:dyDescent="0.25">
      <c r="E8509" s="265"/>
      <c r="M8509" s="159"/>
      <c r="N8509" s="149"/>
      <c r="P8509" s="135"/>
      <c r="Q8509" s="135"/>
    </row>
    <row r="8510" spans="5:17" x14ac:dyDescent="0.25">
      <c r="E8510" s="265"/>
      <c r="M8510" s="159"/>
      <c r="N8510" s="149"/>
      <c r="P8510" s="135"/>
      <c r="Q8510" s="135"/>
    </row>
    <row r="8511" spans="5:17" x14ac:dyDescent="0.25">
      <c r="E8511" s="265"/>
      <c r="M8511" s="159"/>
      <c r="N8511" s="149"/>
      <c r="P8511" s="135"/>
      <c r="Q8511" s="135"/>
    </row>
    <row r="8512" spans="5:17" x14ac:dyDescent="0.25">
      <c r="E8512" s="265"/>
      <c r="M8512" s="159"/>
      <c r="N8512" s="149"/>
      <c r="P8512" s="135"/>
      <c r="Q8512" s="135"/>
    </row>
    <row r="8513" spans="5:17" x14ac:dyDescent="0.25">
      <c r="E8513" s="265"/>
      <c r="M8513" s="159"/>
      <c r="N8513" s="149"/>
      <c r="P8513" s="135"/>
      <c r="Q8513" s="135"/>
    </row>
    <row r="8514" spans="5:17" x14ac:dyDescent="0.25">
      <c r="E8514" s="265"/>
      <c r="M8514" s="159"/>
      <c r="N8514" s="149"/>
      <c r="P8514" s="135"/>
      <c r="Q8514" s="135"/>
    </row>
    <row r="8515" spans="5:17" x14ac:dyDescent="0.25">
      <c r="E8515" s="265"/>
      <c r="M8515" s="159"/>
      <c r="N8515" s="149"/>
      <c r="P8515" s="135"/>
      <c r="Q8515" s="135"/>
    </row>
    <row r="8516" spans="5:17" x14ac:dyDescent="0.25">
      <c r="E8516" s="265"/>
      <c r="M8516" s="159"/>
      <c r="N8516" s="149"/>
      <c r="P8516" s="135"/>
      <c r="Q8516" s="135"/>
    </row>
    <row r="8517" spans="5:17" x14ac:dyDescent="0.25">
      <c r="E8517" s="265"/>
      <c r="M8517" s="159"/>
      <c r="N8517" s="149"/>
      <c r="P8517" s="135"/>
      <c r="Q8517" s="135"/>
    </row>
    <row r="8518" spans="5:17" x14ac:dyDescent="0.25">
      <c r="E8518" s="265"/>
      <c r="M8518" s="159"/>
      <c r="N8518" s="149"/>
      <c r="P8518" s="135"/>
      <c r="Q8518" s="135"/>
    </row>
    <row r="8519" spans="5:17" x14ac:dyDescent="0.25">
      <c r="E8519" s="265"/>
      <c r="M8519" s="159"/>
      <c r="N8519" s="149"/>
      <c r="P8519" s="135"/>
      <c r="Q8519" s="135"/>
    </row>
    <row r="8520" spans="5:17" x14ac:dyDescent="0.25">
      <c r="E8520" s="265"/>
      <c r="M8520" s="159"/>
      <c r="N8520" s="149"/>
      <c r="P8520" s="135"/>
      <c r="Q8520" s="135"/>
    </row>
    <row r="8521" spans="5:17" x14ac:dyDescent="0.25">
      <c r="E8521" s="265"/>
      <c r="M8521" s="159"/>
      <c r="N8521" s="149"/>
      <c r="P8521" s="135"/>
      <c r="Q8521" s="135"/>
    </row>
    <row r="8522" spans="5:17" x14ac:dyDescent="0.25">
      <c r="E8522" s="265"/>
      <c r="M8522" s="159"/>
      <c r="N8522" s="149"/>
      <c r="P8522" s="135"/>
      <c r="Q8522" s="135"/>
    </row>
    <row r="8523" spans="5:17" x14ac:dyDescent="0.25">
      <c r="E8523" s="265"/>
      <c r="M8523" s="159"/>
      <c r="N8523" s="149"/>
      <c r="P8523" s="135"/>
      <c r="Q8523" s="135"/>
    </row>
    <row r="8524" spans="5:17" x14ac:dyDescent="0.25">
      <c r="E8524" s="265"/>
      <c r="M8524" s="159"/>
      <c r="N8524" s="149"/>
      <c r="P8524" s="135"/>
      <c r="Q8524" s="135"/>
    </row>
    <row r="8525" spans="5:17" x14ac:dyDescent="0.25">
      <c r="E8525" s="265"/>
      <c r="M8525" s="159"/>
      <c r="N8525" s="149"/>
      <c r="P8525" s="135"/>
      <c r="Q8525" s="135"/>
    </row>
    <row r="8526" spans="5:17" x14ac:dyDescent="0.25">
      <c r="E8526" s="265"/>
      <c r="M8526" s="159"/>
      <c r="N8526" s="149"/>
      <c r="P8526" s="135"/>
      <c r="Q8526" s="135"/>
    </row>
    <row r="8527" spans="5:17" x14ac:dyDescent="0.25">
      <c r="E8527" s="265"/>
      <c r="M8527" s="159"/>
      <c r="N8527" s="149"/>
      <c r="P8527" s="135"/>
      <c r="Q8527" s="135"/>
    </row>
    <row r="8528" spans="5:17" x14ac:dyDescent="0.25">
      <c r="E8528" s="265"/>
      <c r="M8528" s="159"/>
      <c r="N8528" s="149"/>
      <c r="P8528" s="135"/>
      <c r="Q8528" s="135"/>
    </row>
    <row r="8529" spans="5:17" x14ac:dyDescent="0.25">
      <c r="E8529" s="265"/>
      <c r="M8529" s="159"/>
      <c r="N8529" s="149"/>
      <c r="P8529" s="135"/>
      <c r="Q8529" s="135"/>
    </row>
    <row r="8530" spans="5:17" x14ac:dyDescent="0.25">
      <c r="E8530" s="265"/>
      <c r="M8530" s="159"/>
      <c r="N8530" s="149"/>
      <c r="P8530" s="135"/>
      <c r="Q8530" s="135"/>
    </row>
    <row r="8531" spans="5:17" x14ac:dyDescent="0.25">
      <c r="E8531" s="265"/>
      <c r="M8531" s="159"/>
      <c r="N8531" s="149"/>
      <c r="P8531" s="135"/>
      <c r="Q8531" s="135"/>
    </row>
    <row r="8532" spans="5:17" x14ac:dyDescent="0.25">
      <c r="E8532" s="265"/>
      <c r="M8532" s="159"/>
      <c r="N8532" s="149"/>
      <c r="P8532" s="135"/>
      <c r="Q8532" s="135"/>
    </row>
    <row r="8533" spans="5:17" x14ac:dyDescent="0.25">
      <c r="E8533" s="265"/>
      <c r="M8533" s="159"/>
      <c r="N8533" s="149"/>
      <c r="P8533" s="135"/>
      <c r="Q8533" s="135"/>
    </row>
    <row r="8534" spans="5:17" x14ac:dyDescent="0.25">
      <c r="E8534" s="265"/>
      <c r="M8534" s="159"/>
      <c r="N8534" s="149"/>
      <c r="P8534" s="135"/>
      <c r="Q8534" s="135"/>
    </row>
    <row r="8535" spans="5:17" x14ac:dyDescent="0.25">
      <c r="E8535" s="265"/>
      <c r="M8535" s="159"/>
      <c r="N8535" s="149"/>
      <c r="P8535" s="135"/>
      <c r="Q8535" s="135"/>
    </row>
    <row r="8536" spans="5:17" x14ac:dyDescent="0.25">
      <c r="E8536" s="265"/>
      <c r="M8536" s="159"/>
      <c r="N8536" s="149"/>
      <c r="P8536" s="135"/>
      <c r="Q8536" s="135"/>
    </row>
    <row r="8537" spans="5:17" x14ac:dyDescent="0.25">
      <c r="E8537" s="265"/>
      <c r="M8537" s="159"/>
      <c r="N8537" s="149"/>
      <c r="P8537" s="135"/>
      <c r="Q8537" s="135"/>
    </row>
    <row r="8538" spans="5:17" x14ac:dyDescent="0.25">
      <c r="E8538" s="265"/>
      <c r="M8538" s="159"/>
      <c r="N8538" s="149"/>
      <c r="P8538" s="135"/>
      <c r="Q8538" s="135"/>
    </row>
    <row r="8539" spans="5:17" x14ac:dyDescent="0.25">
      <c r="E8539" s="265"/>
      <c r="M8539" s="159"/>
      <c r="N8539" s="149"/>
      <c r="P8539" s="135"/>
      <c r="Q8539" s="135"/>
    </row>
    <row r="8540" spans="5:17" x14ac:dyDescent="0.25">
      <c r="E8540" s="265"/>
      <c r="M8540" s="159"/>
      <c r="N8540" s="149"/>
      <c r="P8540" s="135"/>
      <c r="Q8540" s="135"/>
    </row>
    <row r="8541" spans="5:17" x14ac:dyDescent="0.25">
      <c r="E8541" s="265"/>
      <c r="M8541" s="159"/>
      <c r="N8541" s="149"/>
      <c r="P8541" s="135"/>
      <c r="Q8541" s="135"/>
    </row>
    <row r="8542" spans="5:17" x14ac:dyDescent="0.25">
      <c r="E8542" s="265"/>
      <c r="M8542" s="159"/>
      <c r="N8542" s="149"/>
      <c r="P8542" s="135"/>
      <c r="Q8542" s="135"/>
    </row>
    <row r="8543" spans="5:17" x14ac:dyDescent="0.25">
      <c r="E8543" s="265"/>
      <c r="M8543" s="159"/>
      <c r="N8543" s="149"/>
      <c r="P8543" s="135"/>
      <c r="Q8543" s="135"/>
    </row>
    <row r="8544" spans="5:17" x14ac:dyDescent="0.25">
      <c r="E8544" s="265"/>
      <c r="M8544" s="159"/>
      <c r="N8544" s="149"/>
      <c r="P8544" s="135"/>
      <c r="Q8544" s="135"/>
    </row>
    <row r="8545" spans="5:17" x14ac:dyDescent="0.25">
      <c r="E8545" s="265"/>
      <c r="M8545" s="159"/>
      <c r="N8545" s="149"/>
      <c r="P8545" s="135"/>
      <c r="Q8545" s="135"/>
    </row>
    <row r="8546" spans="5:17" x14ac:dyDescent="0.25">
      <c r="E8546" s="265"/>
      <c r="M8546" s="159"/>
      <c r="N8546" s="149"/>
      <c r="P8546" s="135"/>
      <c r="Q8546" s="135"/>
    </row>
    <row r="8547" spans="5:17" x14ac:dyDescent="0.25">
      <c r="E8547" s="265"/>
      <c r="M8547" s="159"/>
      <c r="N8547" s="149"/>
      <c r="P8547" s="135"/>
      <c r="Q8547" s="135"/>
    </row>
    <row r="8548" spans="5:17" x14ac:dyDescent="0.25">
      <c r="E8548" s="265"/>
      <c r="M8548" s="159"/>
      <c r="N8548" s="149"/>
      <c r="P8548" s="135"/>
      <c r="Q8548" s="135"/>
    </row>
    <row r="8549" spans="5:17" x14ac:dyDescent="0.25">
      <c r="E8549" s="265"/>
      <c r="M8549" s="159"/>
      <c r="N8549" s="149"/>
      <c r="P8549" s="135"/>
      <c r="Q8549" s="135"/>
    </row>
    <row r="8550" spans="5:17" x14ac:dyDescent="0.25">
      <c r="E8550" s="265"/>
      <c r="M8550" s="159"/>
      <c r="N8550" s="149"/>
      <c r="P8550" s="135"/>
      <c r="Q8550" s="135"/>
    </row>
    <row r="8551" spans="5:17" x14ac:dyDescent="0.25">
      <c r="E8551" s="265"/>
      <c r="M8551" s="159"/>
      <c r="N8551" s="149"/>
      <c r="P8551" s="135"/>
      <c r="Q8551" s="135"/>
    </row>
    <row r="8552" spans="5:17" x14ac:dyDescent="0.25">
      <c r="E8552" s="265"/>
      <c r="M8552" s="159"/>
      <c r="N8552" s="149"/>
      <c r="P8552" s="135"/>
      <c r="Q8552" s="135"/>
    </row>
    <row r="8553" spans="5:17" x14ac:dyDescent="0.25">
      <c r="E8553" s="265"/>
      <c r="M8553" s="159"/>
      <c r="N8553" s="149"/>
      <c r="P8553" s="135"/>
      <c r="Q8553" s="135"/>
    </row>
    <row r="8554" spans="5:17" x14ac:dyDescent="0.25">
      <c r="E8554" s="265"/>
      <c r="M8554" s="159"/>
      <c r="N8554" s="149"/>
      <c r="P8554" s="135"/>
      <c r="Q8554" s="135"/>
    </row>
    <row r="8555" spans="5:17" x14ac:dyDescent="0.25">
      <c r="E8555" s="265"/>
      <c r="M8555" s="159"/>
      <c r="N8555" s="149"/>
      <c r="P8555" s="135"/>
      <c r="Q8555" s="135"/>
    </row>
    <row r="8556" spans="5:17" x14ac:dyDescent="0.25">
      <c r="E8556" s="265"/>
      <c r="M8556" s="159"/>
      <c r="N8556" s="149"/>
      <c r="P8556" s="135"/>
      <c r="Q8556" s="135"/>
    </row>
    <row r="8557" spans="5:17" x14ac:dyDescent="0.25">
      <c r="E8557" s="265"/>
      <c r="M8557" s="159"/>
      <c r="N8557" s="149"/>
      <c r="P8557" s="135"/>
      <c r="Q8557" s="135"/>
    </row>
    <row r="8558" spans="5:17" x14ac:dyDescent="0.25">
      <c r="E8558" s="265"/>
      <c r="M8558" s="159"/>
      <c r="N8558" s="149"/>
      <c r="P8558" s="135"/>
      <c r="Q8558" s="135"/>
    </row>
    <row r="8559" spans="5:17" x14ac:dyDescent="0.25">
      <c r="E8559" s="265"/>
      <c r="M8559" s="159"/>
      <c r="N8559" s="149"/>
      <c r="P8559" s="135"/>
      <c r="Q8559" s="135"/>
    </row>
    <row r="8560" spans="5:17" x14ac:dyDescent="0.25">
      <c r="E8560" s="265"/>
      <c r="M8560" s="159"/>
      <c r="N8560" s="149"/>
      <c r="P8560" s="135"/>
      <c r="Q8560" s="135"/>
    </row>
    <row r="8561" spans="5:17" x14ac:dyDescent="0.25">
      <c r="E8561" s="265"/>
      <c r="M8561" s="159"/>
      <c r="N8561" s="149"/>
      <c r="P8561" s="135"/>
      <c r="Q8561" s="135"/>
    </row>
    <row r="8562" spans="5:17" x14ac:dyDescent="0.25">
      <c r="E8562" s="265"/>
      <c r="M8562" s="159"/>
      <c r="N8562" s="149"/>
      <c r="P8562" s="135"/>
      <c r="Q8562" s="135"/>
    </row>
    <row r="8563" spans="5:17" x14ac:dyDescent="0.25">
      <c r="E8563" s="265"/>
      <c r="M8563" s="159"/>
      <c r="N8563" s="149"/>
      <c r="P8563" s="135"/>
      <c r="Q8563" s="135"/>
    </row>
    <row r="8564" spans="5:17" x14ac:dyDescent="0.25">
      <c r="E8564" s="265"/>
      <c r="M8564" s="159"/>
      <c r="N8564" s="149"/>
      <c r="P8564" s="135"/>
      <c r="Q8564" s="135"/>
    </row>
    <row r="8565" spans="5:17" x14ac:dyDescent="0.25">
      <c r="E8565" s="265"/>
      <c r="M8565" s="159"/>
      <c r="N8565" s="149"/>
      <c r="P8565" s="135"/>
      <c r="Q8565" s="135"/>
    </row>
    <row r="8566" spans="5:17" x14ac:dyDescent="0.25">
      <c r="E8566" s="265"/>
      <c r="M8566" s="159"/>
      <c r="N8566" s="149"/>
      <c r="P8566" s="135"/>
      <c r="Q8566" s="135"/>
    </row>
    <row r="8567" spans="5:17" x14ac:dyDescent="0.25">
      <c r="E8567" s="265"/>
      <c r="M8567" s="159"/>
      <c r="N8567" s="149"/>
      <c r="P8567" s="135"/>
      <c r="Q8567" s="135"/>
    </row>
    <row r="8568" spans="5:17" x14ac:dyDescent="0.25">
      <c r="E8568" s="265"/>
      <c r="M8568" s="159"/>
      <c r="N8568" s="149"/>
      <c r="P8568" s="135"/>
      <c r="Q8568" s="135"/>
    </row>
    <row r="8569" spans="5:17" x14ac:dyDescent="0.25">
      <c r="E8569" s="265"/>
      <c r="M8569" s="159"/>
      <c r="N8569" s="149"/>
      <c r="P8569" s="135"/>
      <c r="Q8569" s="135"/>
    </row>
    <row r="8570" spans="5:17" x14ac:dyDescent="0.25">
      <c r="E8570" s="265"/>
      <c r="M8570" s="159"/>
      <c r="N8570" s="149"/>
      <c r="P8570" s="135"/>
      <c r="Q8570" s="135"/>
    </row>
    <row r="8571" spans="5:17" x14ac:dyDescent="0.25">
      <c r="E8571" s="265"/>
      <c r="M8571" s="159"/>
      <c r="N8571" s="149"/>
      <c r="P8571" s="135"/>
      <c r="Q8571" s="135"/>
    </row>
    <row r="8572" spans="5:17" x14ac:dyDescent="0.25">
      <c r="E8572" s="265"/>
      <c r="M8572" s="159"/>
      <c r="N8572" s="149"/>
      <c r="P8572" s="135"/>
      <c r="Q8572" s="135"/>
    </row>
    <row r="8573" spans="5:17" x14ac:dyDescent="0.25">
      <c r="E8573" s="265"/>
      <c r="M8573" s="159"/>
      <c r="N8573" s="149"/>
      <c r="P8573" s="135"/>
      <c r="Q8573" s="135"/>
    </row>
    <row r="8574" spans="5:17" x14ac:dyDescent="0.25">
      <c r="E8574" s="265"/>
      <c r="M8574" s="159"/>
      <c r="N8574" s="149"/>
      <c r="P8574" s="135"/>
      <c r="Q8574" s="135"/>
    </row>
    <row r="8575" spans="5:17" x14ac:dyDescent="0.25">
      <c r="E8575" s="265"/>
      <c r="M8575" s="159"/>
      <c r="N8575" s="149"/>
      <c r="P8575" s="135"/>
      <c r="Q8575" s="135"/>
    </row>
    <row r="8576" spans="5:17" x14ac:dyDescent="0.25">
      <c r="E8576" s="265"/>
      <c r="M8576" s="159"/>
      <c r="N8576" s="149"/>
      <c r="P8576" s="135"/>
      <c r="Q8576" s="135"/>
    </row>
    <row r="8577" spans="5:17" x14ac:dyDescent="0.25">
      <c r="E8577" s="265"/>
      <c r="M8577" s="159"/>
      <c r="N8577" s="149"/>
      <c r="P8577" s="135"/>
      <c r="Q8577" s="135"/>
    </row>
    <row r="8578" spans="5:17" x14ac:dyDescent="0.25">
      <c r="E8578" s="265"/>
      <c r="M8578" s="159"/>
      <c r="N8578" s="149"/>
      <c r="P8578" s="135"/>
      <c r="Q8578" s="135"/>
    </row>
    <row r="8579" spans="5:17" x14ac:dyDescent="0.25">
      <c r="E8579" s="265"/>
      <c r="M8579" s="159"/>
      <c r="N8579" s="149"/>
      <c r="P8579" s="135"/>
      <c r="Q8579" s="135"/>
    </row>
    <row r="8580" spans="5:17" x14ac:dyDescent="0.25">
      <c r="E8580" s="265"/>
      <c r="M8580" s="159"/>
      <c r="N8580" s="149"/>
      <c r="P8580" s="135"/>
      <c r="Q8580" s="135"/>
    </row>
    <row r="8581" spans="5:17" x14ac:dyDescent="0.25">
      <c r="E8581" s="265"/>
      <c r="M8581" s="159"/>
      <c r="N8581" s="149"/>
      <c r="P8581" s="135"/>
      <c r="Q8581" s="135"/>
    </row>
    <row r="8582" spans="5:17" x14ac:dyDescent="0.25">
      <c r="E8582" s="265"/>
      <c r="M8582" s="159"/>
      <c r="N8582" s="149"/>
      <c r="P8582" s="135"/>
      <c r="Q8582" s="135"/>
    </row>
    <row r="8583" spans="5:17" x14ac:dyDescent="0.25">
      <c r="E8583" s="265"/>
      <c r="M8583" s="159"/>
      <c r="N8583" s="149"/>
      <c r="P8583" s="135"/>
      <c r="Q8583" s="135"/>
    </row>
    <row r="8584" spans="5:17" x14ac:dyDescent="0.25">
      <c r="E8584" s="265"/>
      <c r="M8584" s="159"/>
      <c r="N8584" s="149"/>
      <c r="P8584" s="135"/>
      <c r="Q8584" s="135"/>
    </row>
    <row r="8585" spans="5:17" x14ac:dyDescent="0.25">
      <c r="E8585" s="265"/>
      <c r="M8585" s="159"/>
      <c r="N8585" s="149"/>
      <c r="P8585" s="135"/>
      <c r="Q8585" s="135"/>
    </row>
    <row r="8586" spans="5:17" x14ac:dyDescent="0.25">
      <c r="E8586" s="265"/>
      <c r="M8586" s="159"/>
      <c r="N8586" s="149"/>
      <c r="P8586" s="135"/>
      <c r="Q8586" s="135"/>
    </row>
    <row r="8587" spans="5:17" x14ac:dyDescent="0.25">
      <c r="E8587" s="265"/>
      <c r="M8587" s="159"/>
      <c r="N8587" s="149"/>
      <c r="P8587" s="135"/>
      <c r="Q8587" s="135"/>
    </row>
    <row r="8588" spans="5:17" x14ac:dyDescent="0.25">
      <c r="E8588" s="265"/>
      <c r="M8588" s="159"/>
      <c r="N8588" s="149"/>
      <c r="P8588" s="135"/>
      <c r="Q8588" s="135"/>
    </row>
    <row r="8589" spans="5:17" x14ac:dyDescent="0.25">
      <c r="E8589" s="265"/>
      <c r="M8589" s="159"/>
      <c r="N8589" s="149"/>
      <c r="P8589" s="135"/>
      <c r="Q8589" s="135"/>
    </row>
    <row r="8590" spans="5:17" x14ac:dyDescent="0.25">
      <c r="E8590" s="265"/>
      <c r="M8590" s="159"/>
      <c r="N8590" s="149"/>
      <c r="P8590" s="135"/>
      <c r="Q8590" s="135"/>
    </row>
    <row r="8591" spans="5:17" x14ac:dyDescent="0.25">
      <c r="E8591" s="265"/>
      <c r="M8591" s="159"/>
      <c r="N8591" s="149"/>
      <c r="P8591" s="135"/>
      <c r="Q8591" s="135"/>
    </row>
    <row r="8592" spans="5:17" x14ac:dyDescent="0.25">
      <c r="E8592" s="265"/>
      <c r="M8592" s="159"/>
      <c r="N8592" s="149"/>
      <c r="P8592" s="135"/>
      <c r="Q8592" s="135"/>
    </row>
    <row r="8593" spans="5:17" x14ac:dyDescent="0.25">
      <c r="E8593" s="265"/>
      <c r="M8593" s="159"/>
      <c r="N8593" s="149"/>
      <c r="P8593" s="135"/>
      <c r="Q8593" s="135"/>
    </row>
    <row r="8594" spans="5:17" x14ac:dyDescent="0.25">
      <c r="E8594" s="265"/>
      <c r="M8594" s="159"/>
      <c r="N8594" s="149"/>
      <c r="P8594" s="135"/>
      <c r="Q8594" s="135"/>
    </row>
    <row r="8595" spans="5:17" x14ac:dyDescent="0.25">
      <c r="E8595" s="265"/>
      <c r="M8595" s="159"/>
      <c r="N8595" s="149"/>
      <c r="P8595" s="135"/>
      <c r="Q8595" s="135"/>
    </row>
    <row r="8596" spans="5:17" x14ac:dyDescent="0.25">
      <c r="E8596" s="265"/>
      <c r="M8596" s="159"/>
      <c r="N8596" s="149"/>
      <c r="P8596" s="135"/>
      <c r="Q8596" s="135"/>
    </row>
    <row r="8597" spans="5:17" x14ac:dyDescent="0.25">
      <c r="E8597" s="265"/>
      <c r="M8597" s="159"/>
      <c r="N8597" s="149"/>
      <c r="P8597" s="135"/>
      <c r="Q8597" s="135"/>
    </row>
    <row r="8598" spans="5:17" x14ac:dyDescent="0.25">
      <c r="E8598" s="265"/>
      <c r="M8598" s="159"/>
      <c r="N8598" s="149"/>
      <c r="P8598" s="135"/>
      <c r="Q8598" s="135"/>
    </row>
    <row r="8599" spans="5:17" x14ac:dyDescent="0.25">
      <c r="E8599" s="265"/>
      <c r="M8599" s="159"/>
      <c r="N8599" s="149"/>
      <c r="P8599" s="135"/>
      <c r="Q8599" s="135"/>
    </row>
    <row r="8600" spans="5:17" x14ac:dyDescent="0.25">
      <c r="E8600" s="265"/>
      <c r="M8600" s="159"/>
      <c r="N8600" s="149"/>
      <c r="P8600" s="135"/>
      <c r="Q8600" s="135"/>
    </row>
    <row r="8601" spans="5:17" x14ac:dyDescent="0.25">
      <c r="E8601" s="265"/>
      <c r="M8601" s="159"/>
      <c r="N8601" s="149"/>
      <c r="P8601" s="135"/>
      <c r="Q8601" s="135"/>
    </row>
    <row r="8602" spans="5:17" x14ac:dyDescent="0.25">
      <c r="E8602" s="265"/>
      <c r="M8602" s="159"/>
      <c r="N8602" s="149"/>
      <c r="P8602" s="135"/>
      <c r="Q8602" s="135"/>
    </row>
    <row r="8603" spans="5:17" x14ac:dyDescent="0.25">
      <c r="E8603" s="265"/>
      <c r="M8603" s="159"/>
      <c r="N8603" s="149"/>
      <c r="P8603" s="135"/>
      <c r="Q8603" s="135"/>
    </row>
    <row r="8604" spans="5:17" x14ac:dyDescent="0.25">
      <c r="E8604" s="265"/>
      <c r="M8604" s="159"/>
      <c r="N8604" s="149"/>
      <c r="P8604" s="135"/>
      <c r="Q8604" s="135"/>
    </row>
    <row r="8605" spans="5:17" x14ac:dyDescent="0.25">
      <c r="E8605" s="265"/>
      <c r="M8605" s="159"/>
      <c r="N8605" s="149"/>
      <c r="P8605" s="135"/>
      <c r="Q8605" s="135"/>
    </row>
    <row r="8606" spans="5:17" x14ac:dyDescent="0.25">
      <c r="E8606" s="265"/>
      <c r="M8606" s="159"/>
      <c r="N8606" s="149"/>
      <c r="P8606" s="135"/>
      <c r="Q8606" s="135"/>
    </row>
    <row r="8607" spans="5:17" x14ac:dyDescent="0.25">
      <c r="E8607" s="265"/>
      <c r="M8607" s="159"/>
      <c r="N8607" s="149"/>
      <c r="P8607" s="135"/>
      <c r="Q8607" s="135"/>
    </row>
    <row r="8608" spans="5:17" x14ac:dyDescent="0.25">
      <c r="E8608" s="265"/>
      <c r="M8608" s="159"/>
      <c r="N8608" s="149"/>
      <c r="P8608" s="135"/>
      <c r="Q8608" s="135"/>
    </row>
    <row r="8609" spans="5:17" x14ac:dyDescent="0.25">
      <c r="E8609" s="265"/>
      <c r="M8609" s="159"/>
      <c r="N8609" s="149"/>
      <c r="P8609" s="135"/>
      <c r="Q8609" s="135"/>
    </row>
    <row r="8610" spans="5:17" x14ac:dyDescent="0.25">
      <c r="E8610" s="265"/>
      <c r="M8610" s="159"/>
      <c r="N8610" s="149"/>
      <c r="P8610" s="135"/>
      <c r="Q8610" s="135"/>
    </row>
    <row r="8611" spans="5:17" x14ac:dyDescent="0.25">
      <c r="E8611" s="265"/>
      <c r="M8611" s="159"/>
      <c r="N8611" s="149"/>
      <c r="P8611" s="135"/>
      <c r="Q8611" s="135"/>
    </row>
    <row r="8612" spans="5:17" x14ac:dyDescent="0.25">
      <c r="E8612" s="265"/>
      <c r="M8612" s="159"/>
      <c r="N8612" s="149"/>
      <c r="P8612" s="135"/>
      <c r="Q8612" s="135"/>
    </row>
    <row r="8613" spans="5:17" x14ac:dyDescent="0.25">
      <c r="E8613" s="265"/>
      <c r="M8613" s="159"/>
      <c r="N8613" s="149"/>
      <c r="P8613" s="135"/>
      <c r="Q8613" s="135"/>
    </row>
    <row r="8614" spans="5:17" x14ac:dyDescent="0.25">
      <c r="E8614" s="265"/>
      <c r="M8614" s="159"/>
      <c r="N8614" s="149"/>
      <c r="P8614" s="135"/>
      <c r="Q8614" s="135"/>
    </row>
    <row r="8615" spans="5:17" x14ac:dyDescent="0.25">
      <c r="E8615" s="265"/>
      <c r="M8615" s="159"/>
      <c r="N8615" s="149"/>
      <c r="P8615" s="135"/>
      <c r="Q8615" s="135"/>
    </row>
    <row r="8616" spans="5:17" x14ac:dyDescent="0.25">
      <c r="E8616" s="265"/>
      <c r="M8616" s="159"/>
      <c r="N8616" s="149"/>
      <c r="P8616" s="135"/>
      <c r="Q8616" s="135"/>
    </row>
    <row r="8617" spans="5:17" x14ac:dyDescent="0.25">
      <c r="E8617" s="265"/>
      <c r="M8617" s="159"/>
      <c r="N8617" s="149"/>
      <c r="P8617" s="135"/>
      <c r="Q8617" s="135"/>
    </row>
    <row r="8618" spans="5:17" x14ac:dyDescent="0.25">
      <c r="E8618" s="265"/>
      <c r="M8618" s="159"/>
      <c r="N8618" s="149"/>
      <c r="P8618" s="135"/>
      <c r="Q8618" s="135"/>
    </row>
    <row r="8619" spans="5:17" x14ac:dyDescent="0.25">
      <c r="E8619" s="265"/>
      <c r="M8619" s="159"/>
      <c r="N8619" s="149"/>
      <c r="P8619" s="135"/>
      <c r="Q8619" s="135"/>
    </row>
    <row r="8620" spans="5:17" x14ac:dyDescent="0.25">
      <c r="E8620" s="265"/>
      <c r="M8620" s="159"/>
      <c r="N8620" s="149"/>
      <c r="P8620" s="135"/>
      <c r="Q8620" s="135"/>
    </row>
    <row r="8621" spans="5:17" x14ac:dyDescent="0.25">
      <c r="E8621" s="265"/>
      <c r="M8621" s="159"/>
      <c r="N8621" s="149"/>
      <c r="P8621" s="135"/>
      <c r="Q8621" s="135"/>
    </row>
    <row r="8622" spans="5:17" x14ac:dyDescent="0.25">
      <c r="E8622" s="265"/>
      <c r="M8622" s="159"/>
      <c r="N8622" s="149"/>
      <c r="P8622" s="135"/>
      <c r="Q8622" s="135"/>
    </row>
    <row r="8623" spans="5:17" x14ac:dyDescent="0.25">
      <c r="E8623" s="265"/>
      <c r="M8623" s="159"/>
      <c r="N8623" s="149"/>
      <c r="P8623" s="135"/>
      <c r="Q8623" s="135"/>
    </row>
    <row r="8624" spans="5:17" x14ac:dyDescent="0.25">
      <c r="E8624" s="265"/>
      <c r="M8624" s="159"/>
      <c r="N8624" s="149"/>
      <c r="P8624" s="135"/>
      <c r="Q8624" s="135"/>
    </row>
    <row r="8625" spans="5:17" x14ac:dyDescent="0.25">
      <c r="E8625" s="265"/>
      <c r="M8625" s="159"/>
      <c r="N8625" s="149"/>
      <c r="P8625" s="135"/>
      <c r="Q8625" s="135"/>
    </row>
    <row r="8626" spans="5:17" x14ac:dyDescent="0.25">
      <c r="E8626" s="265"/>
      <c r="M8626" s="159"/>
      <c r="N8626" s="149"/>
      <c r="P8626" s="135"/>
      <c r="Q8626" s="135"/>
    </row>
    <row r="8627" spans="5:17" x14ac:dyDescent="0.25">
      <c r="E8627" s="265"/>
      <c r="M8627" s="159"/>
      <c r="N8627" s="149"/>
      <c r="P8627" s="135"/>
      <c r="Q8627" s="135"/>
    </row>
    <row r="8628" spans="5:17" x14ac:dyDescent="0.25">
      <c r="E8628" s="265"/>
      <c r="M8628" s="159"/>
      <c r="N8628" s="149"/>
      <c r="P8628" s="135"/>
      <c r="Q8628" s="135"/>
    </row>
    <row r="8629" spans="5:17" x14ac:dyDescent="0.25">
      <c r="E8629" s="265"/>
      <c r="M8629" s="159"/>
      <c r="N8629" s="149"/>
      <c r="P8629" s="135"/>
      <c r="Q8629" s="135"/>
    </row>
    <row r="8630" spans="5:17" x14ac:dyDescent="0.25">
      <c r="E8630" s="265"/>
      <c r="M8630" s="159"/>
      <c r="N8630" s="149"/>
      <c r="P8630" s="135"/>
      <c r="Q8630" s="135"/>
    </row>
    <row r="8631" spans="5:17" x14ac:dyDescent="0.25">
      <c r="E8631" s="265"/>
      <c r="M8631" s="159"/>
      <c r="N8631" s="149"/>
      <c r="P8631" s="135"/>
      <c r="Q8631" s="135"/>
    </row>
    <row r="8632" spans="5:17" x14ac:dyDescent="0.25">
      <c r="E8632" s="265"/>
      <c r="M8632" s="159"/>
      <c r="N8632" s="149"/>
      <c r="P8632" s="135"/>
      <c r="Q8632" s="135"/>
    </row>
    <row r="8633" spans="5:17" x14ac:dyDescent="0.25">
      <c r="E8633" s="265"/>
      <c r="M8633" s="159"/>
      <c r="N8633" s="149"/>
      <c r="P8633" s="135"/>
      <c r="Q8633" s="135"/>
    </row>
    <row r="8634" spans="5:17" x14ac:dyDescent="0.25">
      <c r="E8634" s="265"/>
      <c r="M8634" s="159"/>
      <c r="N8634" s="149"/>
      <c r="P8634" s="135"/>
      <c r="Q8634" s="135"/>
    </row>
    <row r="8635" spans="5:17" x14ac:dyDescent="0.25">
      <c r="E8635" s="265"/>
      <c r="M8635" s="159"/>
      <c r="N8635" s="149"/>
      <c r="P8635" s="135"/>
      <c r="Q8635" s="135"/>
    </row>
    <row r="8636" spans="5:17" x14ac:dyDescent="0.25">
      <c r="E8636" s="265"/>
      <c r="M8636" s="159"/>
      <c r="N8636" s="149"/>
      <c r="P8636" s="135"/>
      <c r="Q8636" s="135"/>
    </row>
    <row r="8637" spans="5:17" x14ac:dyDescent="0.25">
      <c r="E8637" s="265"/>
      <c r="M8637" s="159"/>
      <c r="N8637" s="149"/>
      <c r="P8637" s="135"/>
      <c r="Q8637" s="135"/>
    </row>
    <row r="8638" spans="5:17" x14ac:dyDescent="0.25">
      <c r="E8638" s="265"/>
      <c r="M8638" s="159"/>
      <c r="N8638" s="149"/>
      <c r="P8638" s="135"/>
      <c r="Q8638" s="135"/>
    </row>
    <row r="8639" spans="5:17" x14ac:dyDescent="0.25">
      <c r="E8639" s="265"/>
      <c r="M8639" s="159"/>
      <c r="N8639" s="149"/>
      <c r="P8639" s="135"/>
      <c r="Q8639" s="135"/>
    </row>
    <row r="8640" spans="5:17" x14ac:dyDescent="0.25">
      <c r="E8640" s="265"/>
      <c r="M8640" s="159"/>
      <c r="N8640" s="149"/>
      <c r="P8640" s="135"/>
      <c r="Q8640" s="135"/>
    </row>
    <row r="8641" spans="5:17" x14ac:dyDescent="0.25">
      <c r="E8641" s="265"/>
      <c r="M8641" s="159"/>
      <c r="N8641" s="149"/>
      <c r="P8641" s="135"/>
      <c r="Q8641" s="135"/>
    </row>
    <row r="8642" spans="5:17" x14ac:dyDescent="0.25">
      <c r="E8642" s="265"/>
      <c r="M8642" s="159"/>
      <c r="N8642" s="149"/>
      <c r="P8642" s="135"/>
      <c r="Q8642" s="135"/>
    </row>
    <row r="8643" spans="5:17" x14ac:dyDescent="0.25">
      <c r="E8643" s="265"/>
      <c r="M8643" s="159"/>
      <c r="N8643" s="149"/>
      <c r="P8643" s="135"/>
      <c r="Q8643" s="135"/>
    </row>
    <row r="8644" spans="5:17" x14ac:dyDescent="0.25">
      <c r="E8644" s="265"/>
      <c r="M8644" s="159"/>
      <c r="N8644" s="149"/>
      <c r="P8644" s="135"/>
      <c r="Q8644" s="135"/>
    </row>
    <row r="8645" spans="5:17" x14ac:dyDescent="0.25">
      <c r="E8645" s="265"/>
      <c r="M8645" s="159"/>
      <c r="N8645" s="149"/>
      <c r="P8645" s="135"/>
      <c r="Q8645" s="135"/>
    </row>
    <row r="8646" spans="5:17" x14ac:dyDescent="0.25">
      <c r="E8646" s="265"/>
      <c r="M8646" s="159"/>
      <c r="N8646" s="149"/>
      <c r="P8646" s="135"/>
      <c r="Q8646" s="135"/>
    </row>
    <row r="8647" spans="5:17" x14ac:dyDescent="0.25">
      <c r="E8647" s="265"/>
      <c r="M8647" s="159"/>
      <c r="N8647" s="149"/>
      <c r="P8647" s="135"/>
      <c r="Q8647" s="135"/>
    </row>
    <row r="8648" spans="5:17" x14ac:dyDescent="0.25">
      <c r="E8648" s="265"/>
      <c r="M8648" s="159"/>
      <c r="N8648" s="149"/>
      <c r="P8648" s="135"/>
      <c r="Q8648" s="135"/>
    </row>
    <row r="8649" spans="5:17" x14ac:dyDescent="0.25">
      <c r="E8649" s="265"/>
      <c r="M8649" s="159"/>
      <c r="N8649" s="149"/>
      <c r="P8649" s="135"/>
      <c r="Q8649" s="135"/>
    </row>
    <row r="8650" spans="5:17" x14ac:dyDescent="0.25">
      <c r="E8650" s="265"/>
      <c r="M8650" s="159"/>
      <c r="N8650" s="149"/>
      <c r="P8650" s="135"/>
      <c r="Q8650" s="135"/>
    </row>
    <row r="8651" spans="5:17" x14ac:dyDescent="0.25">
      <c r="E8651" s="265"/>
      <c r="M8651" s="159"/>
      <c r="N8651" s="149"/>
      <c r="P8651" s="135"/>
      <c r="Q8651" s="135"/>
    </row>
    <row r="8652" spans="5:17" x14ac:dyDescent="0.25">
      <c r="E8652" s="265"/>
      <c r="M8652" s="159"/>
      <c r="N8652" s="149"/>
      <c r="P8652" s="135"/>
      <c r="Q8652" s="135"/>
    </row>
    <row r="8653" spans="5:17" x14ac:dyDescent="0.25">
      <c r="E8653" s="265"/>
      <c r="M8653" s="159"/>
      <c r="N8653" s="149"/>
      <c r="P8653" s="135"/>
      <c r="Q8653" s="135"/>
    </row>
    <row r="8654" spans="5:17" x14ac:dyDescent="0.25">
      <c r="E8654" s="265"/>
      <c r="M8654" s="159"/>
      <c r="N8654" s="149"/>
      <c r="P8654" s="135"/>
      <c r="Q8654" s="135"/>
    </row>
    <row r="8655" spans="5:17" x14ac:dyDescent="0.25">
      <c r="E8655" s="265"/>
      <c r="M8655" s="159"/>
      <c r="N8655" s="149"/>
      <c r="P8655" s="135"/>
      <c r="Q8655" s="135"/>
    </row>
    <row r="8656" spans="5:17" x14ac:dyDescent="0.25">
      <c r="E8656" s="265"/>
      <c r="M8656" s="159"/>
      <c r="N8656" s="149"/>
      <c r="P8656" s="135"/>
      <c r="Q8656" s="135"/>
    </row>
    <row r="8657" spans="5:17" x14ac:dyDescent="0.25">
      <c r="E8657" s="265"/>
      <c r="M8657" s="159"/>
      <c r="N8657" s="149"/>
      <c r="P8657" s="135"/>
      <c r="Q8657" s="135"/>
    </row>
    <row r="8658" spans="5:17" x14ac:dyDescent="0.25">
      <c r="E8658" s="265"/>
      <c r="M8658" s="159"/>
      <c r="N8658" s="149"/>
      <c r="P8658" s="135"/>
      <c r="Q8658" s="135"/>
    </row>
    <row r="8659" spans="5:17" x14ac:dyDescent="0.25">
      <c r="E8659" s="265"/>
      <c r="M8659" s="159"/>
      <c r="N8659" s="149"/>
      <c r="P8659" s="135"/>
      <c r="Q8659" s="135"/>
    </row>
    <row r="8660" spans="5:17" x14ac:dyDescent="0.25">
      <c r="E8660" s="265"/>
      <c r="M8660" s="159"/>
      <c r="N8660" s="149"/>
      <c r="P8660" s="135"/>
      <c r="Q8660" s="135"/>
    </row>
    <row r="8661" spans="5:17" x14ac:dyDescent="0.25">
      <c r="E8661" s="265"/>
      <c r="M8661" s="159"/>
      <c r="N8661" s="149"/>
      <c r="P8661" s="135"/>
      <c r="Q8661" s="135"/>
    </row>
    <row r="8662" spans="5:17" x14ac:dyDescent="0.25">
      <c r="E8662" s="265"/>
      <c r="M8662" s="159"/>
      <c r="N8662" s="149"/>
      <c r="P8662" s="135"/>
      <c r="Q8662" s="135"/>
    </row>
    <row r="8663" spans="5:17" x14ac:dyDescent="0.25">
      <c r="E8663" s="265"/>
      <c r="M8663" s="159"/>
      <c r="N8663" s="149"/>
      <c r="P8663" s="135"/>
      <c r="Q8663" s="135"/>
    </row>
    <row r="8664" spans="5:17" x14ac:dyDescent="0.25">
      <c r="E8664" s="265"/>
      <c r="M8664" s="159"/>
      <c r="N8664" s="149"/>
      <c r="P8664" s="135"/>
      <c r="Q8664" s="135"/>
    </row>
    <row r="8665" spans="5:17" x14ac:dyDescent="0.25">
      <c r="E8665" s="265"/>
      <c r="M8665" s="159"/>
      <c r="N8665" s="149"/>
      <c r="P8665" s="135"/>
      <c r="Q8665" s="135"/>
    </row>
    <row r="8666" spans="5:17" x14ac:dyDescent="0.25">
      <c r="E8666" s="265"/>
      <c r="M8666" s="159"/>
      <c r="N8666" s="149"/>
      <c r="P8666" s="135"/>
      <c r="Q8666" s="135"/>
    </row>
    <row r="8667" spans="5:17" x14ac:dyDescent="0.25">
      <c r="E8667" s="265"/>
      <c r="M8667" s="159"/>
      <c r="N8667" s="149"/>
      <c r="P8667" s="135"/>
      <c r="Q8667" s="135"/>
    </row>
    <row r="8668" spans="5:17" x14ac:dyDescent="0.25">
      <c r="E8668" s="265"/>
      <c r="M8668" s="159"/>
      <c r="N8668" s="149"/>
      <c r="P8668" s="135"/>
      <c r="Q8668" s="135"/>
    </row>
    <row r="8669" spans="5:17" x14ac:dyDescent="0.25">
      <c r="E8669" s="265"/>
      <c r="M8669" s="159"/>
      <c r="N8669" s="149"/>
      <c r="P8669" s="135"/>
      <c r="Q8669" s="135"/>
    </row>
    <row r="8670" spans="5:17" x14ac:dyDescent="0.25">
      <c r="E8670" s="265"/>
      <c r="M8670" s="159"/>
      <c r="N8670" s="149"/>
      <c r="P8670" s="135"/>
      <c r="Q8670" s="135"/>
    </row>
    <row r="8671" spans="5:17" x14ac:dyDescent="0.25">
      <c r="E8671" s="265"/>
      <c r="M8671" s="159"/>
      <c r="N8671" s="149"/>
      <c r="P8671" s="135"/>
      <c r="Q8671" s="135"/>
    </row>
    <row r="8672" spans="5:17" x14ac:dyDescent="0.25">
      <c r="E8672" s="265"/>
      <c r="M8672" s="159"/>
      <c r="N8672" s="149"/>
      <c r="P8672" s="135"/>
      <c r="Q8672" s="135"/>
    </row>
    <row r="8673" spans="5:17" x14ac:dyDescent="0.25">
      <c r="E8673" s="265"/>
      <c r="M8673" s="159"/>
      <c r="N8673" s="149"/>
      <c r="P8673" s="135"/>
      <c r="Q8673" s="135"/>
    </row>
    <row r="8674" spans="5:17" x14ac:dyDescent="0.25">
      <c r="E8674" s="265"/>
      <c r="M8674" s="159"/>
      <c r="N8674" s="149"/>
      <c r="P8674" s="135"/>
      <c r="Q8674" s="135"/>
    </row>
    <row r="8675" spans="5:17" x14ac:dyDescent="0.25">
      <c r="E8675" s="265"/>
      <c r="M8675" s="159"/>
      <c r="N8675" s="149"/>
      <c r="P8675" s="135"/>
      <c r="Q8675" s="135"/>
    </row>
    <row r="8676" spans="5:17" x14ac:dyDescent="0.25">
      <c r="E8676" s="265"/>
      <c r="M8676" s="159"/>
      <c r="N8676" s="149"/>
      <c r="P8676" s="135"/>
      <c r="Q8676" s="135"/>
    </row>
    <row r="8677" spans="5:17" x14ac:dyDescent="0.25">
      <c r="E8677" s="265"/>
      <c r="M8677" s="159"/>
      <c r="N8677" s="149"/>
      <c r="P8677" s="135"/>
      <c r="Q8677" s="135"/>
    </row>
    <row r="8678" spans="5:17" x14ac:dyDescent="0.25">
      <c r="E8678" s="265"/>
      <c r="M8678" s="159"/>
      <c r="N8678" s="149"/>
      <c r="P8678" s="135"/>
      <c r="Q8678" s="135"/>
    </row>
    <row r="8679" spans="5:17" x14ac:dyDescent="0.25">
      <c r="E8679" s="265"/>
      <c r="M8679" s="159"/>
      <c r="N8679" s="149"/>
      <c r="P8679" s="135"/>
      <c r="Q8679" s="135"/>
    </row>
    <row r="8680" spans="5:17" x14ac:dyDescent="0.25">
      <c r="E8680" s="265"/>
      <c r="M8680" s="159"/>
      <c r="N8680" s="149"/>
      <c r="P8680" s="135"/>
      <c r="Q8680" s="135"/>
    </row>
    <row r="8681" spans="5:17" x14ac:dyDescent="0.25">
      <c r="E8681" s="265"/>
      <c r="M8681" s="159"/>
      <c r="N8681" s="149"/>
      <c r="P8681" s="135"/>
      <c r="Q8681" s="135"/>
    </row>
    <row r="8682" spans="5:17" x14ac:dyDescent="0.25">
      <c r="E8682" s="265"/>
      <c r="M8682" s="159"/>
      <c r="N8682" s="149"/>
      <c r="P8682" s="135"/>
      <c r="Q8682" s="135"/>
    </row>
    <row r="8683" spans="5:17" x14ac:dyDescent="0.25">
      <c r="E8683" s="265"/>
      <c r="M8683" s="159"/>
      <c r="N8683" s="149"/>
      <c r="P8683" s="135"/>
      <c r="Q8683" s="135"/>
    </row>
    <row r="8684" spans="5:17" x14ac:dyDescent="0.25">
      <c r="E8684" s="265"/>
      <c r="M8684" s="159"/>
      <c r="N8684" s="149"/>
      <c r="P8684" s="135"/>
      <c r="Q8684" s="135"/>
    </row>
    <row r="8685" spans="5:17" x14ac:dyDescent="0.25">
      <c r="E8685" s="265"/>
      <c r="M8685" s="159"/>
      <c r="N8685" s="149"/>
      <c r="P8685" s="135"/>
      <c r="Q8685" s="135"/>
    </row>
    <row r="8686" spans="5:17" x14ac:dyDescent="0.25">
      <c r="E8686" s="265"/>
      <c r="M8686" s="159"/>
      <c r="N8686" s="149"/>
      <c r="P8686" s="135"/>
      <c r="Q8686" s="135"/>
    </row>
    <row r="8687" spans="5:17" x14ac:dyDescent="0.25">
      <c r="E8687" s="265"/>
      <c r="M8687" s="159"/>
      <c r="N8687" s="149"/>
      <c r="P8687" s="135"/>
      <c r="Q8687" s="135"/>
    </row>
    <row r="8688" spans="5:17" x14ac:dyDescent="0.25">
      <c r="E8688" s="265"/>
      <c r="M8688" s="159"/>
      <c r="N8688" s="149"/>
      <c r="P8688" s="135"/>
      <c r="Q8688" s="135"/>
    </row>
    <row r="8689" spans="5:17" x14ac:dyDescent="0.25">
      <c r="E8689" s="265"/>
      <c r="M8689" s="159"/>
      <c r="N8689" s="149"/>
      <c r="P8689" s="135"/>
      <c r="Q8689" s="135"/>
    </row>
    <row r="8690" spans="5:17" x14ac:dyDescent="0.25">
      <c r="E8690" s="265"/>
      <c r="M8690" s="159"/>
      <c r="N8690" s="149"/>
      <c r="P8690" s="135"/>
      <c r="Q8690" s="135"/>
    </row>
    <row r="8691" spans="5:17" x14ac:dyDescent="0.25">
      <c r="E8691" s="265"/>
      <c r="M8691" s="159"/>
      <c r="N8691" s="149"/>
      <c r="P8691" s="135"/>
      <c r="Q8691" s="135"/>
    </row>
    <row r="8692" spans="5:17" x14ac:dyDescent="0.25">
      <c r="E8692" s="265"/>
      <c r="M8692" s="159"/>
      <c r="N8692" s="149"/>
      <c r="P8692" s="135"/>
      <c r="Q8692" s="135"/>
    </row>
    <row r="8693" spans="5:17" x14ac:dyDescent="0.25">
      <c r="E8693" s="265"/>
      <c r="M8693" s="159"/>
      <c r="N8693" s="149"/>
      <c r="P8693" s="135"/>
      <c r="Q8693" s="135"/>
    </row>
    <row r="8694" spans="5:17" x14ac:dyDescent="0.25">
      <c r="E8694" s="265"/>
      <c r="M8694" s="159"/>
      <c r="N8694" s="149"/>
      <c r="P8694" s="135"/>
      <c r="Q8694" s="135"/>
    </row>
    <row r="8695" spans="5:17" x14ac:dyDescent="0.25">
      <c r="E8695" s="265"/>
      <c r="M8695" s="159"/>
      <c r="N8695" s="149"/>
      <c r="P8695" s="135"/>
      <c r="Q8695" s="135"/>
    </row>
    <row r="8696" spans="5:17" x14ac:dyDescent="0.25">
      <c r="E8696" s="265"/>
      <c r="M8696" s="159"/>
      <c r="N8696" s="149"/>
      <c r="P8696" s="135"/>
      <c r="Q8696" s="135"/>
    </row>
    <row r="8697" spans="5:17" x14ac:dyDescent="0.25">
      <c r="E8697" s="265"/>
      <c r="M8697" s="159"/>
      <c r="N8697" s="149"/>
      <c r="P8697" s="135"/>
      <c r="Q8697" s="135"/>
    </row>
    <row r="8698" spans="5:17" x14ac:dyDescent="0.25">
      <c r="E8698" s="265"/>
      <c r="M8698" s="159"/>
      <c r="N8698" s="149"/>
      <c r="P8698" s="135"/>
      <c r="Q8698" s="135"/>
    </row>
    <row r="8699" spans="5:17" x14ac:dyDescent="0.25">
      <c r="E8699" s="265"/>
      <c r="M8699" s="159"/>
      <c r="N8699" s="149"/>
      <c r="P8699" s="135"/>
      <c r="Q8699" s="135"/>
    </row>
    <row r="8700" spans="5:17" x14ac:dyDescent="0.25">
      <c r="E8700" s="265"/>
      <c r="M8700" s="159"/>
      <c r="N8700" s="149"/>
      <c r="P8700" s="135"/>
      <c r="Q8700" s="135"/>
    </row>
    <row r="8701" spans="5:17" x14ac:dyDescent="0.25">
      <c r="E8701" s="265"/>
      <c r="M8701" s="159"/>
      <c r="N8701" s="149"/>
      <c r="P8701" s="135"/>
      <c r="Q8701" s="135"/>
    </row>
    <row r="8702" spans="5:17" x14ac:dyDescent="0.25">
      <c r="E8702" s="265"/>
      <c r="M8702" s="159"/>
      <c r="N8702" s="149"/>
      <c r="P8702" s="135"/>
      <c r="Q8702" s="135"/>
    </row>
    <row r="8703" spans="5:17" x14ac:dyDescent="0.25">
      <c r="E8703" s="265"/>
      <c r="M8703" s="159"/>
      <c r="N8703" s="149"/>
      <c r="P8703" s="135"/>
      <c r="Q8703" s="135"/>
    </row>
    <row r="8704" spans="5:17" x14ac:dyDescent="0.25">
      <c r="E8704" s="265"/>
      <c r="M8704" s="159"/>
      <c r="N8704" s="149"/>
      <c r="P8704" s="135"/>
      <c r="Q8704" s="135"/>
    </row>
    <row r="8705" spans="5:17" x14ac:dyDescent="0.25">
      <c r="E8705" s="265"/>
      <c r="M8705" s="159"/>
      <c r="N8705" s="149"/>
      <c r="P8705" s="135"/>
      <c r="Q8705" s="135"/>
    </row>
    <row r="8706" spans="5:17" x14ac:dyDescent="0.25">
      <c r="E8706" s="265"/>
      <c r="M8706" s="159"/>
      <c r="N8706" s="149"/>
      <c r="P8706" s="135"/>
      <c r="Q8706" s="135"/>
    </row>
    <row r="8707" spans="5:17" x14ac:dyDescent="0.25">
      <c r="E8707" s="265"/>
      <c r="M8707" s="159"/>
      <c r="N8707" s="149"/>
      <c r="P8707" s="135"/>
      <c r="Q8707" s="135"/>
    </row>
    <row r="8708" spans="5:17" x14ac:dyDescent="0.25">
      <c r="E8708" s="265"/>
      <c r="M8708" s="159"/>
      <c r="N8708" s="149"/>
      <c r="P8708" s="135"/>
      <c r="Q8708" s="135"/>
    </row>
    <row r="8709" spans="5:17" x14ac:dyDescent="0.25">
      <c r="E8709" s="265"/>
      <c r="M8709" s="159"/>
      <c r="N8709" s="149"/>
      <c r="P8709" s="135"/>
      <c r="Q8709" s="135"/>
    </row>
    <row r="8710" spans="5:17" x14ac:dyDescent="0.25">
      <c r="E8710" s="265"/>
      <c r="M8710" s="159"/>
      <c r="N8710" s="149"/>
      <c r="P8710" s="135"/>
      <c r="Q8710" s="135"/>
    </row>
    <row r="8711" spans="5:17" x14ac:dyDescent="0.25">
      <c r="E8711" s="265"/>
      <c r="M8711" s="159"/>
      <c r="N8711" s="149"/>
      <c r="P8711" s="135"/>
      <c r="Q8711" s="135"/>
    </row>
    <row r="8712" spans="5:17" x14ac:dyDescent="0.25">
      <c r="E8712" s="265"/>
      <c r="M8712" s="159"/>
      <c r="N8712" s="149"/>
      <c r="P8712" s="135"/>
      <c r="Q8712" s="135"/>
    </row>
    <row r="8713" spans="5:17" x14ac:dyDescent="0.25">
      <c r="E8713" s="265"/>
      <c r="M8713" s="159"/>
      <c r="N8713" s="149"/>
      <c r="P8713" s="135"/>
      <c r="Q8713" s="135"/>
    </row>
    <row r="8714" spans="5:17" x14ac:dyDescent="0.25">
      <c r="E8714" s="265"/>
      <c r="M8714" s="159"/>
      <c r="N8714" s="149"/>
      <c r="P8714" s="135"/>
      <c r="Q8714" s="135"/>
    </row>
    <row r="8715" spans="5:17" x14ac:dyDescent="0.25">
      <c r="E8715" s="265"/>
      <c r="M8715" s="159"/>
      <c r="N8715" s="149"/>
      <c r="P8715" s="135"/>
      <c r="Q8715" s="135"/>
    </row>
    <row r="8716" spans="5:17" x14ac:dyDescent="0.25">
      <c r="E8716" s="265"/>
      <c r="M8716" s="159"/>
      <c r="N8716" s="149"/>
      <c r="P8716" s="135"/>
      <c r="Q8716" s="135"/>
    </row>
    <row r="8717" spans="5:17" x14ac:dyDescent="0.25">
      <c r="E8717" s="265"/>
      <c r="M8717" s="159"/>
      <c r="N8717" s="149"/>
      <c r="P8717" s="135"/>
      <c r="Q8717" s="135"/>
    </row>
    <row r="8718" spans="5:17" x14ac:dyDescent="0.25">
      <c r="E8718" s="265"/>
      <c r="M8718" s="159"/>
      <c r="N8718" s="149"/>
      <c r="P8718" s="135"/>
      <c r="Q8718" s="135"/>
    </row>
    <row r="8719" spans="5:17" x14ac:dyDescent="0.25">
      <c r="E8719" s="265"/>
      <c r="M8719" s="159"/>
      <c r="N8719" s="149"/>
      <c r="P8719" s="135"/>
      <c r="Q8719" s="135"/>
    </row>
    <row r="8720" spans="5:17" x14ac:dyDescent="0.25">
      <c r="E8720" s="265"/>
      <c r="M8720" s="159"/>
      <c r="N8720" s="149"/>
      <c r="P8720" s="135"/>
      <c r="Q8720" s="135"/>
    </row>
    <row r="8721" spans="5:17" x14ac:dyDescent="0.25">
      <c r="E8721" s="265"/>
      <c r="M8721" s="159"/>
      <c r="N8721" s="149"/>
      <c r="P8721" s="135"/>
      <c r="Q8721" s="135"/>
    </row>
    <row r="8722" spans="5:17" x14ac:dyDescent="0.25">
      <c r="E8722" s="265"/>
      <c r="M8722" s="159"/>
      <c r="N8722" s="149"/>
      <c r="P8722" s="135"/>
      <c r="Q8722" s="135"/>
    </row>
    <row r="8723" spans="5:17" x14ac:dyDescent="0.25">
      <c r="E8723" s="265"/>
      <c r="M8723" s="159"/>
      <c r="N8723" s="149"/>
      <c r="P8723" s="135"/>
      <c r="Q8723" s="135"/>
    </row>
    <row r="8724" spans="5:17" x14ac:dyDescent="0.25">
      <c r="E8724" s="265"/>
      <c r="M8724" s="159"/>
      <c r="N8724" s="149"/>
      <c r="P8724" s="135"/>
      <c r="Q8724" s="135"/>
    </row>
    <row r="8725" spans="5:17" x14ac:dyDescent="0.25">
      <c r="E8725" s="265"/>
      <c r="M8725" s="159"/>
      <c r="N8725" s="149"/>
      <c r="P8725" s="135"/>
      <c r="Q8725" s="135"/>
    </row>
    <row r="8726" spans="5:17" x14ac:dyDescent="0.25">
      <c r="E8726" s="265"/>
      <c r="M8726" s="159"/>
      <c r="N8726" s="149"/>
      <c r="P8726" s="135"/>
      <c r="Q8726" s="135"/>
    </row>
    <row r="8727" spans="5:17" x14ac:dyDescent="0.25">
      <c r="E8727" s="265"/>
      <c r="M8727" s="159"/>
      <c r="N8727" s="149"/>
      <c r="P8727" s="135"/>
      <c r="Q8727" s="135"/>
    </row>
    <row r="8728" spans="5:17" x14ac:dyDescent="0.25">
      <c r="E8728" s="265"/>
      <c r="M8728" s="159"/>
      <c r="N8728" s="149"/>
      <c r="P8728" s="135"/>
      <c r="Q8728" s="135"/>
    </row>
    <row r="8729" spans="5:17" x14ac:dyDescent="0.25">
      <c r="E8729" s="265"/>
      <c r="M8729" s="159"/>
      <c r="N8729" s="149"/>
      <c r="P8729" s="135"/>
      <c r="Q8729" s="135"/>
    </row>
    <row r="8730" spans="5:17" x14ac:dyDescent="0.25">
      <c r="E8730" s="265"/>
      <c r="M8730" s="159"/>
      <c r="N8730" s="149"/>
      <c r="P8730" s="135"/>
      <c r="Q8730" s="135"/>
    </row>
    <row r="8731" spans="5:17" x14ac:dyDescent="0.25">
      <c r="E8731" s="265"/>
      <c r="M8731" s="159"/>
      <c r="N8731" s="149"/>
      <c r="P8731" s="135"/>
      <c r="Q8731" s="135"/>
    </row>
    <row r="8732" spans="5:17" x14ac:dyDescent="0.25">
      <c r="E8732" s="265"/>
      <c r="M8732" s="159"/>
      <c r="N8732" s="149"/>
      <c r="P8732" s="135"/>
      <c r="Q8732" s="135"/>
    </row>
    <row r="8733" spans="5:17" x14ac:dyDescent="0.25">
      <c r="E8733" s="265"/>
      <c r="M8733" s="159"/>
      <c r="N8733" s="149"/>
      <c r="P8733" s="135"/>
      <c r="Q8733" s="135"/>
    </row>
    <row r="8734" spans="5:17" x14ac:dyDescent="0.25">
      <c r="E8734" s="265"/>
      <c r="M8734" s="159"/>
      <c r="N8734" s="149"/>
      <c r="P8734" s="135"/>
      <c r="Q8734" s="135"/>
    </row>
    <row r="8735" spans="5:17" x14ac:dyDescent="0.25">
      <c r="E8735" s="265"/>
      <c r="M8735" s="159"/>
      <c r="N8735" s="149"/>
      <c r="P8735" s="135"/>
      <c r="Q8735" s="135"/>
    </row>
    <row r="8736" spans="5:17" x14ac:dyDescent="0.25">
      <c r="E8736" s="265"/>
      <c r="M8736" s="159"/>
      <c r="N8736" s="149"/>
      <c r="P8736" s="135"/>
      <c r="Q8736" s="135"/>
    </row>
    <row r="8737" spans="5:17" x14ac:dyDescent="0.25">
      <c r="E8737" s="265"/>
      <c r="M8737" s="159"/>
      <c r="N8737" s="149"/>
      <c r="P8737" s="135"/>
      <c r="Q8737" s="135"/>
    </row>
    <row r="8738" spans="5:17" x14ac:dyDescent="0.25">
      <c r="E8738" s="265"/>
      <c r="M8738" s="159"/>
      <c r="N8738" s="149"/>
      <c r="P8738" s="135"/>
      <c r="Q8738" s="135"/>
    </row>
    <row r="8739" spans="5:17" x14ac:dyDescent="0.25">
      <c r="E8739" s="265"/>
      <c r="M8739" s="159"/>
      <c r="N8739" s="149"/>
      <c r="P8739" s="135"/>
      <c r="Q8739" s="135"/>
    </row>
    <row r="8740" spans="5:17" x14ac:dyDescent="0.25">
      <c r="E8740" s="265"/>
      <c r="M8740" s="159"/>
      <c r="N8740" s="149"/>
      <c r="P8740" s="135"/>
      <c r="Q8740" s="135"/>
    </row>
    <row r="8741" spans="5:17" x14ac:dyDescent="0.25">
      <c r="E8741" s="265"/>
      <c r="M8741" s="159"/>
      <c r="N8741" s="149"/>
      <c r="P8741" s="135"/>
      <c r="Q8741" s="135"/>
    </row>
    <row r="8742" spans="5:17" x14ac:dyDescent="0.25">
      <c r="E8742" s="265"/>
      <c r="M8742" s="159"/>
      <c r="N8742" s="149"/>
      <c r="P8742" s="135"/>
      <c r="Q8742" s="135"/>
    </row>
    <row r="8743" spans="5:17" x14ac:dyDescent="0.25">
      <c r="E8743" s="265"/>
      <c r="M8743" s="159"/>
      <c r="N8743" s="149"/>
      <c r="P8743" s="135"/>
      <c r="Q8743" s="135"/>
    </row>
    <row r="8744" spans="5:17" x14ac:dyDescent="0.25">
      <c r="E8744" s="265"/>
      <c r="M8744" s="159"/>
      <c r="N8744" s="149"/>
      <c r="P8744" s="135"/>
      <c r="Q8744" s="135"/>
    </row>
    <row r="8745" spans="5:17" x14ac:dyDescent="0.25">
      <c r="E8745" s="265"/>
      <c r="M8745" s="159"/>
      <c r="N8745" s="149"/>
      <c r="P8745" s="135"/>
      <c r="Q8745" s="135"/>
    </row>
    <row r="8746" spans="5:17" x14ac:dyDescent="0.25">
      <c r="E8746" s="265"/>
      <c r="M8746" s="159"/>
      <c r="N8746" s="149"/>
      <c r="P8746" s="135"/>
      <c r="Q8746" s="135"/>
    </row>
    <row r="8747" spans="5:17" x14ac:dyDescent="0.25">
      <c r="E8747" s="265"/>
      <c r="M8747" s="159"/>
      <c r="N8747" s="149"/>
      <c r="P8747" s="135"/>
      <c r="Q8747" s="135"/>
    </row>
    <row r="8748" spans="5:17" x14ac:dyDescent="0.25">
      <c r="E8748" s="265"/>
      <c r="M8748" s="159"/>
      <c r="N8748" s="149"/>
      <c r="P8748" s="135"/>
      <c r="Q8748" s="135"/>
    </row>
    <row r="8749" spans="5:17" x14ac:dyDescent="0.25">
      <c r="E8749" s="265"/>
      <c r="M8749" s="159"/>
      <c r="N8749" s="149"/>
      <c r="P8749" s="135"/>
      <c r="Q8749" s="135"/>
    </row>
    <row r="8750" spans="5:17" x14ac:dyDescent="0.25">
      <c r="E8750" s="265"/>
      <c r="M8750" s="159"/>
      <c r="N8750" s="149"/>
      <c r="P8750" s="135"/>
      <c r="Q8750" s="135"/>
    </row>
    <row r="8751" spans="5:17" x14ac:dyDescent="0.25">
      <c r="E8751" s="265"/>
      <c r="M8751" s="159"/>
      <c r="N8751" s="149"/>
      <c r="P8751" s="135"/>
      <c r="Q8751" s="135"/>
    </row>
    <row r="8752" spans="5:17" x14ac:dyDescent="0.25">
      <c r="E8752" s="265"/>
      <c r="M8752" s="159"/>
      <c r="N8752" s="149"/>
      <c r="P8752" s="135"/>
      <c r="Q8752" s="135"/>
    </row>
    <row r="8753" spans="5:17" x14ac:dyDescent="0.25">
      <c r="E8753" s="265"/>
      <c r="M8753" s="159"/>
      <c r="N8753" s="149"/>
      <c r="P8753" s="135"/>
      <c r="Q8753" s="135"/>
    </row>
    <row r="8754" spans="5:17" x14ac:dyDescent="0.25">
      <c r="E8754" s="265"/>
      <c r="M8754" s="159"/>
      <c r="N8754" s="149"/>
      <c r="P8754" s="135"/>
      <c r="Q8754" s="135"/>
    </row>
    <row r="8755" spans="5:17" x14ac:dyDescent="0.25">
      <c r="E8755" s="265"/>
      <c r="M8755" s="159"/>
      <c r="N8755" s="149"/>
      <c r="P8755" s="135"/>
      <c r="Q8755" s="135"/>
    </row>
    <row r="8756" spans="5:17" x14ac:dyDescent="0.25">
      <c r="E8756" s="265"/>
      <c r="M8756" s="159"/>
      <c r="N8756" s="149"/>
      <c r="P8756" s="135"/>
      <c r="Q8756" s="135"/>
    </row>
    <row r="8757" spans="5:17" x14ac:dyDescent="0.25">
      <c r="E8757" s="265"/>
      <c r="M8757" s="159"/>
      <c r="N8757" s="149"/>
      <c r="P8757" s="135"/>
      <c r="Q8757" s="135"/>
    </row>
    <row r="8758" spans="5:17" x14ac:dyDescent="0.25">
      <c r="E8758" s="265"/>
      <c r="M8758" s="159"/>
      <c r="N8758" s="149"/>
      <c r="P8758" s="135"/>
      <c r="Q8758" s="135"/>
    </row>
    <row r="8759" spans="5:17" x14ac:dyDescent="0.25">
      <c r="E8759" s="265"/>
      <c r="M8759" s="159"/>
      <c r="N8759" s="149"/>
      <c r="P8759" s="135"/>
      <c r="Q8759" s="135"/>
    </row>
    <row r="8760" spans="5:17" x14ac:dyDescent="0.25">
      <c r="E8760" s="265"/>
      <c r="M8760" s="159"/>
      <c r="N8760" s="149"/>
      <c r="P8760" s="135"/>
      <c r="Q8760" s="135"/>
    </row>
    <row r="8761" spans="5:17" x14ac:dyDescent="0.25">
      <c r="E8761" s="265"/>
      <c r="M8761" s="159"/>
      <c r="N8761" s="149"/>
      <c r="P8761" s="135"/>
      <c r="Q8761" s="135"/>
    </row>
    <row r="8762" spans="5:17" x14ac:dyDescent="0.25">
      <c r="E8762" s="265"/>
      <c r="M8762" s="159"/>
      <c r="N8762" s="149"/>
      <c r="P8762" s="135"/>
      <c r="Q8762" s="135"/>
    </row>
    <row r="8763" spans="5:17" x14ac:dyDescent="0.25">
      <c r="E8763" s="265"/>
      <c r="M8763" s="159"/>
      <c r="N8763" s="149"/>
      <c r="P8763" s="135"/>
      <c r="Q8763" s="135"/>
    </row>
    <row r="8764" spans="5:17" x14ac:dyDescent="0.25">
      <c r="E8764" s="265"/>
      <c r="M8764" s="159"/>
      <c r="N8764" s="149"/>
      <c r="P8764" s="135"/>
      <c r="Q8764" s="135"/>
    </row>
    <row r="8765" spans="5:17" x14ac:dyDescent="0.25">
      <c r="E8765" s="265"/>
      <c r="M8765" s="159"/>
      <c r="N8765" s="149"/>
      <c r="P8765" s="135"/>
      <c r="Q8765" s="135"/>
    </row>
    <row r="8766" spans="5:17" x14ac:dyDescent="0.25">
      <c r="E8766" s="265"/>
      <c r="M8766" s="159"/>
      <c r="N8766" s="149"/>
      <c r="P8766" s="135"/>
      <c r="Q8766" s="135"/>
    </row>
    <row r="8767" spans="5:17" x14ac:dyDescent="0.25">
      <c r="E8767" s="265"/>
      <c r="M8767" s="159"/>
      <c r="N8767" s="149"/>
      <c r="P8767" s="135"/>
      <c r="Q8767" s="135"/>
    </row>
    <row r="8768" spans="5:17" x14ac:dyDescent="0.25">
      <c r="E8768" s="265"/>
      <c r="M8768" s="159"/>
      <c r="N8768" s="149"/>
      <c r="P8768" s="135"/>
      <c r="Q8768" s="135"/>
    </row>
    <row r="8769" spans="5:17" x14ac:dyDescent="0.25">
      <c r="E8769" s="265"/>
      <c r="M8769" s="159"/>
      <c r="N8769" s="149"/>
      <c r="P8769" s="135"/>
      <c r="Q8769" s="135"/>
    </row>
    <row r="8770" spans="5:17" x14ac:dyDescent="0.25">
      <c r="E8770" s="265"/>
      <c r="M8770" s="159"/>
      <c r="N8770" s="149"/>
      <c r="P8770" s="135"/>
      <c r="Q8770" s="135"/>
    </row>
    <row r="8771" spans="5:17" x14ac:dyDescent="0.25">
      <c r="E8771" s="265"/>
      <c r="M8771" s="159"/>
      <c r="N8771" s="149"/>
      <c r="P8771" s="135"/>
      <c r="Q8771" s="135"/>
    </row>
    <row r="8772" spans="5:17" x14ac:dyDescent="0.25">
      <c r="E8772" s="265"/>
      <c r="M8772" s="159"/>
      <c r="N8772" s="149"/>
      <c r="P8772" s="135"/>
      <c r="Q8772" s="135"/>
    </row>
    <row r="8773" spans="5:17" x14ac:dyDescent="0.25">
      <c r="E8773" s="265"/>
      <c r="M8773" s="159"/>
      <c r="N8773" s="149"/>
      <c r="P8773" s="135"/>
      <c r="Q8773" s="135"/>
    </row>
    <row r="8774" spans="5:17" x14ac:dyDescent="0.25">
      <c r="E8774" s="265"/>
      <c r="M8774" s="159"/>
      <c r="N8774" s="149"/>
      <c r="P8774" s="135"/>
      <c r="Q8774" s="135"/>
    </row>
    <row r="8775" spans="5:17" x14ac:dyDescent="0.25">
      <c r="E8775" s="265"/>
      <c r="M8775" s="159"/>
      <c r="N8775" s="149"/>
      <c r="P8775" s="135"/>
      <c r="Q8775" s="135"/>
    </row>
    <row r="8776" spans="5:17" x14ac:dyDescent="0.25">
      <c r="E8776" s="265"/>
      <c r="M8776" s="159"/>
      <c r="N8776" s="149"/>
      <c r="P8776" s="135"/>
      <c r="Q8776" s="135"/>
    </row>
    <row r="8777" spans="5:17" x14ac:dyDescent="0.25">
      <c r="E8777" s="265"/>
      <c r="M8777" s="159"/>
      <c r="N8777" s="149"/>
      <c r="P8777" s="135"/>
      <c r="Q8777" s="135"/>
    </row>
    <row r="8778" spans="5:17" x14ac:dyDescent="0.25">
      <c r="E8778" s="265"/>
      <c r="M8778" s="159"/>
      <c r="N8778" s="149"/>
      <c r="P8778" s="135"/>
      <c r="Q8778" s="135"/>
    </row>
    <row r="8779" spans="5:17" x14ac:dyDescent="0.25">
      <c r="E8779" s="265"/>
      <c r="M8779" s="159"/>
      <c r="N8779" s="149"/>
      <c r="P8779" s="135"/>
      <c r="Q8779" s="135"/>
    </row>
    <row r="8780" spans="5:17" x14ac:dyDescent="0.25">
      <c r="E8780" s="265"/>
      <c r="M8780" s="159"/>
      <c r="N8780" s="149"/>
      <c r="P8780" s="135"/>
      <c r="Q8780" s="135"/>
    </row>
    <row r="8781" spans="5:17" x14ac:dyDescent="0.25">
      <c r="E8781" s="265"/>
      <c r="M8781" s="159"/>
      <c r="N8781" s="149"/>
      <c r="P8781" s="135"/>
      <c r="Q8781" s="135"/>
    </row>
    <row r="8782" spans="5:17" x14ac:dyDescent="0.25">
      <c r="E8782" s="265"/>
      <c r="M8782" s="159"/>
      <c r="N8782" s="149"/>
      <c r="P8782" s="135"/>
      <c r="Q8782" s="135"/>
    </row>
    <row r="8783" spans="5:17" x14ac:dyDescent="0.25">
      <c r="E8783" s="265"/>
      <c r="M8783" s="159"/>
      <c r="N8783" s="149"/>
      <c r="P8783" s="135"/>
      <c r="Q8783" s="135"/>
    </row>
    <row r="8784" spans="5:17" x14ac:dyDescent="0.25">
      <c r="E8784" s="265"/>
      <c r="M8784" s="159"/>
      <c r="N8784" s="149"/>
      <c r="P8784" s="135"/>
      <c r="Q8784" s="135"/>
    </row>
    <row r="8785" spans="5:17" x14ac:dyDescent="0.25">
      <c r="E8785" s="265"/>
      <c r="M8785" s="159"/>
      <c r="N8785" s="149"/>
      <c r="P8785" s="135"/>
      <c r="Q8785" s="135"/>
    </row>
    <row r="8786" spans="5:17" x14ac:dyDescent="0.25">
      <c r="E8786" s="265"/>
      <c r="M8786" s="159"/>
      <c r="N8786" s="149"/>
      <c r="P8786" s="135"/>
      <c r="Q8786" s="135"/>
    </row>
    <row r="8787" spans="5:17" x14ac:dyDescent="0.25">
      <c r="E8787" s="265"/>
      <c r="M8787" s="159"/>
      <c r="N8787" s="149"/>
      <c r="P8787" s="135"/>
      <c r="Q8787" s="135"/>
    </row>
    <row r="8788" spans="5:17" x14ac:dyDescent="0.25">
      <c r="E8788" s="265"/>
      <c r="M8788" s="159"/>
      <c r="N8788" s="149"/>
      <c r="P8788" s="135"/>
      <c r="Q8788" s="135"/>
    </row>
    <row r="8789" spans="5:17" x14ac:dyDescent="0.25">
      <c r="E8789" s="265"/>
      <c r="M8789" s="159"/>
      <c r="N8789" s="149"/>
      <c r="P8789" s="135"/>
      <c r="Q8789" s="135"/>
    </row>
    <row r="8790" spans="5:17" x14ac:dyDescent="0.25">
      <c r="E8790" s="265"/>
      <c r="M8790" s="159"/>
      <c r="N8790" s="149"/>
      <c r="P8790" s="135"/>
      <c r="Q8790" s="135"/>
    </row>
    <row r="8791" spans="5:17" x14ac:dyDescent="0.25">
      <c r="E8791" s="265"/>
      <c r="M8791" s="159"/>
      <c r="N8791" s="149"/>
      <c r="P8791" s="135"/>
      <c r="Q8791" s="135"/>
    </row>
    <row r="8792" spans="5:17" x14ac:dyDescent="0.25">
      <c r="E8792" s="265"/>
      <c r="M8792" s="159"/>
      <c r="N8792" s="149"/>
      <c r="P8792" s="135"/>
      <c r="Q8792" s="135"/>
    </row>
    <row r="8793" spans="5:17" x14ac:dyDescent="0.25">
      <c r="E8793" s="265"/>
      <c r="M8793" s="159"/>
      <c r="N8793" s="149"/>
      <c r="P8793" s="135"/>
      <c r="Q8793" s="135"/>
    </row>
    <row r="8794" spans="5:17" x14ac:dyDescent="0.25">
      <c r="E8794" s="265"/>
      <c r="M8794" s="159"/>
      <c r="N8794" s="149"/>
      <c r="P8794" s="135"/>
      <c r="Q8794" s="135"/>
    </row>
    <row r="8795" spans="5:17" x14ac:dyDescent="0.25">
      <c r="E8795" s="265"/>
      <c r="M8795" s="159"/>
      <c r="N8795" s="149"/>
      <c r="P8795" s="135"/>
      <c r="Q8795" s="135"/>
    </row>
    <row r="8796" spans="5:17" x14ac:dyDescent="0.25">
      <c r="E8796" s="265"/>
      <c r="M8796" s="159"/>
      <c r="N8796" s="149"/>
      <c r="P8796" s="135"/>
      <c r="Q8796" s="135"/>
    </row>
    <row r="8797" spans="5:17" x14ac:dyDescent="0.25">
      <c r="E8797" s="265"/>
      <c r="M8797" s="159"/>
      <c r="N8797" s="149"/>
      <c r="P8797" s="135"/>
      <c r="Q8797" s="135"/>
    </row>
    <row r="8798" spans="5:17" x14ac:dyDescent="0.25">
      <c r="E8798" s="265"/>
      <c r="M8798" s="159"/>
      <c r="N8798" s="149"/>
      <c r="P8798" s="135"/>
      <c r="Q8798" s="135"/>
    </row>
    <row r="8799" spans="5:17" x14ac:dyDescent="0.25">
      <c r="E8799" s="265"/>
      <c r="M8799" s="159"/>
      <c r="N8799" s="149"/>
      <c r="P8799" s="135"/>
      <c r="Q8799" s="135"/>
    </row>
    <row r="8800" spans="5:17" x14ac:dyDescent="0.25">
      <c r="E8800" s="265"/>
      <c r="M8800" s="159"/>
      <c r="N8800" s="149"/>
      <c r="P8800" s="135"/>
      <c r="Q8800" s="135"/>
    </row>
    <row r="8801" spans="5:17" x14ac:dyDescent="0.25">
      <c r="E8801" s="265"/>
      <c r="M8801" s="159"/>
      <c r="N8801" s="149"/>
      <c r="P8801" s="135"/>
      <c r="Q8801" s="135"/>
    </row>
    <row r="8802" spans="5:17" x14ac:dyDescent="0.25">
      <c r="E8802" s="265"/>
      <c r="M8802" s="159"/>
      <c r="N8802" s="149"/>
      <c r="P8802" s="135"/>
      <c r="Q8802" s="135"/>
    </row>
    <row r="8803" spans="5:17" x14ac:dyDescent="0.25">
      <c r="E8803" s="265"/>
      <c r="M8803" s="159"/>
      <c r="N8803" s="149"/>
      <c r="P8803" s="135"/>
      <c r="Q8803" s="135"/>
    </row>
    <row r="8804" spans="5:17" x14ac:dyDescent="0.25">
      <c r="E8804" s="265"/>
      <c r="M8804" s="159"/>
      <c r="N8804" s="149"/>
      <c r="P8804" s="135"/>
      <c r="Q8804" s="135"/>
    </row>
    <row r="8805" spans="5:17" x14ac:dyDescent="0.25">
      <c r="E8805" s="265"/>
      <c r="M8805" s="159"/>
      <c r="N8805" s="149"/>
      <c r="P8805" s="135"/>
      <c r="Q8805" s="135"/>
    </row>
    <row r="8806" spans="5:17" x14ac:dyDescent="0.25">
      <c r="E8806" s="265"/>
      <c r="M8806" s="159"/>
      <c r="N8806" s="149"/>
      <c r="P8806" s="135"/>
      <c r="Q8806" s="135"/>
    </row>
    <row r="8807" spans="5:17" x14ac:dyDescent="0.25">
      <c r="E8807" s="265"/>
      <c r="M8807" s="159"/>
      <c r="N8807" s="149"/>
      <c r="P8807" s="135"/>
      <c r="Q8807" s="135"/>
    </row>
    <row r="8808" spans="5:17" x14ac:dyDescent="0.25">
      <c r="E8808" s="265"/>
      <c r="M8808" s="159"/>
      <c r="N8808" s="149"/>
      <c r="P8808" s="135"/>
      <c r="Q8808" s="135"/>
    </row>
    <row r="8809" spans="5:17" x14ac:dyDescent="0.25">
      <c r="E8809" s="265"/>
      <c r="M8809" s="159"/>
      <c r="N8809" s="149"/>
      <c r="P8809" s="135"/>
      <c r="Q8809" s="135"/>
    </row>
    <row r="8810" spans="5:17" x14ac:dyDescent="0.25">
      <c r="E8810" s="265"/>
      <c r="M8810" s="159"/>
      <c r="N8810" s="149"/>
      <c r="P8810" s="135"/>
      <c r="Q8810" s="135"/>
    </row>
    <row r="8811" spans="5:17" x14ac:dyDescent="0.25">
      <c r="E8811" s="265"/>
      <c r="M8811" s="159"/>
      <c r="N8811" s="149"/>
      <c r="P8811" s="135"/>
      <c r="Q8811" s="135"/>
    </row>
    <row r="8812" spans="5:17" x14ac:dyDescent="0.25">
      <c r="E8812" s="265"/>
      <c r="M8812" s="159"/>
      <c r="N8812" s="149"/>
      <c r="P8812" s="135"/>
      <c r="Q8812" s="135"/>
    </row>
    <row r="8813" spans="5:17" x14ac:dyDescent="0.25">
      <c r="E8813" s="265"/>
      <c r="M8813" s="159"/>
      <c r="N8813" s="149"/>
      <c r="P8813" s="135"/>
      <c r="Q8813" s="135"/>
    </row>
    <row r="8814" spans="5:17" x14ac:dyDescent="0.25">
      <c r="E8814" s="265"/>
      <c r="M8814" s="159"/>
      <c r="N8814" s="149"/>
      <c r="P8814" s="135"/>
      <c r="Q8814" s="135"/>
    </row>
    <row r="8815" spans="5:17" x14ac:dyDescent="0.25">
      <c r="E8815" s="265"/>
      <c r="M8815" s="159"/>
      <c r="N8815" s="149"/>
      <c r="P8815" s="135"/>
      <c r="Q8815" s="135"/>
    </row>
    <row r="8816" spans="5:17" x14ac:dyDescent="0.25">
      <c r="E8816" s="265"/>
      <c r="M8816" s="159"/>
      <c r="N8816" s="149"/>
      <c r="P8816" s="135"/>
      <c r="Q8816" s="135"/>
    </row>
    <row r="8817" spans="5:17" x14ac:dyDescent="0.25">
      <c r="E8817" s="265"/>
      <c r="M8817" s="159"/>
      <c r="N8817" s="149"/>
      <c r="P8817" s="135"/>
      <c r="Q8817" s="135"/>
    </row>
    <row r="8818" spans="5:17" x14ac:dyDescent="0.25">
      <c r="E8818" s="265"/>
      <c r="M8818" s="159"/>
      <c r="N8818" s="149"/>
      <c r="P8818" s="135"/>
      <c r="Q8818" s="135"/>
    </row>
    <row r="8819" spans="5:17" x14ac:dyDescent="0.25">
      <c r="E8819" s="265"/>
      <c r="M8819" s="159"/>
      <c r="N8819" s="149"/>
      <c r="P8819" s="135"/>
      <c r="Q8819" s="135"/>
    </row>
    <row r="8820" spans="5:17" x14ac:dyDescent="0.25">
      <c r="E8820" s="265"/>
      <c r="M8820" s="159"/>
      <c r="N8820" s="149"/>
      <c r="P8820" s="135"/>
      <c r="Q8820" s="135"/>
    </row>
    <row r="8821" spans="5:17" x14ac:dyDescent="0.25">
      <c r="E8821" s="265"/>
      <c r="M8821" s="159"/>
      <c r="N8821" s="149"/>
      <c r="P8821" s="135"/>
      <c r="Q8821" s="135"/>
    </row>
    <row r="8822" spans="5:17" x14ac:dyDescent="0.25">
      <c r="E8822" s="265"/>
      <c r="M8822" s="159"/>
      <c r="N8822" s="149"/>
      <c r="P8822" s="135"/>
      <c r="Q8822" s="135"/>
    </row>
    <row r="8823" spans="5:17" x14ac:dyDescent="0.25">
      <c r="E8823" s="265"/>
      <c r="M8823" s="159"/>
      <c r="N8823" s="149"/>
      <c r="P8823" s="135"/>
      <c r="Q8823" s="135"/>
    </row>
    <row r="8824" spans="5:17" x14ac:dyDescent="0.25">
      <c r="E8824" s="265"/>
      <c r="M8824" s="159"/>
      <c r="N8824" s="149"/>
      <c r="P8824" s="135"/>
      <c r="Q8824" s="135"/>
    </row>
    <row r="8825" spans="5:17" x14ac:dyDescent="0.25">
      <c r="E8825" s="265"/>
      <c r="M8825" s="159"/>
      <c r="N8825" s="149"/>
      <c r="P8825" s="135"/>
      <c r="Q8825" s="135"/>
    </row>
    <row r="8826" spans="5:17" x14ac:dyDescent="0.25">
      <c r="E8826" s="265"/>
      <c r="M8826" s="159"/>
      <c r="N8826" s="149"/>
      <c r="P8826" s="135"/>
      <c r="Q8826" s="135"/>
    </row>
    <row r="8827" spans="5:17" x14ac:dyDescent="0.25">
      <c r="E8827" s="265"/>
      <c r="M8827" s="159"/>
      <c r="N8827" s="149"/>
      <c r="P8827" s="135"/>
      <c r="Q8827" s="135"/>
    </row>
    <row r="8828" spans="5:17" x14ac:dyDescent="0.25">
      <c r="E8828" s="265"/>
      <c r="M8828" s="159"/>
      <c r="N8828" s="149"/>
      <c r="P8828" s="135"/>
      <c r="Q8828" s="135"/>
    </row>
    <row r="8829" spans="5:17" x14ac:dyDescent="0.25">
      <c r="E8829" s="265"/>
      <c r="M8829" s="159"/>
      <c r="N8829" s="149"/>
      <c r="P8829" s="135"/>
      <c r="Q8829" s="135"/>
    </row>
    <row r="8830" spans="5:17" x14ac:dyDescent="0.25">
      <c r="E8830" s="265"/>
      <c r="M8830" s="159"/>
      <c r="N8830" s="149"/>
      <c r="P8830" s="135"/>
      <c r="Q8830" s="135"/>
    </row>
    <row r="8831" spans="5:17" x14ac:dyDescent="0.25">
      <c r="E8831" s="265"/>
      <c r="M8831" s="159"/>
      <c r="N8831" s="149"/>
      <c r="P8831" s="135"/>
      <c r="Q8831" s="135"/>
    </row>
    <row r="8832" spans="5:17" x14ac:dyDescent="0.25">
      <c r="E8832" s="265"/>
      <c r="M8832" s="159"/>
      <c r="N8832" s="149"/>
      <c r="P8832" s="135"/>
      <c r="Q8832" s="135"/>
    </row>
    <row r="8833" spans="5:17" x14ac:dyDescent="0.25">
      <c r="E8833" s="265"/>
      <c r="M8833" s="159"/>
      <c r="N8833" s="149"/>
      <c r="P8833" s="135"/>
      <c r="Q8833" s="135"/>
    </row>
    <row r="8834" spans="5:17" x14ac:dyDescent="0.25">
      <c r="E8834" s="265"/>
      <c r="M8834" s="159"/>
      <c r="N8834" s="149"/>
      <c r="P8834" s="135"/>
      <c r="Q8834" s="135"/>
    </row>
    <row r="8835" spans="5:17" x14ac:dyDescent="0.25">
      <c r="E8835" s="265"/>
      <c r="M8835" s="159"/>
      <c r="N8835" s="149"/>
      <c r="P8835" s="135"/>
      <c r="Q8835" s="135"/>
    </row>
    <row r="8836" spans="5:17" x14ac:dyDescent="0.25">
      <c r="E8836" s="265"/>
      <c r="M8836" s="159"/>
      <c r="N8836" s="149"/>
      <c r="P8836" s="135"/>
      <c r="Q8836" s="135"/>
    </row>
    <row r="8837" spans="5:17" x14ac:dyDescent="0.25">
      <c r="E8837" s="265"/>
      <c r="M8837" s="159"/>
      <c r="N8837" s="149"/>
      <c r="P8837" s="135"/>
      <c r="Q8837" s="135"/>
    </row>
    <row r="8838" spans="5:17" x14ac:dyDescent="0.25">
      <c r="E8838" s="265"/>
      <c r="M8838" s="159"/>
      <c r="N8838" s="149"/>
      <c r="P8838" s="135"/>
      <c r="Q8838" s="135"/>
    </row>
    <row r="8839" spans="5:17" x14ac:dyDescent="0.25">
      <c r="E8839" s="265"/>
      <c r="M8839" s="159"/>
      <c r="N8839" s="149"/>
      <c r="P8839" s="135"/>
      <c r="Q8839" s="135"/>
    </row>
    <row r="8840" spans="5:17" x14ac:dyDescent="0.25">
      <c r="E8840" s="265"/>
      <c r="M8840" s="159"/>
      <c r="N8840" s="149"/>
      <c r="P8840" s="135"/>
      <c r="Q8840" s="135"/>
    </row>
    <row r="8841" spans="5:17" x14ac:dyDescent="0.25">
      <c r="E8841" s="265"/>
      <c r="M8841" s="159"/>
      <c r="N8841" s="149"/>
      <c r="P8841" s="135"/>
      <c r="Q8841" s="135"/>
    </row>
    <row r="8842" spans="5:17" x14ac:dyDescent="0.25">
      <c r="E8842" s="265"/>
      <c r="M8842" s="159"/>
      <c r="N8842" s="149"/>
      <c r="P8842" s="135"/>
      <c r="Q8842" s="135"/>
    </row>
    <row r="8843" spans="5:17" x14ac:dyDescent="0.25">
      <c r="E8843" s="265"/>
      <c r="M8843" s="159"/>
      <c r="N8843" s="149"/>
      <c r="P8843" s="135"/>
      <c r="Q8843" s="135"/>
    </row>
    <row r="8844" spans="5:17" x14ac:dyDescent="0.25">
      <c r="E8844" s="265"/>
      <c r="M8844" s="159"/>
      <c r="N8844" s="149"/>
      <c r="P8844" s="135"/>
      <c r="Q8844" s="135"/>
    </row>
    <row r="8845" spans="5:17" x14ac:dyDescent="0.25">
      <c r="E8845" s="265"/>
      <c r="M8845" s="159"/>
      <c r="N8845" s="149"/>
      <c r="P8845" s="135"/>
      <c r="Q8845" s="135"/>
    </row>
    <row r="8846" spans="5:17" x14ac:dyDescent="0.25">
      <c r="E8846" s="265"/>
      <c r="M8846" s="159"/>
      <c r="N8846" s="149"/>
      <c r="P8846" s="135"/>
      <c r="Q8846" s="135"/>
    </row>
    <row r="8847" spans="5:17" x14ac:dyDescent="0.25">
      <c r="E8847" s="265"/>
      <c r="M8847" s="159"/>
      <c r="N8847" s="149"/>
      <c r="P8847" s="135"/>
      <c r="Q8847" s="135"/>
    </row>
    <row r="8848" spans="5:17" x14ac:dyDescent="0.25">
      <c r="E8848" s="265"/>
      <c r="M8848" s="159"/>
      <c r="N8848" s="149"/>
      <c r="P8848" s="135"/>
      <c r="Q8848" s="135"/>
    </row>
    <row r="8849" spans="5:17" x14ac:dyDescent="0.25">
      <c r="E8849" s="265"/>
      <c r="M8849" s="159"/>
      <c r="N8849" s="149"/>
      <c r="P8849" s="135"/>
      <c r="Q8849" s="135"/>
    </row>
    <row r="8850" spans="5:17" x14ac:dyDescent="0.25">
      <c r="E8850" s="265"/>
      <c r="M8850" s="159"/>
      <c r="N8850" s="149"/>
      <c r="P8850" s="135"/>
      <c r="Q8850" s="135"/>
    </row>
    <row r="8851" spans="5:17" x14ac:dyDescent="0.25">
      <c r="E8851" s="265"/>
      <c r="M8851" s="159"/>
      <c r="N8851" s="149"/>
      <c r="P8851" s="135"/>
      <c r="Q8851" s="135"/>
    </row>
    <row r="8852" spans="5:17" x14ac:dyDescent="0.25">
      <c r="E8852" s="265"/>
      <c r="M8852" s="159"/>
      <c r="N8852" s="149"/>
      <c r="P8852" s="135"/>
      <c r="Q8852" s="135"/>
    </row>
    <row r="8853" spans="5:17" x14ac:dyDescent="0.25">
      <c r="E8853" s="265"/>
      <c r="M8853" s="159"/>
      <c r="N8853" s="149"/>
      <c r="P8853" s="135"/>
      <c r="Q8853" s="135"/>
    </row>
    <row r="8854" spans="5:17" x14ac:dyDescent="0.25">
      <c r="E8854" s="265"/>
      <c r="M8854" s="159"/>
      <c r="N8854" s="149"/>
      <c r="P8854" s="135"/>
      <c r="Q8854" s="135"/>
    </row>
    <row r="8855" spans="5:17" x14ac:dyDescent="0.25">
      <c r="E8855" s="265"/>
      <c r="M8855" s="159"/>
      <c r="N8855" s="149"/>
      <c r="P8855" s="135"/>
      <c r="Q8855" s="135"/>
    </row>
    <row r="8856" spans="5:17" x14ac:dyDescent="0.25">
      <c r="E8856" s="265"/>
      <c r="M8856" s="159"/>
      <c r="N8856" s="149"/>
      <c r="P8856" s="135"/>
      <c r="Q8856" s="135"/>
    </row>
    <row r="8857" spans="5:17" x14ac:dyDescent="0.25">
      <c r="E8857" s="265"/>
      <c r="M8857" s="159"/>
      <c r="N8857" s="149"/>
      <c r="P8857" s="135"/>
      <c r="Q8857" s="135"/>
    </row>
    <row r="8858" spans="5:17" x14ac:dyDescent="0.25">
      <c r="E8858" s="265"/>
      <c r="M8858" s="159"/>
      <c r="N8858" s="149"/>
      <c r="P8858" s="135"/>
      <c r="Q8858" s="135"/>
    </row>
    <row r="8859" spans="5:17" x14ac:dyDescent="0.25">
      <c r="E8859" s="265"/>
      <c r="M8859" s="159"/>
      <c r="N8859" s="149"/>
      <c r="P8859" s="135"/>
      <c r="Q8859" s="135"/>
    </row>
    <row r="8860" spans="5:17" x14ac:dyDescent="0.25">
      <c r="E8860" s="265"/>
      <c r="M8860" s="159"/>
      <c r="N8860" s="149"/>
      <c r="P8860" s="135"/>
      <c r="Q8860" s="135"/>
    </row>
    <row r="8861" spans="5:17" x14ac:dyDescent="0.25">
      <c r="E8861" s="265"/>
      <c r="M8861" s="159"/>
      <c r="N8861" s="149"/>
      <c r="P8861" s="135"/>
      <c r="Q8861" s="135"/>
    </row>
    <row r="8862" spans="5:17" x14ac:dyDescent="0.25">
      <c r="E8862" s="265"/>
      <c r="M8862" s="159"/>
      <c r="N8862" s="149"/>
      <c r="P8862" s="135"/>
      <c r="Q8862" s="135"/>
    </row>
    <row r="8863" spans="5:17" x14ac:dyDescent="0.25">
      <c r="E8863" s="265"/>
      <c r="M8863" s="159"/>
      <c r="N8863" s="149"/>
      <c r="P8863" s="135"/>
      <c r="Q8863" s="135"/>
    </row>
    <row r="8864" spans="5:17" x14ac:dyDescent="0.25">
      <c r="E8864" s="265"/>
      <c r="M8864" s="159"/>
      <c r="N8864" s="149"/>
      <c r="P8864" s="135"/>
      <c r="Q8864" s="135"/>
    </row>
    <row r="8865" spans="5:17" x14ac:dyDescent="0.25">
      <c r="E8865" s="265"/>
      <c r="M8865" s="159"/>
      <c r="N8865" s="149"/>
      <c r="P8865" s="135"/>
      <c r="Q8865" s="135"/>
    </row>
    <row r="8866" spans="5:17" x14ac:dyDescent="0.25">
      <c r="E8866" s="265"/>
      <c r="M8866" s="159"/>
      <c r="N8866" s="149"/>
      <c r="P8866" s="135"/>
      <c r="Q8866" s="135"/>
    </row>
    <row r="8867" spans="5:17" x14ac:dyDescent="0.25">
      <c r="E8867" s="265"/>
      <c r="M8867" s="159"/>
      <c r="N8867" s="149"/>
      <c r="P8867" s="135"/>
      <c r="Q8867" s="135"/>
    </row>
    <row r="8868" spans="5:17" x14ac:dyDescent="0.25">
      <c r="E8868" s="265"/>
      <c r="M8868" s="159"/>
      <c r="N8868" s="149"/>
      <c r="P8868" s="135"/>
      <c r="Q8868" s="135"/>
    </row>
    <row r="8869" spans="5:17" x14ac:dyDescent="0.25">
      <c r="E8869" s="265"/>
      <c r="M8869" s="159"/>
      <c r="N8869" s="149"/>
      <c r="P8869" s="135"/>
      <c r="Q8869" s="135"/>
    </row>
    <row r="8870" spans="5:17" x14ac:dyDescent="0.25">
      <c r="E8870" s="265"/>
      <c r="M8870" s="159"/>
      <c r="N8870" s="149"/>
      <c r="P8870" s="135"/>
      <c r="Q8870" s="135"/>
    </row>
    <row r="8871" spans="5:17" x14ac:dyDescent="0.25">
      <c r="E8871" s="265"/>
      <c r="M8871" s="159"/>
      <c r="N8871" s="149"/>
      <c r="P8871" s="135"/>
      <c r="Q8871" s="135"/>
    </row>
    <row r="8872" spans="5:17" x14ac:dyDescent="0.25">
      <c r="E8872" s="265"/>
      <c r="M8872" s="159"/>
      <c r="N8872" s="149"/>
      <c r="P8872" s="135"/>
      <c r="Q8872" s="135"/>
    </row>
    <row r="8873" spans="5:17" x14ac:dyDescent="0.25">
      <c r="E8873" s="265"/>
      <c r="M8873" s="159"/>
      <c r="N8873" s="149"/>
      <c r="P8873" s="135"/>
      <c r="Q8873" s="135"/>
    </row>
    <row r="8874" spans="5:17" x14ac:dyDescent="0.25">
      <c r="E8874" s="265"/>
      <c r="M8874" s="159"/>
      <c r="N8874" s="149"/>
      <c r="P8874" s="135"/>
      <c r="Q8874" s="135"/>
    </row>
    <row r="8875" spans="5:17" x14ac:dyDescent="0.25">
      <c r="E8875" s="265"/>
      <c r="M8875" s="159"/>
      <c r="N8875" s="149"/>
      <c r="P8875" s="135"/>
      <c r="Q8875" s="135"/>
    </row>
    <row r="8876" spans="5:17" x14ac:dyDescent="0.25">
      <c r="E8876" s="265"/>
      <c r="M8876" s="159"/>
      <c r="N8876" s="149"/>
      <c r="P8876" s="135"/>
      <c r="Q8876" s="135"/>
    </row>
    <row r="8877" spans="5:17" x14ac:dyDescent="0.25">
      <c r="E8877" s="265"/>
      <c r="M8877" s="159"/>
      <c r="N8877" s="149"/>
      <c r="P8877" s="135"/>
      <c r="Q8877" s="135"/>
    </row>
    <row r="8878" spans="5:17" x14ac:dyDescent="0.25">
      <c r="E8878" s="265"/>
      <c r="M8878" s="159"/>
      <c r="N8878" s="149"/>
      <c r="P8878" s="135"/>
      <c r="Q8878" s="135"/>
    </row>
    <row r="8879" spans="5:17" x14ac:dyDescent="0.25">
      <c r="E8879" s="265"/>
      <c r="M8879" s="159"/>
      <c r="N8879" s="149"/>
      <c r="P8879" s="135"/>
      <c r="Q8879" s="135"/>
    </row>
    <row r="8880" spans="5:17" x14ac:dyDescent="0.25">
      <c r="E8880" s="265"/>
      <c r="M8880" s="159"/>
      <c r="N8880" s="149"/>
      <c r="P8880" s="135"/>
      <c r="Q8880" s="135"/>
    </row>
    <row r="8881" spans="5:17" x14ac:dyDescent="0.25">
      <c r="E8881" s="265"/>
      <c r="M8881" s="159"/>
      <c r="N8881" s="149"/>
      <c r="P8881" s="135"/>
      <c r="Q8881" s="135"/>
    </row>
    <row r="8882" spans="5:17" x14ac:dyDescent="0.25">
      <c r="E8882" s="265"/>
      <c r="M8882" s="159"/>
      <c r="N8882" s="149"/>
      <c r="P8882" s="135"/>
      <c r="Q8882" s="135"/>
    </row>
    <row r="8883" spans="5:17" x14ac:dyDescent="0.25">
      <c r="E8883" s="265"/>
      <c r="M8883" s="159"/>
      <c r="N8883" s="149"/>
      <c r="P8883" s="135"/>
      <c r="Q8883" s="135"/>
    </row>
    <row r="8884" spans="5:17" x14ac:dyDescent="0.25">
      <c r="E8884" s="265"/>
      <c r="M8884" s="159"/>
      <c r="N8884" s="149"/>
      <c r="P8884" s="135"/>
      <c r="Q8884" s="135"/>
    </row>
    <row r="8885" spans="5:17" x14ac:dyDescent="0.25">
      <c r="E8885" s="265"/>
      <c r="M8885" s="159"/>
      <c r="N8885" s="149"/>
      <c r="P8885" s="135"/>
      <c r="Q8885" s="135"/>
    </row>
    <row r="8886" spans="5:17" x14ac:dyDescent="0.25">
      <c r="E8886" s="265"/>
      <c r="M8886" s="159"/>
      <c r="N8886" s="149"/>
      <c r="P8886" s="135"/>
      <c r="Q8886" s="135"/>
    </row>
    <row r="8887" spans="5:17" x14ac:dyDescent="0.25">
      <c r="E8887" s="265"/>
      <c r="M8887" s="159"/>
      <c r="N8887" s="149"/>
      <c r="P8887" s="135"/>
      <c r="Q8887" s="135"/>
    </row>
    <row r="8888" spans="5:17" x14ac:dyDescent="0.25">
      <c r="E8888" s="265"/>
      <c r="M8888" s="159"/>
      <c r="N8888" s="149"/>
      <c r="P8888" s="135"/>
      <c r="Q8888" s="135"/>
    </row>
    <row r="8889" spans="5:17" x14ac:dyDescent="0.25">
      <c r="E8889" s="265"/>
      <c r="M8889" s="159"/>
      <c r="N8889" s="149"/>
      <c r="P8889" s="135"/>
      <c r="Q8889" s="135"/>
    </row>
    <row r="8890" spans="5:17" x14ac:dyDescent="0.25">
      <c r="E8890" s="265"/>
      <c r="M8890" s="159"/>
      <c r="N8890" s="149"/>
      <c r="P8890" s="135"/>
      <c r="Q8890" s="135"/>
    </row>
    <row r="8891" spans="5:17" x14ac:dyDescent="0.25">
      <c r="E8891" s="265"/>
      <c r="M8891" s="159"/>
      <c r="N8891" s="149"/>
      <c r="P8891" s="135"/>
      <c r="Q8891" s="135"/>
    </row>
    <row r="8892" spans="5:17" x14ac:dyDescent="0.25">
      <c r="E8892" s="265"/>
      <c r="M8892" s="159"/>
      <c r="N8892" s="149"/>
      <c r="P8892" s="135"/>
      <c r="Q8892" s="135"/>
    </row>
    <row r="8893" spans="5:17" x14ac:dyDescent="0.25">
      <c r="E8893" s="265"/>
      <c r="M8893" s="159"/>
      <c r="N8893" s="149"/>
      <c r="P8893" s="135"/>
      <c r="Q8893" s="135"/>
    </row>
    <row r="8894" spans="5:17" x14ac:dyDescent="0.25">
      <c r="E8894" s="265"/>
      <c r="M8894" s="159"/>
      <c r="N8894" s="149"/>
      <c r="P8894" s="135"/>
      <c r="Q8894" s="135"/>
    </row>
    <row r="8895" spans="5:17" x14ac:dyDescent="0.25">
      <c r="E8895" s="265"/>
      <c r="M8895" s="159"/>
      <c r="N8895" s="149"/>
      <c r="P8895" s="135"/>
      <c r="Q8895" s="135"/>
    </row>
    <row r="8896" spans="5:17" x14ac:dyDescent="0.25">
      <c r="E8896" s="265"/>
      <c r="M8896" s="159"/>
      <c r="N8896" s="149"/>
      <c r="P8896" s="135"/>
      <c r="Q8896" s="135"/>
    </row>
    <row r="8897" spans="5:17" x14ac:dyDescent="0.25">
      <c r="E8897" s="265"/>
      <c r="M8897" s="159"/>
      <c r="N8897" s="149"/>
      <c r="P8897" s="135"/>
      <c r="Q8897" s="135"/>
    </row>
    <row r="8898" spans="5:17" x14ac:dyDescent="0.25">
      <c r="E8898" s="265"/>
      <c r="M8898" s="159"/>
      <c r="N8898" s="149"/>
      <c r="P8898" s="135"/>
      <c r="Q8898" s="135"/>
    </row>
    <row r="8899" spans="5:17" x14ac:dyDescent="0.25">
      <c r="E8899" s="265"/>
      <c r="M8899" s="159"/>
      <c r="N8899" s="149"/>
      <c r="P8899" s="135"/>
      <c r="Q8899" s="135"/>
    </row>
    <row r="8900" spans="5:17" x14ac:dyDescent="0.25">
      <c r="E8900" s="265"/>
      <c r="M8900" s="159"/>
      <c r="N8900" s="149"/>
      <c r="P8900" s="135"/>
      <c r="Q8900" s="135"/>
    </row>
    <row r="8901" spans="5:17" x14ac:dyDescent="0.25">
      <c r="E8901" s="265"/>
      <c r="M8901" s="159"/>
      <c r="N8901" s="149"/>
      <c r="P8901" s="135"/>
      <c r="Q8901" s="135"/>
    </row>
    <row r="8902" spans="5:17" x14ac:dyDescent="0.25">
      <c r="E8902" s="265"/>
      <c r="M8902" s="159"/>
      <c r="N8902" s="149"/>
      <c r="P8902" s="135"/>
      <c r="Q8902" s="135"/>
    </row>
    <row r="8903" spans="5:17" x14ac:dyDescent="0.25">
      <c r="E8903" s="265"/>
      <c r="M8903" s="159"/>
      <c r="N8903" s="149"/>
      <c r="P8903" s="135"/>
      <c r="Q8903" s="135"/>
    </row>
    <row r="8904" spans="5:17" x14ac:dyDescent="0.25">
      <c r="E8904" s="265"/>
      <c r="M8904" s="159"/>
      <c r="N8904" s="149"/>
      <c r="P8904" s="135"/>
      <c r="Q8904" s="135"/>
    </row>
    <row r="8905" spans="5:17" x14ac:dyDescent="0.25">
      <c r="E8905" s="265"/>
      <c r="M8905" s="159"/>
      <c r="N8905" s="149"/>
      <c r="P8905" s="135"/>
      <c r="Q8905" s="135"/>
    </row>
    <row r="8906" spans="5:17" x14ac:dyDescent="0.25">
      <c r="E8906" s="265"/>
      <c r="M8906" s="159"/>
      <c r="N8906" s="149"/>
      <c r="P8906" s="135"/>
      <c r="Q8906" s="135"/>
    </row>
    <row r="8907" spans="5:17" x14ac:dyDescent="0.25">
      <c r="E8907" s="265"/>
      <c r="M8907" s="159"/>
      <c r="N8907" s="149"/>
      <c r="P8907" s="135"/>
      <c r="Q8907" s="135"/>
    </row>
    <row r="8908" spans="5:17" x14ac:dyDescent="0.25">
      <c r="E8908" s="265"/>
      <c r="M8908" s="159"/>
      <c r="N8908" s="149"/>
      <c r="P8908" s="135"/>
      <c r="Q8908" s="135"/>
    </row>
    <row r="8909" spans="5:17" x14ac:dyDescent="0.25">
      <c r="E8909" s="265"/>
      <c r="M8909" s="159"/>
      <c r="N8909" s="149"/>
      <c r="P8909" s="135"/>
      <c r="Q8909" s="135"/>
    </row>
    <row r="8910" spans="5:17" x14ac:dyDescent="0.25">
      <c r="E8910" s="265"/>
      <c r="M8910" s="159"/>
      <c r="N8910" s="149"/>
      <c r="P8910" s="135"/>
      <c r="Q8910" s="135"/>
    </row>
    <row r="8911" spans="5:17" x14ac:dyDescent="0.25">
      <c r="E8911" s="265"/>
      <c r="M8911" s="159"/>
      <c r="N8911" s="149"/>
      <c r="P8911" s="135"/>
      <c r="Q8911" s="135"/>
    </row>
    <row r="8912" spans="5:17" x14ac:dyDescent="0.25">
      <c r="E8912" s="265"/>
      <c r="M8912" s="159"/>
      <c r="N8912" s="149"/>
      <c r="P8912" s="135"/>
      <c r="Q8912" s="135"/>
    </row>
    <row r="8913" spans="5:17" x14ac:dyDescent="0.25">
      <c r="E8913" s="265"/>
      <c r="M8913" s="159"/>
      <c r="N8913" s="149"/>
      <c r="P8913" s="135"/>
      <c r="Q8913" s="135"/>
    </row>
    <row r="8914" spans="5:17" x14ac:dyDescent="0.25">
      <c r="E8914" s="265"/>
      <c r="M8914" s="159"/>
      <c r="N8914" s="149"/>
      <c r="P8914" s="135"/>
      <c r="Q8914" s="135"/>
    </row>
    <row r="8915" spans="5:17" x14ac:dyDescent="0.25">
      <c r="E8915" s="265"/>
      <c r="M8915" s="159"/>
      <c r="N8915" s="149"/>
      <c r="P8915" s="135"/>
      <c r="Q8915" s="135"/>
    </row>
    <row r="8916" spans="5:17" x14ac:dyDescent="0.25">
      <c r="E8916" s="265"/>
      <c r="M8916" s="159"/>
      <c r="N8916" s="149"/>
      <c r="P8916" s="135"/>
      <c r="Q8916" s="135"/>
    </row>
    <row r="8917" spans="5:17" x14ac:dyDescent="0.25">
      <c r="E8917" s="265"/>
      <c r="M8917" s="159"/>
      <c r="N8917" s="149"/>
      <c r="P8917" s="135"/>
      <c r="Q8917" s="135"/>
    </row>
    <row r="8918" spans="5:17" x14ac:dyDescent="0.25">
      <c r="E8918" s="265"/>
      <c r="M8918" s="159"/>
      <c r="N8918" s="149"/>
      <c r="P8918" s="135"/>
      <c r="Q8918" s="135"/>
    </row>
    <row r="8919" spans="5:17" x14ac:dyDescent="0.25">
      <c r="E8919" s="265"/>
      <c r="M8919" s="159"/>
      <c r="N8919" s="149"/>
      <c r="P8919" s="135"/>
      <c r="Q8919" s="135"/>
    </row>
    <row r="8920" spans="5:17" x14ac:dyDescent="0.25">
      <c r="E8920" s="265"/>
      <c r="M8920" s="159"/>
      <c r="N8920" s="149"/>
      <c r="P8920" s="135"/>
      <c r="Q8920" s="135"/>
    </row>
    <row r="8921" spans="5:17" x14ac:dyDescent="0.25">
      <c r="E8921" s="265"/>
      <c r="M8921" s="159"/>
      <c r="N8921" s="149"/>
      <c r="P8921" s="135"/>
      <c r="Q8921" s="135"/>
    </row>
    <row r="8922" spans="5:17" x14ac:dyDescent="0.25">
      <c r="E8922" s="265"/>
      <c r="M8922" s="159"/>
      <c r="N8922" s="149"/>
      <c r="P8922" s="135"/>
      <c r="Q8922" s="135"/>
    </row>
    <row r="8923" spans="5:17" x14ac:dyDescent="0.25">
      <c r="E8923" s="265"/>
      <c r="M8923" s="159"/>
      <c r="N8923" s="149"/>
      <c r="P8923" s="135"/>
      <c r="Q8923" s="135"/>
    </row>
    <row r="8924" spans="5:17" x14ac:dyDescent="0.25">
      <c r="E8924" s="265"/>
      <c r="M8924" s="159"/>
      <c r="N8924" s="149"/>
      <c r="P8924" s="135"/>
      <c r="Q8924" s="135"/>
    </row>
    <row r="8925" spans="5:17" x14ac:dyDescent="0.25">
      <c r="E8925" s="265"/>
      <c r="M8925" s="159"/>
      <c r="N8925" s="149"/>
      <c r="P8925" s="135"/>
      <c r="Q8925" s="135"/>
    </row>
    <row r="8926" spans="5:17" x14ac:dyDescent="0.25">
      <c r="E8926" s="265"/>
      <c r="M8926" s="159"/>
      <c r="N8926" s="149"/>
      <c r="P8926" s="135"/>
      <c r="Q8926" s="135"/>
    </row>
    <row r="8927" spans="5:17" x14ac:dyDescent="0.25">
      <c r="E8927" s="265"/>
      <c r="M8927" s="159"/>
      <c r="N8927" s="149"/>
      <c r="P8927" s="135"/>
      <c r="Q8927" s="135"/>
    </row>
    <row r="8928" spans="5:17" x14ac:dyDescent="0.25">
      <c r="E8928" s="265"/>
      <c r="M8928" s="159"/>
      <c r="N8928" s="149"/>
      <c r="P8928" s="135"/>
      <c r="Q8928" s="135"/>
    </row>
    <row r="8929" spans="5:17" x14ac:dyDescent="0.25">
      <c r="E8929" s="265"/>
      <c r="M8929" s="159"/>
      <c r="N8929" s="149"/>
      <c r="P8929" s="135"/>
      <c r="Q8929" s="135"/>
    </row>
    <row r="8930" spans="5:17" x14ac:dyDescent="0.25">
      <c r="E8930" s="265"/>
      <c r="M8930" s="159"/>
      <c r="N8930" s="149"/>
      <c r="P8930" s="135"/>
      <c r="Q8930" s="135"/>
    </row>
    <row r="8931" spans="5:17" x14ac:dyDescent="0.25">
      <c r="E8931" s="265"/>
      <c r="M8931" s="159"/>
      <c r="N8931" s="149"/>
      <c r="P8931" s="135"/>
      <c r="Q8931" s="135"/>
    </row>
    <row r="8932" spans="5:17" x14ac:dyDescent="0.25">
      <c r="E8932" s="265"/>
      <c r="M8932" s="159"/>
      <c r="N8932" s="149"/>
      <c r="P8932" s="135"/>
      <c r="Q8932" s="135"/>
    </row>
    <row r="8933" spans="5:17" x14ac:dyDescent="0.25">
      <c r="E8933" s="265"/>
      <c r="M8933" s="159"/>
      <c r="N8933" s="149"/>
      <c r="P8933" s="135"/>
      <c r="Q8933" s="135"/>
    </row>
    <row r="8934" spans="5:17" x14ac:dyDescent="0.25">
      <c r="E8934" s="265"/>
      <c r="M8934" s="159"/>
      <c r="N8934" s="149"/>
      <c r="P8934" s="135"/>
      <c r="Q8934" s="135"/>
    </row>
    <row r="8935" spans="5:17" x14ac:dyDescent="0.25">
      <c r="E8935" s="265"/>
      <c r="M8935" s="159"/>
      <c r="N8935" s="149"/>
      <c r="P8935" s="135"/>
      <c r="Q8935" s="135"/>
    </row>
    <row r="8936" spans="5:17" x14ac:dyDescent="0.25">
      <c r="E8936" s="265"/>
      <c r="M8936" s="159"/>
      <c r="N8936" s="149"/>
      <c r="P8936" s="135"/>
      <c r="Q8936" s="135"/>
    </row>
    <row r="8937" spans="5:17" x14ac:dyDescent="0.25">
      <c r="E8937" s="265"/>
      <c r="M8937" s="159"/>
      <c r="N8937" s="149"/>
      <c r="P8937" s="135"/>
      <c r="Q8937" s="135"/>
    </row>
    <row r="8938" spans="5:17" x14ac:dyDescent="0.25">
      <c r="E8938" s="265"/>
      <c r="M8938" s="159"/>
      <c r="N8938" s="149"/>
      <c r="P8938" s="135"/>
      <c r="Q8938" s="135"/>
    </row>
    <row r="8939" spans="5:17" x14ac:dyDescent="0.25">
      <c r="E8939" s="265"/>
      <c r="M8939" s="159"/>
      <c r="N8939" s="149"/>
      <c r="P8939" s="135"/>
      <c r="Q8939" s="135"/>
    </row>
    <row r="8940" spans="5:17" x14ac:dyDescent="0.25">
      <c r="E8940" s="265"/>
      <c r="M8940" s="159"/>
      <c r="N8940" s="149"/>
      <c r="P8940" s="135"/>
      <c r="Q8940" s="135"/>
    </row>
    <row r="8941" spans="5:17" x14ac:dyDescent="0.25">
      <c r="E8941" s="265"/>
      <c r="M8941" s="159"/>
      <c r="N8941" s="149"/>
      <c r="P8941" s="135"/>
      <c r="Q8941" s="135"/>
    </row>
    <row r="8942" spans="5:17" x14ac:dyDescent="0.25">
      <c r="E8942" s="265"/>
      <c r="M8942" s="159"/>
      <c r="N8942" s="149"/>
      <c r="P8942" s="135"/>
      <c r="Q8942" s="135"/>
    </row>
    <row r="8943" spans="5:17" x14ac:dyDescent="0.25">
      <c r="E8943" s="265"/>
      <c r="M8943" s="159"/>
      <c r="N8943" s="149"/>
      <c r="P8943" s="135"/>
      <c r="Q8943" s="135"/>
    </row>
    <row r="8944" spans="5:17" x14ac:dyDescent="0.25">
      <c r="E8944" s="265"/>
      <c r="M8944" s="159"/>
      <c r="N8944" s="149"/>
      <c r="P8944" s="135"/>
      <c r="Q8944" s="135"/>
    </row>
    <row r="8945" spans="5:17" x14ac:dyDescent="0.25">
      <c r="E8945" s="265"/>
      <c r="M8945" s="159"/>
      <c r="N8945" s="149"/>
      <c r="P8945" s="135"/>
      <c r="Q8945" s="135"/>
    </row>
    <row r="8946" spans="5:17" x14ac:dyDescent="0.25">
      <c r="E8946" s="265"/>
      <c r="M8946" s="159"/>
      <c r="N8946" s="149"/>
      <c r="P8946" s="135"/>
      <c r="Q8946" s="135"/>
    </row>
    <row r="8947" spans="5:17" x14ac:dyDescent="0.25">
      <c r="E8947" s="265"/>
      <c r="M8947" s="159"/>
      <c r="N8947" s="149"/>
      <c r="P8947" s="135"/>
      <c r="Q8947" s="135"/>
    </row>
    <row r="8948" spans="5:17" x14ac:dyDescent="0.25">
      <c r="E8948" s="265"/>
      <c r="M8948" s="159"/>
      <c r="N8948" s="149"/>
      <c r="P8948" s="135"/>
      <c r="Q8948" s="135"/>
    </row>
    <row r="8949" spans="5:17" x14ac:dyDescent="0.25">
      <c r="E8949" s="265"/>
      <c r="M8949" s="159"/>
      <c r="N8949" s="149"/>
      <c r="P8949" s="135"/>
      <c r="Q8949" s="135"/>
    </row>
    <row r="8950" spans="5:17" x14ac:dyDescent="0.25">
      <c r="E8950" s="265"/>
      <c r="M8950" s="159"/>
      <c r="N8950" s="149"/>
      <c r="P8950" s="135"/>
      <c r="Q8950" s="135"/>
    </row>
    <row r="8951" spans="5:17" x14ac:dyDescent="0.25">
      <c r="E8951" s="265"/>
      <c r="M8951" s="159"/>
      <c r="N8951" s="149"/>
      <c r="P8951" s="135"/>
      <c r="Q8951" s="135"/>
    </row>
    <row r="8952" spans="5:17" x14ac:dyDescent="0.25">
      <c r="E8952" s="265"/>
      <c r="M8952" s="159"/>
      <c r="N8952" s="149"/>
      <c r="P8952" s="135"/>
      <c r="Q8952" s="135"/>
    </row>
    <row r="8953" spans="5:17" x14ac:dyDescent="0.25">
      <c r="E8953" s="265"/>
      <c r="M8953" s="159"/>
      <c r="N8953" s="149"/>
      <c r="P8953" s="135"/>
      <c r="Q8953" s="135"/>
    </row>
    <row r="8954" spans="5:17" x14ac:dyDescent="0.25">
      <c r="E8954" s="265"/>
      <c r="M8954" s="159"/>
      <c r="N8954" s="149"/>
      <c r="P8954" s="135"/>
      <c r="Q8954" s="135"/>
    </row>
    <row r="8955" spans="5:17" x14ac:dyDescent="0.25">
      <c r="E8955" s="265"/>
      <c r="M8955" s="159"/>
      <c r="N8955" s="149"/>
      <c r="P8955" s="135"/>
      <c r="Q8955" s="135"/>
    </row>
    <row r="8956" spans="5:17" x14ac:dyDescent="0.25">
      <c r="E8956" s="265"/>
      <c r="M8956" s="159"/>
      <c r="N8956" s="149"/>
      <c r="P8956" s="135"/>
      <c r="Q8956" s="135"/>
    </row>
    <row r="8957" spans="5:17" x14ac:dyDescent="0.25">
      <c r="E8957" s="265"/>
      <c r="M8957" s="159"/>
      <c r="N8957" s="149"/>
      <c r="P8957" s="135"/>
      <c r="Q8957" s="135"/>
    </row>
    <row r="8958" spans="5:17" x14ac:dyDescent="0.25">
      <c r="E8958" s="265"/>
      <c r="M8958" s="159"/>
      <c r="N8958" s="149"/>
      <c r="P8958" s="135"/>
      <c r="Q8958" s="135"/>
    </row>
    <row r="8959" spans="5:17" x14ac:dyDescent="0.25">
      <c r="E8959" s="265"/>
      <c r="M8959" s="159"/>
      <c r="N8959" s="149"/>
      <c r="P8959" s="135"/>
      <c r="Q8959" s="135"/>
    </row>
    <row r="8960" spans="5:17" x14ac:dyDescent="0.25">
      <c r="E8960" s="265"/>
      <c r="M8960" s="159"/>
      <c r="N8960" s="149"/>
      <c r="P8960" s="135"/>
      <c r="Q8960" s="135"/>
    </row>
    <row r="8961" spans="5:17" x14ac:dyDescent="0.25">
      <c r="E8961" s="265"/>
      <c r="M8961" s="159"/>
      <c r="N8961" s="149"/>
      <c r="P8961" s="135"/>
      <c r="Q8961" s="135"/>
    </row>
    <row r="8962" spans="5:17" x14ac:dyDescent="0.25">
      <c r="E8962" s="265"/>
      <c r="M8962" s="159"/>
      <c r="N8962" s="149"/>
      <c r="P8962" s="135"/>
      <c r="Q8962" s="135"/>
    </row>
    <row r="8963" spans="5:17" x14ac:dyDescent="0.25">
      <c r="E8963" s="265"/>
      <c r="M8963" s="159"/>
      <c r="N8963" s="149"/>
      <c r="P8963" s="135"/>
      <c r="Q8963" s="135"/>
    </row>
    <row r="8964" spans="5:17" x14ac:dyDescent="0.25">
      <c r="E8964" s="265"/>
      <c r="M8964" s="159"/>
      <c r="N8964" s="149"/>
      <c r="P8964" s="135"/>
      <c r="Q8964" s="135"/>
    </row>
    <row r="8965" spans="5:17" x14ac:dyDescent="0.25">
      <c r="E8965" s="265"/>
      <c r="M8965" s="159"/>
      <c r="N8965" s="149"/>
      <c r="P8965" s="135"/>
      <c r="Q8965" s="135"/>
    </row>
    <row r="8966" spans="5:17" x14ac:dyDescent="0.25">
      <c r="E8966" s="265"/>
      <c r="M8966" s="159"/>
      <c r="N8966" s="149"/>
      <c r="P8966" s="135"/>
      <c r="Q8966" s="135"/>
    </row>
    <row r="8967" spans="5:17" x14ac:dyDescent="0.25">
      <c r="E8967" s="265"/>
      <c r="M8967" s="159"/>
      <c r="N8967" s="149"/>
      <c r="P8967" s="135"/>
      <c r="Q8967" s="135"/>
    </row>
    <row r="8968" spans="5:17" x14ac:dyDescent="0.25">
      <c r="E8968" s="265"/>
      <c r="M8968" s="159"/>
      <c r="N8968" s="149"/>
      <c r="P8968" s="135"/>
      <c r="Q8968" s="135"/>
    </row>
    <row r="8969" spans="5:17" x14ac:dyDescent="0.25">
      <c r="E8969" s="265"/>
      <c r="M8969" s="159"/>
      <c r="N8969" s="149"/>
      <c r="P8969" s="135"/>
      <c r="Q8969" s="135"/>
    </row>
    <row r="8970" spans="5:17" x14ac:dyDescent="0.25">
      <c r="E8970" s="265"/>
      <c r="M8970" s="159"/>
      <c r="N8970" s="149"/>
      <c r="P8970" s="135"/>
      <c r="Q8970" s="135"/>
    </row>
    <row r="8971" spans="5:17" x14ac:dyDescent="0.25">
      <c r="E8971" s="265"/>
      <c r="M8971" s="159"/>
      <c r="N8971" s="149"/>
      <c r="P8971" s="135"/>
      <c r="Q8971" s="135"/>
    </row>
    <row r="8972" spans="5:17" x14ac:dyDescent="0.25">
      <c r="E8972" s="265"/>
      <c r="M8972" s="159"/>
      <c r="N8972" s="149"/>
      <c r="P8972" s="135"/>
      <c r="Q8972" s="135"/>
    </row>
    <row r="8973" spans="5:17" x14ac:dyDescent="0.25">
      <c r="E8973" s="265"/>
      <c r="M8973" s="159"/>
      <c r="N8973" s="149"/>
      <c r="P8973" s="135"/>
      <c r="Q8973" s="135"/>
    </row>
    <row r="8974" spans="5:17" x14ac:dyDescent="0.25">
      <c r="E8974" s="265"/>
      <c r="M8974" s="159"/>
      <c r="N8974" s="149"/>
      <c r="P8974" s="135"/>
      <c r="Q8974" s="135"/>
    </row>
    <row r="8975" spans="5:17" x14ac:dyDescent="0.25">
      <c r="E8975" s="265"/>
      <c r="M8975" s="159"/>
      <c r="N8975" s="149"/>
      <c r="P8975" s="135"/>
      <c r="Q8975" s="135"/>
    </row>
    <row r="8976" spans="5:17" x14ac:dyDescent="0.25">
      <c r="E8976" s="265"/>
      <c r="M8976" s="159"/>
      <c r="N8976" s="149"/>
      <c r="P8976" s="135"/>
      <c r="Q8976" s="135"/>
    </row>
    <row r="8977" spans="5:17" x14ac:dyDescent="0.25">
      <c r="E8977" s="265"/>
      <c r="M8977" s="159"/>
      <c r="N8977" s="149"/>
      <c r="P8977" s="135"/>
      <c r="Q8977" s="135"/>
    </row>
    <row r="8978" spans="5:17" x14ac:dyDescent="0.25">
      <c r="E8978" s="265"/>
      <c r="M8978" s="159"/>
      <c r="N8978" s="149"/>
      <c r="P8978" s="135"/>
      <c r="Q8978" s="135"/>
    </row>
    <row r="8979" spans="5:17" x14ac:dyDescent="0.25">
      <c r="E8979" s="265"/>
      <c r="M8979" s="159"/>
      <c r="N8979" s="149"/>
      <c r="P8979" s="135"/>
      <c r="Q8979" s="135"/>
    </row>
    <row r="8980" spans="5:17" x14ac:dyDescent="0.25">
      <c r="E8980" s="265"/>
      <c r="M8980" s="159"/>
      <c r="N8980" s="149"/>
      <c r="P8980" s="135"/>
      <c r="Q8980" s="135"/>
    </row>
    <row r="8981" spans="5:17" x14ac:dyDescent="0.25">
      <c r="E8981" s="265"/>
      <c r="M8981" s="159"/>
      <c r="N8981" s="149"/>
      <c r="P8981" s="135"/>
      <c r="Q8981" s="135"/>
    </row>
    <row r="8982" spans="5:17" x14ac:dyDescent="0.25">
      <c r="E8982" s="265"/>
      <c r="M8982" s="159"/>
      <c r="N8982" s="149"/>
      <c r="P8982" s="135"/>
      <c r="Q8982" s="135"/>
    </row>
    <row r="8983" spans="5:17" x14ac:dyDescent="0.25">
      <c r="E8983" s="265"/>
      <c r="M8983" s="159"/>
      <c r="N8983" s="149"/>
      <c r="P8983" s="135"/>
      <c r="Q8983" s="135"/>
    </row>
    <row r="8984" spans="5:17" x14ac:dyDescent="0.25">
      <c r="E8984" s="265"/>
      <c r="M8984" s="159"/>
      <c r="N8984" s="149"/>
      <c r="P8984" s="135"/>
      <c r="Q8984" s="135"/>
    </row>
    <row r="8985" spans="5:17" x14ac:dyDescent="0.25">
      <c r="E8985" s="265"/>
      <c r="M8985" s="159"/>
      <c r="N8985" s="149"/>
      <c r="P8985" s="135"/>
      <c r="Q8985" s="135"/>
    </row>
    <row r="8986" spans="5:17" x14ac:dyDescent="0.25">
      <c r="E8986" s="265"/>
      <c r="M8986" s="159"/>
      <c r="N8986" s="149"/>
      <c r="P8986" s="135"/>
      <c r="Q8986" s="135"/>
    </row>
    <row r="8987" spans="5:17" x14ac:dyDescent="0.25">
      <c r="E8987" s="265"/>
      <c r="M8987" s="159"/>
      <c r="N8987" s="149"/>
      <c r="P8987" s="135"/>
      <c r="Q8987" s="135"/>
    </row>
    <row r="8988" spans="5:17" x14ac:dyDescent="0.25">
      <c r="E8988" s="265"/>
      <c r="M8988" s="159"/>
      <c r="N8988" s="149"/>
      <c r="P8988" s="135"/>
      <c r="Q8988" s="135"/>
    </row>
    <row r="8989" spans="5:17" x14ac:dyDescent="0.25">
      <c r="E8989" s="265"/>
      <c r="M8989" s="159"/>
      <c r="N8989" s="149"/>
      <c r="P8989" s="135"/>
      <c r="Q8989" s="135"/>
    </row>
    <row r="8990" spans="5:17" x14ac:dyDescent="0.25">
      <c r="E8990" s="265"/>
      <c r="M8990" s="159"/>
      <c r="N8990" s="149"/>
      <c r="P8990" s="135"/>
      <c r="Q8990" s="135"/>
    </row>
    <row r="8991" spans="5:17" x14ac:dyDescent="0.25">
      <c r="E8991" s="265"/>
      <c r="M8991" s="159"/>
      <c r="N8991" s="149"/>
      <c r="P8991" s="135"/>
      <c r="Q8991" s="135"/>
    </row>
    <row r="8992" spans="5:17" x14ac:dyDescent="0.25">
      <c r="E8992" s="265"/>
      <c r="M8992" s="159"/>
      <c r="N8992" s="149"/>
      <c r="P8992" s="135"/>
      <c r="Q8992" s="135"/>
    </row>
    <row r="8993" spans="5:17" x14ac:dyDescent="0.25">
      <c r="E8993" s="265"/>
      <c r="M8993" s="159"/>
      <c r="N8993" s="149"/>
      <c r="P8993" s="135"/>
      <c r="Q8993" s="135"/>
    </row>
    <row r="8994" spans="5:17" x14ac:dyDescent="0.25">
      <c r="E8994" s="265"/>
      <c r="M8994" s="159"/>
      <c r="N8994" s="149"/>
      <c r="P8994" s="135"/>
      <c r="Q8994" s="135"/>
    </row>
    <row r="8995" spans="5:17" x14ac:dyDescent="0.25">
      <c r="E8995" s="265"/>
      <c r="M8995" s="159"/>
      <c r="N8995" s="149"/>
      <c r="P8995" s="135"/>
      <c r="Q8995" s="135"/>
    </row>
    <row r="8996" spans="5:17" x14ac:dyDescent="0.25">
      <c r="E8996" s="265"/>
      <c r="M8996" s="159"/>
      <c r="N8996" s="149"/>
      <c r="P8996" s="135"/>
      <c r="Q8996" s="135"/>
    </row>
    <row r="8997" spans="5:17" x14ac:dyDescent="0.25">
      <c r="E8997" s="265"/>
      <c r="M8997" s="159"/>
      <c r="N8997" s="149"/>
      <c r="P8997" s="135"/>
      <c r="Q8997" s="135"/>
    </row>
    <row r="8998" spans="5:17" x14ac:dyDescent="0.25">
      <c r="E8998" s="265"/>
      <c r="M8998" s="159"/>
      <c r="N8998" s="149"/>
      <c r="P8998" s="135"/>
      <c r="Q8998" s="135"/>
    </row>
    <row r="8999" spans="5:17" x14ac:dyDescent="0.25">
      <c r="E8999" s="265"/>
      <c r="M8999" s="159"/>
      <c r="N8999" s="149"/>
      <c r="P8999" s="135"/>
      <c r="Q8999" s="135"/>
    </row>
    <row r="9000" spans="5:17" x14ac:dyDescent="0.25">
      <c r="E9000" s="265"/>
      <c r="M9000" s="159"/>
      <c r="N9000" s="149"/>
      <c r="P9000" s="135"/>
      <c r="Q9000" s="135"/>
    </row>
    <row r="9001" spans="5:17" x14ac:dyDescent="0.25">
      <c r="E9001" s="265"/>
      <c r="M9001" s="159"/>
      <c r="N9001" s="149"/>
      <c r="P9001" s="135"/>
      <c r="Q9001" s="135"/>
    </row>
    <row r="9002" spans="5:17" x14ac:dyDescent="0.25">
      <c r="E9002" s="265"/>
      <c r="M9002" s="159"/>
      <c r="N9002" s="149"/>
      <c r="P9002" s="135"/>
      <c r="Q9002" s="135"/>
    </row>
    <row r="9003" spans="5:17" x14ac:dyDescent="0.25">
      <c r="E9003" s="265"/>
      <c r="M9003" s="159"/>
      <c r="N9003" s="149"/>
      <c r="P9003" s="135"/>
      <c r="Q9003" s="135"/>
    </row>
    <row r="9004" spans="5:17" x14ac:dyDescent="0.25">
      <c r="E9004" s="265"/>
      <c r="M9004" s="159"/>
      <c r="N9004" s="149"/>
      <c r="P9004" s="135"/>
      <c r="Q9004" s="135"/>
    </row>
    <row r="9005" spans="5:17" x14ac:dyDescent="0.25">
      <c r="E9005" s="265"/>
      <c r="M9005" s="159"/>
      <c r="N9005" s="149"/>
      <c r="P9005" s="135"/>
      <c r="Q9005" s="135"/>
    </row>
    <row r="9006" spans="5:17" x14ac:dyDescent="0.25">
      <c r="E9006" s="265"/>
      <c r="M9006" s="159"/>
      <c r="N9006" s="149"/>
      <c r="P9006" s="135"/>
      <c r="Q9006" s="135"/>
    </row>
    <row r="9007" spans="5:17" x14ac:dyDescent="0.25">
      <c r="E9007" s="265"/>
      <c r="M9007" s="159"/>
      <c r="N9007" s="149"/>
      <c r="P9007" s="135"/>
      <c r="Q9007" s="135"/>
    </row>
    <row r="9008" spans="5:17" x14ac:dyDescent="0.25">
      <c r="E9008" s="265"/>
      <c r="M9008" s="159"/>
      <c r="N9008" s="149"/>
      <c r="P9008" s="135"/>
      <c r="Q9008" s="135"/>
    </row>
    <row r="9009" spans="5:17" x14ac:dyDescent="0.25">
      <c r="E9009" s="265"/>
      <c r="M9009" s="159"/>
      <c r="N9009" s="149"/>
      <c r="P9009" s="135"/>
      <c r="Q9009" s="135"/>
    </row>
    <row r="9010" spans="5:17" x14ac:dyDescent="0.25">
      <c r="E9010" s="265"/>
      <c r="M9010" s="159"/>
      <c r="N9010" s="149"/>
      <c r="P9010" s="135"/>
      <c r="Q9010" s="135"/>
    </row>
    <row r="9011" spans="5:17" x14ac:dyDescent="0.25">
      <c r="E9011" s="265"/>
      <c r="M9011" s="159"/>
      <c r="N9011" s="149"/>
      <c r="P9011" s="135"/>
      <c r="Q9011" s="135"/>
    </row>
    <row r="9012" spans="5:17" x14ac:dyDescent="0.25">
      <c r="E9012" s="265"/>
      <c r="M9012" s="159"/>
      <c r="N9012" s="149"/>
      <c r="P9012" s="135"/>
      <c r="Q9012" s="135"/>
    </row>
    <row r="9013" spans="5:17" x14ac:dyDescent="0.25">
      <c r="E9013" s="265"/>
      <c r="M9013" s="159"/>
      <c r="N9013" s="149"/>
      <c r="P9013" s="135"/>
      <c r="Q9013" s="135"/>
    </row>
    <row r="9014" spans="5:17" x14ac:dyDescent="0.25">
      <c r="E9014" s="265"/>
      <c r="M9014" s="159"/>
      <c r="N9014" s="149"/>
      <c r="P9014" s="135"/>
      <c r="Q9014" s="135"/>
    </row>
    <row r="9015" spans="5:17" x14ac:dyDescent="0.25">
      <c r="E9015" s="265"/>
      <c r="M9015" s="159"/>
      <c r="N9015" s="149"/>
      <c r="P9015" s="135"/>
      <c r="Q9015" s="135"/>
    </row>
    <row r="9016" spans="5:17" x14ac:dyDescent="0.25">
      <c r="E9016" s="265"/>
      <c r="M9016" s="159"/>
      <c r="N9016" s="149"/>
      <c r="P9016" s="135"/>
      <c r="Q9016" s="135"/>
    </row>
    <row r="9017" spans="5:17" x14ac:dyDescent="0.25">
      <c r="E9017" s="265"/>
      <c r="M9017" s="159"/>
      <c r="N9017" s="149"/>
      <c r="P9017" s="135"/>
      <c r="Q9017" s="135"/>
    </row>
    <row r="9018" spans="5:17" x14ac:dyDescent="0.25">
      <c r="E9018" s="265"/>
      <c r="M9018" s="159"/>
      <c r="N9018" s="149"/>
      <c r="P9018" s="135"/>
      <c r="Q9018" s="135"/>
    </row>
    <row r="9019" spans="5:17" x14ac:dyDescent="0.25">
      <c r="E9019" s="265"/>
      <c r="M9019" s="159"/>
      <c r="N9019" s="149"/>
      <c r="P9019" s="135"/>
      <c r="Q9019" s="135"/>
    </row>
    <row r="9020" spans="5:17" x14ac:dyDescent="0.25">
      <c r="E9020" s="265"/>
      <c r="M9020" s="159"/>
      <c r="N9020" s="149"/>
      <c r="P9020" s="135"/>
      <c r="Q9020" s="135"/>
    </row>
    <row r="9021" spans="5:17" x14ac:dyDescent="0.25">
      <c r="E9021" s="265"/>
      <c r="M9021" s="159"/>
      <c r="N9021" s="149"/>
      <c r="P9021" s="135"/>
      <c r="Q9021" s="135"/>
    </row>
    <row r="9022" spans="5:17" x14ac:dyDescent="0.25">
      <c r="E9022" s="265"/>
      <c r="M9022" s="159"/>
      <c r="N9022" s="149"/>
      <c r="P9022" s="135"/>
      <c r="Q9022" s="135"/>
    </row>
    <row r="9023" spans="5:17" x14ac:dyDescent="0.25">
      <c r="E9023" s="265"/>
      <c r="M9023" s="159"/>
      <c r="N9023" s="149"/>
      <c r="P9023" s="135"/>
      <c r="Q9023" s="135"/>
    </row>
    <row r="9024" spans="5:17" x14ac:dyDescent="0.25">
      <c r="E9024" s="265"/>
      <c r="M9024" s="159"/>
      <c r="N9024" s="149"/>
      <c r="P9024" s="135"/>
      <c r="Q9024" s="135"/>
    </row>
    <row r="9025" spans="5:17" x14ac:dyDescent="0.25">
      <c r="E9025" s="265"/>
      <c r="M9025" s="159"/>
      <c r="N9025" s="149"/>
      <c r="P9025" s="135"/>
      <c r="Q9025" s="135"/>
    </row>
    <row r="9026" spans="5:17" x14ac:dyDescent="0.25">
      <c r="E9026" s="265"/>
      <c r="M9026" s="159"/>
      <c r="N9026" s="149"/>
      <c r="P9026" s="135"/>
      <c r="Q9026" s="135"/>
    </row>
    <row r="9027" spans="5:17" x14ac:dyDescent="0.25">
      <c r="E9027" s="265"/>
      <c r="M9027" s="159"/>
      <c r="N9027" s="149"/>
      <c r="P9027" s="135"/>
      <c r="Q9027" s="135"/>
    </row>
    <row r="9028" spans="5:17" x14ac:dyDescent="0.25">
      <c r="E9028" s="265"/>
      <c r="M9028" s="159"/>
      <c r="N9028" s="149"/>
      <c r="P9028" s="135"/>
      <c r="Q9028" s="135"/>
    </row>
    <row r="9029" spans="5:17" x14ac:dyDescent="0.25">
      <c r="E9029" s="265"/>
      <c r="M9029" s="159"/>
      <c r="N9029" s="149"/>
      <c r="P9029" s="135"/>
      <c r="Q9029" s="135"/>
    </row>
    <row r="9030" spans="5:17" x14ac:dyDescent="0.25">
      <c r="E9030" s="265"/>
      <c r="M9030" s="159"/>
      <c r="N9030" s="149"/>
      <c r="P9030" s="135"/>
      <c r="Q9030" s="135"/>
    </row>
    <row r="9031" spans="5:17" x14ac:dyDescent="0.25">
      <c r="E9031" s="265"/>
      <c r="M9031" s="159"/>
      <c r="N9031" s="149"/>
      <c r="P9031" s="135"/>
      <c r="Q9031" s="135"/>
    </row>
    <row r="9032" spans="5:17" x14ac:dyDescent="0.25">
      <c r="E9032" s="265"/>
      <c r="M9032" s="159"/>
      <c r="N9032" s="149"/>
      <c r="P9032" s="135"/>
      <c r="Q9032" s="135"/>
    </row>
    <row r="9033" spans="5:17" x14ac:dyDescent="0.25">
      <c r="E9033" s="265"/>
      <c r="M9033" s="159"/>
      <c r="N9033" s="149"/>
      <c r="P9033" s="135"/>
      <c r="Q9033" s="135"/>
    </row>
    <row r="9034" spans="5:17" x14ac:dyDescent="0.25">
      <c r="E9034" s="265"/>
      <c r="M9034" s="159"/>
      <c r="N9034" s="149"/>
      <c r="P9034" s="135"/>
      <c r="Q9034" s="135"/>
    </row>
    <row r="9035" spans="5:17" x14ac:dyDescent="0.25">
      <c r="E9035" s="265"/>
      <c r="M9035" s="159"/>
      <c r="N9035" s="149"/>
      <c r="P9035" s="135"/>
      <c r="Q9035" s="135"/>
    </row>
    <row r="9036" spans="5:17" x14ac:dyDescent="0.25">
      <c r="E9036" s="265"/>
      <c r="M9036" s="159"/>
      <c r="N9036" s="149"/>
      <c r="P9036" s="135"/>
      <c r="Q9036" s="135"/>
    </row>
    <row r="9037" spans="5:17" x14ac:dyDescent="0.25">
      <c r="E9037" s="265"/>
      <c r="M9037" s="159"/>
      <c r="N9037" s="149"/>
      <c r="P9037" s="135"/>
      <c r="Q9037" s="135"/>
    </row>
    <row r="9038" spans="5:17" x14ac:dyDescent="0.25">
      <c r="E9038" s="265"/>
      <c r="M9038" s="159"/>
      <c r="N9038" s="149"/>
      <c r="P9038" s="135"/>
      <c r="Q9038" s="135"/>
    </row>
    <row r="9039" spans="5:17" x14ac:dyDescent="0.25">
      <c r="E9039" s="265"/>
      <c r="M9039" s="159"/>
      <c r="N9039" s="149"/>
      <c r="P9039" s="135"/>
      <c r="Q9039" s="135"/>
    </row>
    <row r="9040" spans="5:17" x14ac:dyDescent="0.25">
      <c r="E9040" s="265"/>
      <c r="M9040" s="159"/>
      <c r="N9040" s="149"/>
      <c r="P9040" s="135"/>
      <c r="Q9040" s="135"/>
    </row>
    <row r="9041" spans="5:17" x14ac:dyDescent="0.25">
      <c r="E9041" s="265"/>
      <c r="M9041" s="159"/>
      <c r="N9041" s="149"/>
      <c r="P9041" s="135"/>
      <c r="Q9041" s="135"/>
    </row>
    <row r="9042" spans="5:17" x14ac:dyDescent="0.25">
      <c r="E9042" s="265"/>
      <c r="M9042" s="159"/>
      <c r="N9042" s="149"/>
      <c r="P9042" s="135"/>
      <c r="Q9042" s="135"/>
    </row>
    <row r="9043" spans="5:17" x14ac:dyDescent="0.25">
      <c r="E9043" s="265"/>
      <c r="M9043" s="159"/>
      <c r="N9043" s="149"/>
      <c r="P9043" s="135"/>
      <c r="Q9043" s="135"/>
    </row>
    <row r="9044" spans="5:17" x14ac:dyDescent="0.25">
      <c r="E9044" s="265"/>
      <c r="M9044" s="159"/>
      <c r="N9044" s="149"/>
      <c r="P9044" s="135"/>
      <c r="Q9044" s="135"/>
    </row>
    <row r="9045" spans="5:17" x14ac:dyDescent="0.25">
      <c r="E9045" s="265"/>
      <c r="M9045" s="159"/>
      <c r="N9045" s="149"/>
      <c r="P9045" s="135"/>
      <c r="Q9045" s="135"/>
    </row>
    <row r="9046" spans="5:17" x14ac:dyDescent="0.25">
      <c r="E9046" s="265"/>
      <c r="M9046" s="159"/>
      <c r="N9046" s="149"/>
      <c r="P9046" s="135"/>
      <c r="Q9046" s="135"/>
    </row>
    <row r="9047" spans="5:17" x14ac:dyDescent="0.25">
      <c r="E9047" s="265"/>
      <c r="M9047" s="159"/>
      <c r="N9047" s="149"/>
      <c r="P9047" s="135"/>
      <c r="Q9047" s="135"/>
    </row>
    <row r="9048" spans="5:17" x14ac:dyDescent="0.25">
      <c r="E9048" s="265"/>
      <c r="M9048" s="159"/>
      <c r="N9048" s="149"/>
      <c r="P9048" s="135"/>
      <c r="Q9048" s="135"/>
    </row>
    <row r="9049" spans="5:17" x14ac:dyDescent="0.25">
      <c r="E9049" s="265"/>
      <c r="M9049" s="159"/>
      <c r="N9049" s="149"/>
      <c r="P9049" s="135"/>
      <c r="Q9049" s="135"/>
    </row>
    <row r="9050" spans="5:17" x14ac:dyDescent="0.25">
      <c r="E9050" s="265"/>
      <c r="M9050" s="159"/>
      <c r="N9050" s="149"/>
      <c r="P9050" s="135"/>
      <c r="Q9050" s="135"/>
    </row>
    <row r="9051" spans="5:17" x14ac:dyDescent="0.25">
      <c r="E9051" s="265"/>
      <c r="M9051" s="159"/>
      <c r="N9051" s="149"/>
      <c r="P9051" s="135"/>
      <c r="Q9051" s="135"/>
    </row>
    <row r="9052" spans="5:17" x14ac:dyDescent="0.25">
      <c r="E9052" s="265"/>
      <c r="M9052" s="159"/>
      <c r="N9052" s="149"/>
      <c r="P9052" s="135"/>
      <c r="Q9052" s="135"/>
    </row>
    <row r="9053" spans="5:17" x14ac:dyDescent="0.25">
      <c r="E9053" s="265"/>
      <c r="M9053" s="159"/>
      <c r="N9053" s="149"/>
      <c r="P9053" s="135"/>
      <c r="Q9053" s="135"/>
    </row>
    <row r="9054" spans="5:17" x14ac:dyDescent="0.25">
      <c r="E9054" s="265"/>
      <c r="M9054" s="159"/>
      <c r="N9054" s="149"/>
      <c r="P9054" s="135"/>
      <c r="Q9054" s="135"/>
    </row>
    <row r="9055" spans="5:17" x14ac:dyDescent="0.25">
      <c r="E9055" s="265"/>
      <c r="M9055" s="159"/>
      <c r="N9055" s="149"/>
      <c r="P9055" s="135"/>
      <c r="Q9055" s="135"/>
    </row>
    <row r="9056" spans="5:17" x14ac:dyDescent="0.25">
      <c r="E9056" s="265"/>
      <c r="M9056" s="159"/>
      <c r="N9056" s="149"/>
      <c r="P9056" s="135"/>
      <c r="Q9056" s="135"/>
    </row>
    <row r="9057" spans="5:17" x14ac:dyDescent="0.25">
      <c r="E9057" s="265"/>
      <c r="M9057" s="159"/>
      <c r="N9057" s="149"/>
      <c r="P9057" s="135"/>
      <c r="Q9057" s="135"/>
    </row>
    <row r="9058" spans="5:17" x14ac:dyDescent="0.25">
      <c r="E9058" s="265"/>
      <c r="M9058" s="159"/>
      <c r="N9058" s="149"/>
      <c r="P9058" s="135"/>
      <c r="Q9058" s="135"/>
    </row>
    <row r="9059" spans="5:17" x14ac:dyDescent="0.25">
      <c r="E9059" s="265"/>
      <c r="M9059" s="159"/>
      <c r="N9059" s="149"/>
      <c r="P9059" s="135"/>
      <c r="Q9059" s="135"/>
    </row>
    <row r="9060" spans="5:17" x14ac:dyDescent="0.25">
      <c r="E9060" s="265"/>
      <c r="M9060" s="159"/>
      <c r="N9060" s="149"/>
      <c r="P9060" s="135"/>
      <c r="Q9060" s="135"/>
    </row>
    <row r="9061" spans="5:17" x14ac:dyDescent="0.25">
      <c r="E9061" s="265"/>
      <c r="M9061" s="159"/>
      <c r="N9061" s="149"/>
      <c r="P9061" s="135"/>
      <c r="Q9061" s="135"/>
    </row>
    <row r="9062" spans="5:17" x14ac:dyDescent="0.25">
      <c r="E9062" s="265"/>
      <c r="M9062" s="159"/>
      <c r="N9062" s="149"/>
      <c r="P9062" s="135"/>
      <c r="Q9062" s="135"/>
    </row>
    <row r="9063" spans="5:17" x14ac:dyDescent="0.25">
      <c r="E9063" s="265"/>
      <c r="M9063" s="159"/>
      <c r="N9063" s="149"/>
      <c r="P9063" s="135"/>
      <c r="Q9063" s="135"/>
    </row>
    <row r="9064" spans="5:17" x14ac:dyDescent="0.25">
      <c r="E9064" s="265"/>
      <c r="M9064" s="159"/>
      <c r="N9064" s="149"/>
      <c r="P9064" s="135"/>
      <c r="Q9064" s="135"/>
    </row>
    <row r="9065" spans="5:17" x14ac:dyDescent="0.25">
      <c r="E9065" s="265"/>
      <c r="M9065" s="159"/>
      <c r="N9065" s="149"/>
      <c r="P9065" s="135"/>
      <c r="Q9065" s="135"/>
    </row>
    <row r="9066" spans="5:17" x14ac:dyDescent="0.25">
      <c r="E9066" s="265"/>
      <c r="M9066" s="159"/>
      <c r="N9066" s="149"/>
      <c r="P9066" s="135"/>
      <c r="Q9066" s="135"/>
    </row>
    <row r="9067" spans="5:17" x14ac:dyDescent="0.25">
      <c r="E9067" s="265"/>
      <c r="M9067" s="159"/>
      <c r="N9067" s="149"/>
      <c r="P9067" s="135"/>
      <c r="Q9067" s="135"/>
    </row>
    <row r="9068" spans="5:17" x14ac:dyDescent="0.25">
      <c r="E9068" s="265"/>
      <c r="M9068" s="159"/>
      <c r="N9068" s="149"/>
      <c r="P9068" s="135"/>
      <c r="Q9068" s="135"/>
    </row>
    <row r="9069" spans="5:17" x14ac:dyDescent="0.25">
      <c r="E9069" s="265"/>
      <c r="M9069" s="159"/>
      <c r="N9069" s="149"/>
      <c r="P9069" s="135"/>
      <c r="Q9069" s="135"/>
    </row>
    <row r="9070" spans="5:17" x14ac:dyDescent="0.25">
      <c r="E9070" s="265"/>
      <c r="M9070" s="159"/>
      <c r="N9070" s="149"/>
      <c r="P9070" s="135"/>
      <c r="Q9070" s="135"/>
    </row>
    <row r="9071" spans="5:17" x14ac:dyDescent="0.25">
      <c r="E9071" s="265"/>
      <c r="M9071" s="159"/>
      <c r="N9071" s="149"/>
      <c r="P9071" s="135"/>
      <c r="Q9071" s="135"/>
    </row>
    <row r="9072" spans="5:17" x14ac:dyDescent="0.25">
      <c r="E9072" s="265"/>
      <c r="M9072" s="159"/>
      <c r="N9072" s="149"/>
      <c r="P9072" s="135"/>
      <c r="Q9072" s="135"/>
    </row>
    <row r="9073" spans="5:17" x14ac:dyDescent="0.25">
      <c r="E9073" s="265"/>
      <c r="M9073" s="159"/>
      <c r="N9073" s="149"/>
      <c r="P9073" s="135"/>
      <c r="Q9073" s="135"/>
    </row>
    <row r="9074" spans="5:17" x14ac:dyDescent="0.25">
      <c r="E9074" s="265"/>
      <c r="M9074" s="159"/>
      <c r="N9074" s="149"/>
      <c r="P9074" s="135"/>
      <c r="Q9074" s="135"/>
    </row>
    <row r="9075" spans="5:17" x14ac:dyDescent="0.25">
      <c r="E9075" s="265"/>
      <c r="M9075" s="159"/>
      <c r="N9075" s="149"/>
      <c r="P9075" s="135"/>
      <c r="Q9075" s="135"/>
    </row>
    <row r="9076" spans="5:17" x14ac:dyDescent="0.25">
      <c r="E9076" s="265"/>
      <c r="M9076" s="159"/>
      <c r="N9076" s="149"/>
      <c r="P9076" s="135"/>
      <c r="Q9076" s="135"/>
    </row>
    <row r="9077" spans="5:17" x14ac:dyDescent="0.25">
      <c r="E9077" s="265"/>
      <c r="M9077" s="159"/>
      <c r="N9077" s="149"/>
      <c r="P9077" s="135"/>
      <c r="Q9077" s="135"/>
    </row>
    <row r="9078" spans="5:17" x14ac:dyDescent="0.25">
      <c r="E9078" s="265"/>
      <c r="M9078" s="159"/>
      <c r="N9078" s="149"/>
      <c r="P9078" s="135"/>
      <c r="Q9078" s="135"/>
    </row>
    <row r="9079" spans="5:17" x14ac:dyDescent="0.25">
      <c r="E9079" s="265"/>
      <c r="M9079" s="159"/>
      <c r="N9079" s="149"/>
      <c r="P9079" s="135"/>
      <c r="Q9079" s="135"/>
    </row>
    <row r="9080" spans="5:17" x14ac:dyDescent="0.25">
      <c r="E9080" s="265"/>
      <c r="M9080" s="159"/>
      <c r="N9080" s="149"/>
      <c r="P9080" s="135"/>
      <c r="Q9080" s="135"/>
    </row>
    <row r="9081" spans="5:17" x14ac:dyDescent="0.25">
      <c r="E9081" s="265"/>
      <c r="M9081" s="159"/>
      <c r="N9081" s="149"/>
      <c r="P9081" s="135"/>
      <c r="Q9081" s="135"/>
    </row>
    <row r="9082" spans="5:17" x14ac:dyDescent="0.25">
      <c r="E9082" s="265"/>
      <c r="M9082" s="159"/>
      <c r="N9082" s="149"/>
      <c r="P9082" s="135"/>
      <c r="Q9082" s="135"/>
    </row>
    <row r="9083" spans="5:17" x14ac:dyDescent="0.25">
      <c r="E9083" s="265"/>
      <c r="M9083" s="159"/>
      <c r="N9083" s="149"/>
      <c r="P9083" s="135"/>
      <c r="Q9083" s="135"/>
    </row>
    <row r="9084" spans="5:17" x14ac:dyDescent="0.25">
      <c r="E9084" s="265"/>
      <c r="M9084" s="159"/>
      <c r="N9084" s="149"/>
      <c r="P9084" s="135"/>
      <c r="Q9084" s="135"/>
    </row>
    <row r="9085" spans="5:17" x14ac:dyDescent="0.25">
      <c r="E9085" s="265"/>
      <c r="M9085" s="159"/>
      <c r="N9085" s="149"/>
      <c r="P9085" s="135"/>
      <c r="Q9085" s="135"/>
    </row>
    <row r="9086" spans="5:17" x14ac:dyDescent="0.25">
      <c r="E9086" s="265"/>
      <c r="M9086" s="159"/>
      <c r="N9086" s="149"/>
      <c r="P9086" s="135"/>
      <c r="Q9086" s="135"/>
    </row>
    <row r="9087" spans="5:17" x14ac:dyDescent="0.25">
      <c r="E9087" s="265"/>
      <c r="M9087" s="159"/>
      <c r="N9087" s="149"/>
      <c r="P9087" s="135"/>
      <c r="Q9087" s="135"/>
    </row>
    <row r="9088" spans="5:17" x14ac:dyDescent="0.25">
      <c r="E9088" s="265"/>
      <c r="M9088" s="159"/>
      <c r="N9088" s="149"/>
      <c r="P9088" s="135"/>
      <c r="Q9088" s="135"/>
    </row>
    <row r="9089" spans="5:17" x14ac:dyDescent="0.25">
      <c r="E9089" s="265"/>
      <c r="M9089" s="159"/>
      <c r="N9089" s="149"/>
      <c r="P9089" s="135"/>
      <c r="Q9089" s="135"/>
    </row>
    <row r="9090" spans="5:17" x14ac:dyDescent="0.25">
      <c r="E9090" s="265"/>
      <c r="M9090" s="159"/>
      <c r="N9090" s="149"/>
      <c r="P9090" s="135"/>
      <c r="Q9090" s="135"/>
    </row>
    <row r="9091" spans="5:17" x14ac:dyDescent="0.25">
      <c r="E9091" s="265"/>
      <c r="M9091" s="159"/>
      <c r="N9091" s="149"/>
      <c r="P9091" s="135"/>
      <c r="Q9091" s="135"/>
    </row>
    <row r="9092" spans="5:17" x14ac:dyDescent="0.25">
      <c r="E9092" s="265"/>
      <c r="M9092" s="159"/>
      <c r="N9092" s="149"/>
      <c r="P9092" s="135"/>
      <c r="Q9092" s="135"/>
    </row>
    <row r="9093" spans="5:17" x14ac:dyDescent="0.25">
      <c r="E9093" s="265"/>
      <c r="M9093" s="159"/>
      <c r="N9093" s="149"/>
      <c r="P9093" s="135"/>
      <c r="Q9093" s="135"/>
    </row>
    <row r="9094" spans="5:17" x14ac:dyDescent="0.25">
      <c r="E9094" s="265"/>
      <c r="M9094" s="159"/>
      <c r="N9094" s="149"/>
      <c r="P9094" s="135"/>
      <c r="Q9094" s="135"/>
    </row>
    <row r="9095" spans="5:17" x14ac:dyDescent="0.25">
      <c r="E9095" s="265"/>
      <c r="M9095" s="159"/>
      <c r="N9095" s="149"/>
      <c r="P9095" s="135"/>
      <c r="Q9095" s="135"/>
    </row>
    <row r="9096" spans="5:17" x14ac:dyDescent="0.25">
      <c r="E9096" s="265"/>
      <c r="M9096" s="159"/>
      <c r="N9096" s="149"/>
      <c r="P9096" s="135"/>
      <c r="Q9096" s="135"/>
    </row>
    <row r="9097" spans="5:17" x14ac:dyDescent="0.25">
      <c r="E9097" s="265"/>
      <c r="M9097" s="159"/>
      <c r="N9097" s="149"/>
      <c r="P9097" s="135"/>
      <c r="Q9097" s="135"/>
    </row>
    <row r="9098" spans="5:17" x14ac:dyDescent="0.25">
      <c r="E9098" s="265"/>
      <c r="M9098" s="159"/>
      <c r="N9098" s="149"/>
      <c r="P9098" s="135"/>
      <c r="Q9098" s="135"/>
    </row>
    <row r="9099" spans="5:17" x14ac:dyDescent="0.25">
      <c r="E9099" s="265"/>
      <c r="M9099" s="159"/>
      <c r="N9099" s="149"/>
      <c r="P9099" s="135"/>
      <c r="Q9099" s="135"/>
    </row>
    <row r="9100" spans="5:17" x14ac:dyDescent="0.25">
      <c r="E9100" s="265"/>
      <c r="M9100" s="159"/>
      <c r="N9100" s="149"/>
      <c r="P9100" s="135"/>
      <c r="Q9100" s="135"/>
    </row>
    <row r="9101" spans="5:17" x14ac:dyDescent="0.25">
      <c r="E9101" s="265"/>
      <c r="M9101" s="159"/>
      <c r="N9101" s="149"/>
      <c r="P9101" s="135"/>
      <c r="Q9101" s="135"/>
    </row>
    <row r="9102" spans="5:17" x14ac:dyDescent="0.25">
      <c r="E9102" s="265"/>
      <c r="M9102" s="159"/>
      <c r="N9102" s="149"/>
      <c r="P9102" s="135"/>
      <c r="Q9102" s="135"/>
    </row>
    <row r="9103" spans="5:17" x14ac:dyDescent="0.25">
      <c r="E9103" s="265"/>
      <c r="M9103" s="159"/>
      <c r="N9103" s="149"/>
      <c r="P9103" s="135"/>
      <c r="Q9103" s="135"/>
    </row>
    <row r="9104" spans="5:17" x14ac:dyDescent="0.25">
      <c r="E9104" s="265"/>
      <c r="M9104" s="159"/>
      <c r="N9104" s="149"/>
      <c r="P9104" s="135"/>
      <c r="Q9104" s="135"/>
    </row>
    <row r="9105" spans="5:17" x14ac:dyDescent="0.25">
      <c r="E9105" s="265"/>
      <c r="M9105" s="159"/>
      <c r="N9105" s="149"/>
      <c r="P9105" s="135"/>
      <c r="Q9105" s="135"/>
    </row>
    <row r="9106" spans="5:17" x14ac:dyDescent="0.25">
      <c r="E9106" s="265"/>
      <c r="M9106" s="159"/>
      <c r="N9106" s="149"/>
      <c r="P9106" s="135"/>
      <c r="Q9106" s="135"/>
    </row>
    <row r="9107" spans="5:17" x14ac:dyDescent="0.25">
      <c r="E9107" s="265"/>
      <c r="M9107" s="159"/>
      <c r="N9107" s="149"/>
      <c r="P9107" s="135"/>
      <c r="Q9107" s="135"/>
    </row>
    <row r="9108" spans="5:17" x14ac:dyDescent="0.25">
      <c r="E9108" s="265"/>
      <c r="M9108" s="159"/>
      <c r="N9108" s="149"/>
      <c r="P9108" s="135"/>
      <c r="Q9108" s="135"/>
    </row>
    <row r="9109" spans="5:17" x14ac:dyDescent="0.25">
      <c r="E9109" s="265"/>
      <c r="M9109" s="159"/>
      <c r="N9109" s="149"/>
      <c r="P9109" s="135"/>
      <c r="Q9109" s="135"/>
    </row>
    <row r="9110" spans="5:17" x14ac:dyDescent="0.25">
      <c r="E9110" s="265"/>
      <c r="M9110" s="159"/>
      <c r="N9110" s="149"/>
      <c r="P9110" s="135"/>
      <c r="Q9110" s="135"/>
    </row>
    <row r="9111" spans="5:17" x14ac:dyDescent="0.25">
      <c r="E9111" s="265"/>
      <c r="M9111" s="159"/>
      <c r="N9111" s="149"/>
      <c r="P9111" s="135"/>
      <c r="Q9111" s="135"/>
    </row>
    <row r="9112" spans="5:17" x14ac:dyDescent="0.25">
      <c r="E9112" s="265"/>
      <c r="M9112" s="159"/>
      <c r="N9112" s="149"/>
      <c r="P9112" s="135"/>
      <c r="Q9112" s="135"/>
    </row>
    <row r="9113" spans="5:17" x14ac:dyDescent="0.25">
      <c r="E9113" s="265"/>
      <c r="M9113" s="159"/>
      <c r="N9113" s="149"/>
      <c r="P9113" s="135"/>
      <c r="Q9113" s="135"/>
    </row>
    <row r="9114" spans="5:17" x14ac:dyDescent="0.25">
      <c r="E9114" s="265"/>
      <c r="M9114" s="159"/>
      <c r="N9114" s="149"/>
      <c r="P9114" s="135"/>
      <c r="Q9114" s="135"/>
    </row>
    <row r="9115" spans="5:17" x14ac:dyDescent="0.25">
      <c r="E9115" s="265"/>
      <c r="M9115" s="159"/>
      <c r="N9115" s="149"/>
      <c r="P9115" s="135"/>
      <c r="Q9115" s="135"/>
    </row>
    <row r="9116" spans="5:17" x14ac:dyDescent="0.25">
      <c r="E9116" s="265"/>
      <c r="M9116" s="159"/>
      <c r="N9116" s="149"/>
      <c r="P9116" s="135"/>
      <c r="Q9116" s="135"/>
    </row>
    <row r="9117" spans="5:17" x14ac:dyDescent="0.25">
      <c r="E9117" s="265"/>
      <c r="M9117" s="159"/>
      <c r="N9117" s="149"/>
      <c r="P9117" s="135"/>
      <c r="Q9117" s="135"/>
    </row>
    <row r="9118" spans="5:17" x14ac:dyDescent="0.25">
      <c r="E9118" s="265"/>
      <c r="M9118" s="159"/>
      <c r="N9118" s="149"/>
      <c r="P9118" s="135"/>
      <c r="Q9118" s="135"/>
    </row>
    <row r="9119" spans="5:17" x14ac:dyDescent="0.25">
      <c r="E9119" s="265"/>
      <c r="M9119" s="159"/>
      <c r="N9119" s="149"/>
      <c r="P9119" s="135"/>
      <c r="Q9119" s="135"/>
    </row>
    <row r="9120" spans="5:17" x14ac:dyDescent="0.25">
      <c r="E9120" s="265"/>
      <c r="M9120" s="159"/>
      <c r="N9120" s="149"/>
      <c r="P9120" s="135"/>
      <c r="Q9120" s="135"/>
    </row>
    <row r="9121" spans="5:17" x14ac:dyDescent="0.25">
      <c r="E9121" s="265"/>
      <c r="M9121" s="159"/>
      <c r="N9121" s="149"/>
      <c r="P9121" s="135"/>
      <c r="Q9121" s="135"/>
    </row>
    <row r="9122" spans="5:17" x14ac:dyDescent="0.25">
      <c r="E9122" s="265"/>
      <c r="M9122" s="159"/>
      <c r="N9122" s="149"/>
      <c r="P9122" s="135"/>
      <c r="Q9122" s="135"/>
    </row>
    <row r="9123" spans="5:17" x14ac:dyDescent="0.25">
      <c r="E9123" s="265"/>
      <c r="M9123" s="159"/>
      <c r="N9123" s="149"/>
      <c r="P9123" s="135"/>
      <c r="Q9123" s="135"/>
    </row>
    <row r="9124" spans="5:17" x14ac:dyDescent="0.25">
      <c r="E9124" s="265"/>
      <c r="M9124" s="159"/>
      <c r="N9124" s="149"/>
      <c r="P9124" s="135"/>
      <c r="Q9124" s="135"/>
    </row>
    <row r="9125" spans="5:17" x14ac:dyDescent="0.25">
      <c r="E9125" s="265"/>
      <c r="M9125" s="159"/>
      <c r="N9125" s="149"/>
      <c r="P9125" s="135"/>
      <c r="Q9125" s="135"/>
    </row>
    <row r="9126" spans="5:17" x14ac:dyDescent="0.25">
      <c r="E9126" s="265"/>
      <c r="M9126" s="159"/>
      <c r="N9126" s="149"/>
      <c r="P9126" s="135"/>
      <c r="Q9126" s="135"/>
    </row>
    <row r="9127" spans="5:17" x14ac:dyDescent="0.25">
      <c r="E9127" s="265"/>
      <c r="M9127" s="159"/>
      <c r="N9127" s="149"/>
      <c r="P9127" s="135"/>
      <c r="Q9127" s="135"/>
    </row>
    <row r="9128" spans="5:17" x14ac:dyDescent="0.25">
      <c r="E9128" s="265"/>
      <c r="M9128" s="159"/>
      <c r="N9128" s="149"/>
      <c r="P9128" s="135"/>
      <c r="Q9128" s="135"/>
    </row>
    <row r="9129" spans="5:17" x14ac:dyDescent="0.25">
      <c r="E9129" s="265"/>
      <c r="M9129" s="159"/>
      <c r="N9129" s="149"/>
      <c r="P9129" s="135"/>
      <c r="Q9129" s="135"/>
    </row>
    <row r="9130" spans="5:17" x14ac:dyDescent="0.25">
      <c r="E9130" s="265"/>
      <c r="M9130" s="159"/>
      <c r="N9130" s="149"/>
      <c r="P9130" s="135"/>
      <c r="Q9130" s="135"/>
    </row>
    <row r="9131" spans="5:17" x14ac:dyDescent="0.25">
      <c r="E9131" s="265"/>
      <c r="M9131" s="159"/>
      <c r="N9131" s="149"/>
      <c r="P9131" s="135"/>
      <c r="Q9131" s="135"/>
    </row>
    <row r="9132" spans="5:17" x14ac:dyDescent="0.25">
      <c r="E9132" s="265"/>
      <c r="M9132" s="159"/>
      <c r="N9132" s="149"/>
      <c r="P9132" s="135"/>
      <c r="Q9132" s="135"/>
    </row>
    <row r="9133" spans="5:17" x14ac:dyDescent="0.25">
      <c r="E9133" s="265"/>
      <c r="M9133" s="159"/>
      <c r="N9133" s="149"/>
      <c r="P9133" s="135"/>
      <c r="Q9133" s="135"/>
    </row>
    <row r="9134" spans="5:17" x14ac:dyDescent="0.25">
      <c r="E9134" s="265"/>
      <c r="M9134" s="159"/>
      <c r="N9134" s="149"/>
      <c r="P9134" s="135"/>
      <c r="Q9134" s="135"/>
    </row>
    <row r="9135" spans="5:17" x14ac:dyDescent="0.25">
      <c r="E9135" s="265"/>
      <c r="M9135" s="159"/>
      <c r="N9135" s="149"/>
      <c r="P9135" s="135"/>
      <c r="Q9135" s="135"/>
    </row>
    <row r="9136" spans="5:17" x14ac:dyDescent="0.25">
      <c r="E9136" s="265"/>
      <c r="M9136" s="159"/>
      <c r="N9136" s="149"/>
      <c r="P9136" s="135"/>
      <c r="Q9136" s="135"/>
    </row>
    <row r="9137" spans="5:17" x14ac:dyDescent="0.25">
      <c r="E9137" s="265"/>
      <c r="M9137" s="159"/>
      <c r="N9137" s="149"/>
      <c r="P9137" s="135"/>
      <c r="Q9137" s="135"/>
    </row>
    <row r="9138" spans="5:17" x14ac:dyDescent="0.25">
      <c r="E9138" s="265"/>
      <c r="M9138" s="159"/>
      <c r="N9138" s="149"/>
      <c r="P9138" s="135"/>
      <c r="Q9138" s="135"/>
    </row>
    <row r="9139" spans="5:17" x14ac:dyDescent="0.25">
      <c r="E9139" s="265"/>
      <c r="M9139" s="159"/>
      <c r="N9139" s="149"/>
      <c r="P9139" s="135"/>
      <c r="Q9139" s="135"/>
    </row>
    <row r="9140" spans="5:17" x14ac:dyDescent="0.25">
      <c r="E9140" s="265"/>
      <c r="M9140" s="159"/>
      <c r="N9140" s="149"/>
      <c r="P9140" s="135"/>
      <c r="Q9140" s="135"/>
    </row>
    <row r="9141" spans="5:17" x14ac:dyDescent="0.25">
      <c r="E9141" s="265"/>
      <c r="M9141" s="159"/>
      <c r="N9141" s="149"/>
      <c r="P9141" s="135"/>
      <c r="Q9141" s="135"/>
    </row>
    <row r="9142" spans="5:17" x14ac:dyDescent="0.25">
      <c r="E9142" s="265"/>
      <c r="M9142" s="159"/>
      <c r="N9142" s="149"/>
      <c r="P9142" s="135"/>
      <c r="Q9142" s="135"/>
    </row>
    <row r="9143" spans="5:17" x14ac:dyDescent="0.25">
      <c r="E9143" s="265"/>
      <c r="M9143" s="159"/>
      <c r="N9143" s="149"/>
      <c r="P9143" s="135"/>
      <c r="Q9143" s="135"/>
    </row>
    <row r="9144" spans="5:17" x14ac:dyDescent="0.25">
      <c r="E9144" s="265"/>
      <c r="M9144" s="159"/>
      <c r="N9144" s="149"/>
      <c r="P9144" s="135"/>
      <c r="Q9144" s="135"/>
    </row>
    <row r="9145" spans="5:17" x14ac:dyDescent="0.25">
      <c r="E9145" s="265"/>
      <c r="M9145" s="159"/>
      <c r="N9145" s="149"/>
      <c r="P9145" s="135"/>
      <c r="Q9145" s="135"/>
    </row>
    <row r="9146" spans="5:17" x14ac:dyDescent="0.25">
      <c r="E9146" s="265"/>
      <c r="M9146" s="159"/>
      <c r="N9146" s="149"/>
      <c r="P9146" s="135"/>
      <c r="Q9146" s="135"/>
    </row>
    <row r="9147" spans="5:17" x14ac:dyDescent="0.25">
      <c r="E9147" s="265"/>
      <c r="M9147" s="159"/>
      <c r="N9147" s="149"/>
      <c r="P9147" s="135"/>
      <c r="Q9147" s="135"/>
    </row>
    <row r="9148" spans="5:17" x14ac:dyDescent="0.25">
      <c r="E9148" s="265"/>
      <c r="M9148" s="159"/>
      <c r="N9148" s="149"/>
      <c r="P9148" s="135"/>
      <c r="Q9148" s="135"/>
    </row>
    <row r="9149" spans="5:17" x14ac:dyDescent="0.25">
      <c r="E9149" s="265"/>
      <c r="M9149" s="159"/>
      <c r="N9149" s="149"/>
      <c r="P9149" s="135"/>
      <c r="Q9149" s="135"/>
    </row>
    <row r="9150" spans="5:17" x14ac:dyDescent="0.25">
      <c r="E9150" s="265"/>
      <c r="M9150" s="159"/>
      <c r="N9150" s="149"/>
      <c r="P9150" s="135"/>
      <c r="Q9150" s="135"/>
    </row>
    <row r="9151" spans="5:17" x14ac:dyDescent="0.25">
      <c r="E9151" s="265"/>
      <c r="M9151" s="159"/>
      <c r="N9151" s="149"/>
      <c r="P9151" s="135"/>
      <c r="Q9151" s="135"/>
    </row>
    <row r="9152" spans="5:17" x14ac:dyDescent="0.25">
      <c r="E9152" s="265"/>
      <c r="M9152" s="159"/>
      <c r="N9152" s="149"/>
      <c r="P9152" s="135"/>
      <c r="Q9152" s="135"/>
    </row>
    <row r="9153" spans="5:17" x14ac:dyDescent="0.25">
      <c r="E9153" s="265"/>
      <c r="M9153" s="159"/>
      <c r="N9153" s="149"/>
      <c r="P9153" s="135"/>
      <c r="Q9153" s="135"/>
    </row>
    <row r="9154" spans="5:17" x14ac:dyDescent="0.25">
      <c r="E9154" s="265"/>
      <c r="M9154" s="159"/>
      <c r="N9154" s="149"/>
      <c r="P9154" s="135"/>
      <c r="Q9154" s="135"/>
    </row>
    <row r="9155" spans="5:17" x14ac:dyDescent="0.25">
      <c r="E9155" s="265"/>
      <c r="M9155" s="159"/>
      <c r="N9155" s="149"/>
      <c r="P9155" s="135"/>
      <c r="Q9155" s="135"/>
    </row>
    <row r="9156" spans="5:17" x14ac:dyDescent="0.25">
      <c r="E9156" s="265"/>
      <c r="M9156" s="159"/>
      <c r="N9156" s="149"/>
      <c r="P9156" s="135"/>
      <c r="Q9156" s="135"/>
    </row>
    <row r="9157" spans="5:17" x14ac:dyDescent="0.25">
      <c r="E9157" s="265"/>
      <c r="M9157" s="159"/>
      <c r="N9157" s="149"/>
      <c r="P9157" s="135"/>
      <c r="Q9157" s="135"/>
    </row>
    <row r="9158" spans="5:17" x14ac:dyDescent="0.25">
      <c r="E9158" s="265"/>
      <c r="M9158" s="159"/>
      <c r="N9158" s="149"/>
      <c r="P9158" s="135"/>
      <c r="Q9158" s="135"/>
    </row>
    <row r="9159" spans="5:17" x14ac:dyDescent="0.25">
      <c r="E9159" s="265"/>
      <c r="M9159" s="159"/>
      <c r="N9159" s="149"/>
      <c r="P9159" s="135"/>
      <c r="Q9159" s="135"/>
    </row>
    <row r="9160" spans="5:17" x14ac:dyDescent="0.25">
      <c r="E9160" s="265"/>
      <c r="M9160" s="159"/>
      <c r="N9160" s="149"/>
      <c r="P9160" s="135"/>
      <c r="Q9160" s="135"/>
    </row>
    <row r="9161" spans="5:17" x14ac:dyDescent="0.25">
      <c r="E9161" s="265"/>
      <c r="M9161" s="159"/>
      <c r="N9161" s="149"/>
      <c r="P9161" s="135"/>
      <c r="Q9161" s="135"/>
    </row>
    <row r="9162" spans="5:17" x14ac:dyDescent="0.25">
      <c r="E9162" s="265"/>
      <c r="M9162" s="159"/>
      <c r="N9162" s="149"/>
      <c r="P9162" s="135"/>
      <c r="Q9162" s="135"/>
    </row>
    <row r="9163" spans="5:17" x14ac:dyDescent="0.25">
      <c r="E9163" s="265"/>
      <c r="M9163" s="159"/>
      <c r="N9163" s="149"/>
      <c r="P9163" s="135"/>
      <c r="Q9163" s="135"/>
    </row>
    <row r="9164" spans="5:17" x14ac:dyDescent="0.25">
      <c r="E9164" s="265"/>
      <c r="M9164" s="159"/>
      <c r="N9164" s="149"/>
      <c r="P9164" s="135"/>
      <c r="Q9164" s="135"/>
    </row>
    <row r="9165" spans="5:17" x14ac:dyDescent="0.25">
      <c r="E9165" s="265"/>
      <c r="M9165" s="159"/>
      <c r="N9165" s="149"/>
      <c r="P9165" s="135"/>
      <c r="Q9165" s="135"/>
    </row>
    <row r="9166" spans="5:17" x14ac:dyDescent="0.25">
      <c r="E9166" s="265"/>
      <c r="M9166" s="159"/>
      <c r="N9166" s="149"/>
      <c r="P9166" s="135"/>
      <c r="Q9166" s="135"/>
    </row>
    <row r="9167" spans="5:17" x14ac:dyDescent="0.25">
      <c r="E9167" s="265"/>
      <c r="M9167" s="159"/>
      <c r="N9167" s="149"/>
      <c r="P9167" s="135"/>
      <c r="Q9167" s="135"/>
    </row>
    <row r="9168" spans="5:17" x14ac:dyDescent="0.25">
      <c r="E9168" s="265"/>
      <c r="M9168" s="159"/>
      <c r="N9168" s="149"/>
      <c r="P9168" s="135"/>
      <c r="Q9168" s="135"/>
    </row>
    <row r="9169" spans="5:17" x14ac:dyDescent="0.25">
      <c r="E9169" s="265"/>
      <c r="M9169" s="159"/>
      <c r="N9169" s="149"/>
      <c r="P9169" s="135"/>
      <c r="Q9169" s="135"/>
    </row>
    <row r="9170" spans="5:17" x14ac:dyDescent="0.25">
      <c r="E9170" s="265"/>
      <c r="M9170" s="159"/>
      <c r="N9170" s="149"/>
      <c r="P9170" s="135"/>
      <c r="Q9170" s="135"/>
    </row>
    <row r="9171" spans="5:17" x14ac:dyDescent="0.25">
      <c r="E9171" s="265"/>
      <c r="M9171" s="159"/>
      <c r="N9171" s="149"/>
      <c r="P9171" s="135"/>
      <c r="Q9171" s="135"/>
    </row>
    <row r="9172" spans="5:17" x14ac:dyDescent="0.25">
      <c r="E9172" s="265"/>
      <c r="M9172" s="159"/>
      <c r="N9172" s="149"/>
      <c r="P9172" s="135"/>
      <c r="Q9172" s="135"/>
    </row>
    <row r="9173" spans="5:17" x14ac:dyDescent="0.25">
      <c r="E9173" s="265"/>
      <c r="M9173" s="159"/>
      <c r="N9173" s="149"/>
      <c r="P9173" s="135"/>
      <c r="Q9173" s="135"/>
    </row>
    <row r="9174" spans="5:17" x14ac:dyDescent="0.25">
      <c r="E9174" s="265"/>
      <c r="M9174" s="159"/>
      <c r="N9174" s="149"/>
      <c r="P9174" s="135"/>
      <c r="Q9174" s="135"/>
    </row>
    <row r="9175" spans="5:17" x14ac:dyDescent="0.25">
      <c r="E9175" s="265"/>
      <c r="M9175" s="159"/>
      <c r="N9175" s="149"/>
      <c r="P9175" s="135"/>
      <c r="Q9175" s="135"/>
    </row>
    <row r="9176" spans="5:17" x14ac:dyDescent="0.25">
      <c r="E9176" s="265"/>
      <c r="M9176" s="159"/>
      <c r="N9176" s="149"/>
      <c r="P9176" s="135"/>
      <c r="Q9176" s="135"/>
    </row>
    <row r="9177" spans="5:17" x14ac:dyDescent="0.25">
      <c r="E9177" s="265"/>
      <c r="M9177" s="159"/>
      <c r="N9177" s="149"/>
      <c r="P9177" s="135"/>
      <c r="Q9177" s="135"/>
    </row>
    <row r="9178" spans="5:17" x14ac:dyDescent="0.25">
      <c r="E9178" s="265"/>
      <c r="M9178" s="159"/>
      <c r="N9178" s="149"/>
      <c r="P9178" s="135"/>
      <c r="Q9178" s="135"/>
    </row>
    <row r="9179" spans="5:17" x14ac:dyDescent="0.25">
      <c r="E9179" s="265"/>
      <c r="M9179" s="159"/>
      <c r="N9179" s="149"/>
      <c r="P9179" s="135"/>
      <c r="Q9179" s="135"/>
    </row>
    <row r="9180" spans="5:17" x14ac:dyDescent="0.25">
      <c r="E9180" s="265"/>
      <c r="M9180" s="159"/>
      <c r="N9180" s="149"/>
      <c r="P9180" s="135"/>
      <c r="Q9180" s="135"/>
    </row>
    <row r="9181" spans="5:17" x14ac:dyDescent="0.25">
      <c r="E9181" s="265"/>
      <c r="M9181" s="159"/>
      <c r="N9181" s="149"/>
      <c r="P9181" s="135"/>
      <c r="Q9181" s="135"/>
    </row>
    <row r="9182" spans="5:17" x14ac:dyDescent="0.25">
      <c r="E9182" s="265"/>
      <c r="M9182" s="159"/>
      <c r="N9182" s="149"/>
      <c r="P9182" s="135"/>
      <c r="Q9182" s="135"/>
    </row>
    <row r="9183" spans="5:17" x14ac:dyDescent="0.25">
      <c r="E9183" s="265"/>
      <c r="M9183" s="159"/>
      <c r="N9183" s="149"/>
      <c r="P9183" s="135"/>
      <c r="Q9183" s="135"/>
    </row>
    <row r="9184" spans="5:17" x14ac:dyDescent="0.25">
      <c r="E9184" s="265"/>
      <c r="M9184" s="159"/>
      <c r="N9184" s="149"/>
      <c r="P9184" s="135"/>
      <c r="Q9184" s="135"/>
    </row>
    <row r="9185" spans="5:17" x14ac:dyDescent="0.25">
      <c r="E9185" s="265"/>
      <c r="M9185" s="159"/>
      <c r="N9185" s="149"/>
      <c r="P9185" s="135"/>
      <c r="Q9185" s="135"/>
    </row>
    <row r="9186" spans="5:17" x14ac:dyDescent="0.25">
      <c r="E9186" s="265"/>
      <c r="M9186" s="159"/>
      <c r="N9186" s="149"/>
      <c r="P9186" s="135"/>
      <c r="Q9186" s="135"/>
    </row>
    <row r="9187" spans="5:17" x14ac:dyDescent="0.25">
      <c r="E9187" s="265"/>
      <c r="M9187" s="159"/>
      <c r="N9187" s="149"/>
      <c r="P9187" s="135"/>
      <c r="Q9187" s="135"/>
    </row>
    <row r="9188" spans="5:17" x14ac:dyDescent="0.25">
      <c r="E9188" s="265"/>
      <c r="M9188" s="159"/>
      <c r="N9188" s="149"/>
      <c r="P9188" s="135"/>
      <c r="Q9188" s="135"/>
    </row>
    <row r="9189" spans="5:17" x14ac:dyDescent="0.25">
      <c r="E9189" s="265"/>
      <c r="M9189" s="159"/>
      <c r="N9189" s="149"/>
      <c r="P9189" s="135"/>
      <c r="Q9189" s="135"/>
    </row>
    <row r="9190" spans="5:17" x14ac:dyDescent="0.25">
      <c r="E9190" s="265"/>
      <c r="M9190" s="159"/>
      <c r="N9190" s="149"/>
      <c r="P9190" s="135"/>
      <c r="Q9190" s="135"/>
    </row>
    <row r="9191" spans="5:17" x14ac:dyDescent="0.25">
      <c r="E9191" s="265"/>
      <c r="M9191" s="159"/>
      <c r="N9191" s="149"/>
      <c r="P9191" s="135"/>
      <c r="Q9191" s="135"/>
    </row>
    <row r="9192" spans="5:17" x14ac:dyDescent="0.25">
      <c r="E9192" s="265"/>
      <c r="M9192" s="159"/>
      <c r="N9192" s="149"/>
      <c r="P9192" s="135"/>
      <c r="Q9192" s="135"/>
    </row>
    <row r="9193" spans="5:17" x14ac:dyDescent="0.25">
      <c r="E9193" s="265"/>
      <c r="M9193" s="159"/>
      <c r="N9193" s="149"/>
      <c r="P9193" s="135"/>
      <c r="Q9193" s="135"/>
    </row>
    <row r="9194" spans="5:17" x14ac:dyDescent="0.25">
      <c r="E9194" s="265"/>
      <c r="M9194" s="159"/>
      <c r="N9194" s="149"/>
      <c r="P9194" s="135"/>
      <c r="Q9194" s="135"/>
    </row>
    <row r="9195" spans="5:17" x14ac:dyDescent="0.25">
      <c r="E9195" s="265"/>
      <c r="M9195" s="159"/>
      <c r="N9195" s="149"/>
      <c r="P9195" s="135"/>
      <c r="Q9195" s="135"/>
    </row>
    <row r="9196" spans="5:17" x14ac:dyDescent="0.25">
      <c r="E9196" s="265"/>
      <c r="M9196" s="159"/>
      <c r="N9196" s="149"/>
      <c r="P9196" s="135"/>
      <c r="Q9196" s="135"/>
    </row>
    <row r="9197" spans="5:17" x14ac:dyDescent="0.25">
      <c r="E9197" s="265"/>
      <c r="M9197" s="159"/>
      <c r="N9197" s="149"/>
      <c r="P9197" s="135"/>
      <c r="Q9197" s="135"/>
    </row>
    <row r="9198" spans="5:17" x14ac:dyDescent="0.25">
      <c r="E9198" s="265"/>
      <c r="M9198" s="159"/>
      <c r="N9198" s="149"/>
      <c r="P9198" s="135"/>
      <c r="Q9198" s="135"/>
    </row>
    <row r="9199" spans="5:17" x14ac:dyDescent="0.25">
      <c r="E9199" s="265"/>
      <c r="M9199" s="159"/>
      <c r="N9199" s="149"/>
      <c r="P9199" s="135"/>
      <c r="Q9199" s="135"/>
    </row>
    <row r="9200" spans="5:17" x14ac:dyDescent="0.25">
      <c r="E9200" s="265"/>
      <c r="M9200" s="159"/>
      <c r="N9200" s="149"/>
      <c r="P9200" s="135"/>
      <c r="Q9200" s="135"/>
    </row>
    <row r="9201" spans="5:17" x14ac:dyDescent="0.25">
      <c r="E9201" s="265"/>
      <c r="M9201" s="159"/>
      <c r="N9201" s="149"/>
      <c r="P9201" s="135"/>
      <c r="Q9201" s="135"/>
    </row>
    <row r="9202" spans="5:17" x14ac:dyDescent="0.25">
      <c r="E9202" s="265"/>
      <c r="M9202" s="159"/>
      <c r="N9202" s="149"/>
      <c r="P9202" s="135"/>
      <c r="Q9202" s="135"/>
    </row>
    <row r="9203" spans="5:17" x14ac:dyDescent="0.25">
      <c r="E9203" s="265"/>
      <c r="M9203" s="159"/>
      <c r="N9203" s="149"/>
      <c r="P9203" s="135"/>
      <c r="Q9203" s="135"/>
    </row>
    <row r="9204" spans="5:17" x14ac:dyDescent="0.25">
      <c r="E9204" s="265"/>
      <c r="M9204" s="159"/>
      <c r="N9204" s="149"/>
      <c r="P9204" s="135"/>
      <c r="Q9204" s="135"/>
    </row>
    <row r="9205" spans="5:17" x14ac:dyDescent="0.25">
      <c r="E9205" s="265"/>
      <c r="M9205" s="159"/>
      <c r="N9205" s="149"/>
      <c r="P9205" s="135"/>
      <c r="Q9205" s="135"/>
    </row>
    <row r="9206" spans="5:17" x14ac:dyDescent="0.25">
      <c r="E9206" s="265"/>
      <c r="M9206" s="159"/>
      <c r="N9206" s="149"/>
      <c r="P9206" s="135"/>
      <c r="Q9206" s="135"/>
    </row>
    <row r="9207" spans="5:17" x14ac:dyDescent="0.25">
      <c r="E9207" s="265"/>
      <c r="M9207" s="159"/>
      <c r="N9207" s="149"/>
      <c r="P9207" s="135"/>
      <c r="Q9207" s="135"/>
    </row>
    <row r="9208" spans="5:17" x14ac:dyDescent="0.25">
      <c r="E9208" s="265"/>
      <c r="M9208" s="159"/>
      <c r="N9208" s="149"/>
      <c r="P9208" s="135"/>
      <c r="Q9208" s="135"/>
    </row>
    <row r="9209" spans="5:17" x14ac:dyDescent="0.25">
      <c r="E9209" s="265"/>
      <c r="M9209" s="159"/>
      <c r="N9209" s="149"/>
      <c r="P9209" s="135"/>
      <c r="Q9209" s="135"/>
    </row>
    <row r="9210" spans="5:17" x14ac:dyDescent="0.25">
      <c r="E9210" s="265"/>
      <c r="M9210" s="159"/>
      <c r="N9210" s="149"/>
      <c r="P9210" s="135"/>
      <c r="Q9210" s="135"/>
    </row>
    <row r="9211" spans="5:17" x14ac:dyDescent="0.25">
      <c r="E9211" s="265"/>
      <c r="M9211" s="159"/>
      <c r="N9211" s="149"/>
      <c r="P9211" s="135"/>
      <c r="Q9211" s="135"/>
    </row>
    <row r="9212" spans="5:17" x14ac:dyDescent="0.25">
      <c r="E9212" s="265"/>
      <c r="M9212" s="159"/>
      <c r="N9212" s="149"/>
      <c r="P9212" s="135"/>
      <c r="Q9212" s="135"/>
    </row>
    <row r="9213" spans="5:17" x14ac:dyDescent="0.25">
      <c r="E9213" s="265"/>
      <c r="M9213" s="159"/>
      <c r="N9213" s="149"/>
      <c r="P9213" s="135"/>
      <c r="Q9213" s="135"/>
    </row>
    <row r="9214" spans="5:17" x14ac:dyDescent="0.25">
      <c r="E9214" s="265"/>
      <c r="M9214" s="159"/>
      <c r="N9214" s="149"/>
      <c r="P9214" s="135"/>
      <c r="Q9214" s="135"/>
    </row>
    <row r="9215" spans="5:17" x14ac:dyDescent="0.25">
      <c r="E9215" s="265"/>
      <c r="M9215" s="159"/>
      <c r="N9215" s="149"/>
      <c r="P9215" s="135"/>
      <c r="Q9215" s="135"/>
    </row>
    <row r="9216" spans="5:17" x14ac:dyDescent="0.25">
      <c r="E9216" s="265"/>
      <c r="M9216" s="159"/>
      <c r="N9216" s="149"/>
      <c r="P9216" s="135"/>
      <c r="Q9216" s="135"/>
    </row>
    <row r="9217" spans="5:17" x14ac:dyDescent="0.25">
      <c r="E9217" s="265"/>
      <c r="M9217" s="159"/>
      <c r="N9217" s="149"/>
      <c r="P9217" s="135"/>
      <c r="Q9217" s="135"/>
    </row>
    <row r="9218" spans="5:17" x14ac:dyDescent="0.25">
      <c r="E9218" s="265"/>
      <c r="M9218" s="159"/>
      <c r="N9218" s="149"/>
      <c r="P9218" s="135"/>
      <c r="Q9218" s="135"/>
    </row>
    <row r="9219" spans="5:17" x14ac:dyDescent="0.25">
      <c r="E9219" s="265"/>
      <c r="M9219" s="159"/>
      <c r="N9219" s="149"/>
      <c r="P9219" s="135"/>
      <c r="Q9219" s="135"/>
    </row>
    <row r="9220" spans="5:17" x14ac:dyDescent="0.25">
      <c r="E9220" s="265"/>
      <c r="M9220" s="159"/>
      <c r="N9220" s="149"/>
      <c r="P9220" s="135"/>
      <c r="Q9220" s="135"/>
    </row>
    <row r="9221" spans="5:17" x14ac:dyDescent="0.25">
      <c r="E9221" s="265"/>
      <c r="M9221" s="159"/>
      <c r="N9221" s="149"/>
      <c r="P9221" s="135"/>
      <c r="Q9221" s="135"/>
    </row>
    <row r="9222" spans="5:17" x14ac:dyDescent="0.25">
      <c r="E9222" s="265"/>
      <c r="M9222" s="159"/>
      <c r="N9222" s="149"/>
      <c r="P9222" s="135"/>
      <c r="Q9222" s="135"/>
    </row>
    <row r="9223" spans="5:17" x14ac:dyDescent="0.25">
      <c r="E9223" s="265"/>
      <c r="M9223" s="159"/>
      <c r="N9223" s="149"/>
      <c r="P9223" s="135"/>
      <c r="Q9223" s="135"/>
    </row>
    <row r="9224" spans="5:17" x14ac:dyDescent="0.25">
      <c r="E9224" s="265"/>
      <c r="M9224" s="159"/>
      <c r="N9224" s="149"/>
      <c r="P9224" s="135"/>
      <c r="Q9224" s="135"/>
    </row>
    <row r="9225" spans="5:17" x14ac:dyDescent="0.25">
      <c r="E9225" s="265"/>
      <c r="M9225" s="159"/>
      <c r="N9225" s="149"/>
      <c r="P9225" s="135"/>
      <c r="Q9225" s="135"/>
    </row>
    <row r="9226" spans="5:17" x14ac:dyDescent="0.25">
      <c r="E9226" s="265"/>
      <c r="M9226" s="159"/>
      <c r="N9226" s="149"/>
      <c r="P9226" s="135"/>
      <c r="Q9226" s="135"/>
    </row>
    <row r="9227" spans="5:17" x14ac:dyDescent="0.25">
      <c r="E9227" s="265"/>
      <c r="M9227" s="159"/>
      <c r="N9227" s="149"/>
      <c r="P9227" s="135"/>
      <c r="Q9227" s="135"/>
    </row>
    <row r="9228" spans="5:17" x14ac:dyDescent="0.25">
      <c r="E9228" s="265"/>
      <c r="M9228" s="159"/>
      <c r="N9228" s="149"/>
      <c r="P9228" s="135"/>
      <c r="Q9228" s="135"/>
    </row>
    <row r="9229" spans="5:17" x14ac:dyDescent="0.25">
      <c r="E9229" s="265"/>
      <c r="M9229" s="159"/>
      <c r="N9229" s="149"/>
      <c r="P9229" s="135"/>
      <c r="Q9229" s="135"/>
    </row>
    <row r="9230" spans="5:17" x14ac:dyDescent="0.25">
      <c r="E9230" s="265"/>
      <c r="M9230" s="159"/>
      <c r="N9230" s="149"/>
      <c r="P9230" s="135"/>
      <c r="Q9230" s="135"/>
    </row>
    <row r="9231" spans="5:17" x14ac:dyDescent="0.25">
      <c r="E9231" s="265"/>
      <c r="M9231" s="159"/>
      <c r="N9231" s="149"/>
      <c r="P9231" s="135"/>
      <c r="Q9231" s="135"/>
    </row>
    <row r="9232" spans="5:17" x14ac:dyDescent="0.25">
      <c r="E9232" s="265"/>
      <c r="M9232" s="159"/>
      <c r="N9232" s="149"/>
      <c r="P9232" s="135"/>
      <c r="Q9232" s="135"/>
    </row>
    <row r="9233" spans="5:17" x14ac:dyDescent="0.25">
      <c r="E9233" s="265"/>
      <c r="M9233" s="159"/>
      <c r="N9233" s="149"/>
      <c r="P9233" s="135"/>
      <c r="Q9233" s="135"/>
    </row>
    <row r="9234" spans="5:17" x14ac:dyDescent="0.25">
      <c r="E9234" s="265"/>
      <c r="M9234" s="159"/>
      <c r="N9234" s="149"/>
      <c r="P9234" s="135"/>
      <c r="Q9234" s="135"/>
    </row>
    <row r="9235" spans="5:17" x14ac:dyDescent="0.25">
      <c r="E9235" s="265"/>
      <c r="M9235" s="159"/>
      <c r="N9235" s="149"/>
      <c r="P9235" s="135"/>
      <c r="Q9235" s="135"/>
    </row>
    <row r="9236" spans="5:17" x14ac:dyDescent="0.25">
      <c r="E9236" s="265"/>
      <c r="M9236" s="159"/>
      <c r="N9236" s="149"/>
      <c r="P9236" s="135"/>
      <c r="Q9236" s="135"/>
    </row>
    <row r="9237" spans="5:17" x14ac:dyDescent="0.25">
      <c r="E9237" s="265"/>
      <c r="M9237" s="159"/>
      <c r="N9237" s="149"/>
      <c r="P9237" s="135"/>
      <c r="Q9237" s="135"/>
    </row>
    <row r="9238" spans="5:17" x14ac:dyDescent="0.25">
      <c r="E9238" s="265"/>
      <c r="M9238" s="159"/>
      <c r="N9238" s="149"/>
      <c r="P9238" s="135"/>
      <c r="Q9238" s="135"/>
    </row>
    <row r="9239" spans="5:17" x14ac:dyDescent="0.25">
      <c r="E9239" s="265"/>
      <c r="M9239" s="159"/>
      <c r="N9239" s="149"/>
      <c r="P9239" s="135"/>
      <c r="Q9239" s="135"/>
    </row>
    <row r="9240" spans="5:17" x14ac:dyDescent="0.25">
      <c r="E9240" s="265"/>
      <c r="M9240" s="159"/>
      <c r="N9240" s="149"/>
      <c r="P9240" s="135"/>
      <c r="Q9240" s="135"/>
    </row>
    <row r="9241" spans="5:17" x14ac:dyDescent="0.25">
      <c r="E9241" s="265"/>
      <c r="M9241" s="159"/>
      <c r="N9241" s="149"/>
      <c r="P9241" s="135"/>
      <c r="Q9241" s="135"/>
    </row>
    <row r="9242" spans="5:17" x14ac:dyDescent="0.25">
      <c r="E9242" s="265"/>
      <c r="M9242" s="159"/>
      <c r="N9242" s="149"/>
      <c r="P9242" s="135"/>
      <c r="Q9242" s="135"/>
    </row>
    <row r="9243" spans="5:17" x14ac:dyDescent="0.25">
      <c r="E9243" s="265"/>
      <c r="M9243" s="159"/>
      <c r="N9243" s="149"/>
      <c r="P9243" s="135"/>
      <c r="Q9243" s="135"/>
    </row>
    <row r="9244" spans="5:17" x14ac:dyDescent="0.25">
      <c r="E9244" s="265"/>
      <c r="M9244" s="159"/>
      <c r="N9244" s="149"/>
      <c r="P9244" s="135"/>
      <c r="Q9244" s="135"/>
    </row>
    <row r="9245" spans="5:17" x14ac:dyDescent="0.25">
      <c r="E9245" s="265"/>
      <c r="M9245" s="159"/>
      <c r="N9245" s="149"/>
      <c r="P9245" s="135"/>
      <c r="Q9245" s="135"/>
    </row>
    <row r="9246" spans="5:17" x14ac:dyDescent="0.25">
      <c r="E9246" s="265"/>
      <c r="M9246" s="159"/>
      <c r="N9246" s="149"/>
      <c r="P9246" s="135"/>
      <c r="Q9246" s="135"/>
    </row>
    <row r="9247" spans="5:17" x14ac:dyDescent="0.25">
      <c r="E9247" s="265"/>
      <c r="M9247" s="159"/>
      <c r="N9247" s="149"/>
      <c r="P9247" s="135"/>
      <c r="Q9247" s="135"/>
    </row>
    <row r="9248" spans="5:17" x14ac:dyDescent="0.25">
      <c r="E9248" s="265"/>
      <c r="M9248" s="159"/>
      <c r="N9248" s="149"/>
      <c r="P9248" s="135"/>
      <c r="Q9248" s="135"/>
    </row>
    <row r="9249" spans="5:17" x14ac:dyDescent="0.25">
      <c r="E9249" s="265"/>
      <c r="M9249" s="159"/>
      <c r="N9249" s="149"/>
      <c r="P9249" s="135"/>
      <c r="Q9249" s="135"/>
    </row>
    <row r="9250" spans="5:17" x14ac:dyDescent="0.25">
      <c r="E9250" s="265"/>
      <c r="M9250" s="159"/>
      <c r="N9250" s="149"/>
      <c r="P9250" s="135"/>
      <c r="Q9250" s="135"/>
    </row>
    <row r="9251" spans="5:17" x14ac:dyDescent="0.25">
      <c r="E9251" s="265"/>
      <c r="M9251" s="159"/>
      <c r="N9251" s="149"/>
      <c r="P9251" s="135"/>
      <c r="Q9251" s="135"/>
    </row>
    <row r="9252" spans="5:17" x14ac:dyDescent="0.25">
      <c r="E9252" s="265"/>
      <c r="M9252" s="159"/>
      <c r="N9252" s="149"/>
      <c r="P9252" s="135"/>
      <c r="Q9252" s="135"/>
    </row>
    <row r="9253" spans="5:17" x14ac:dyDescent="0.25">
      <c r="E9253" s="265"/>
      <c r="M9253" s="159"/>
      <c r="N9253" s="149"/>
      <c r="P9253" s="135"/>
      <c r="Q9253" s="135"/>
    </row>
    <row r="9254" spans="5:17" x14ac:dyDescent="0.25">
      <c r="E9254" s="265"/>
      <c r="M9254" s="159"/>
      <c r="N9254" s="149"/>
      <c r="P9254" s="135"/>
      <c r="Q9254" s="135"/>
    </row>
    <row r="9255" spans="5:17" x14ac:dyDescent="0.25">
      <c r="E9255" s="265"/>
      <c r="M9255" s="159"/>
      <c r="N9255" s="149"/>
      <c r="P9255" s="135"/>
      <c r="Q9255" s="135"/>
    </row>
    <row r="9256" spans="5:17" x14ac:dyDescent="0.25">
      <c r="E9256" s="265"/>
      <c r="M9256" s="159"/>
      <c r="N9256" s="149"/>
      <c r="P9256" s="135"/>
      <c r="Q9256" s="135"/>
    </row>
    <row r="9257" spans="5:17" x14ac:dyDescent="0.25">
      <c r="E9257" s="265"/>
      <c r="M9257" s="159"/>
      <c r="N9257" s="149"/>
      <c r="P9257" s="135"/>
      <c r="Q9257" s="135"/>
    </row>
    <row r="9258" spans="5:17" x14ac:dyDescent="0.25">
      <c r="E9258" s="265"/>
      <c r="M9258" s="159"/>
      <c r="N9258" s="149"/>
      <c r="P9258" s="135"/>
      <c r="Q9258" s="135"/>
    </row>
    <row r="9259" spans="5:17" x14ac:dyDescent="0.25">
      <c r="E9259" s="265"/>
      <c r="M9259" s="159"/>
      <c r="N9259" s="149"/>
      <c r="P9259" s="135"/>
      <c r="Q9259" s="135"/>
    </row>
    <row r="9260" spans="5:17" x14ac:dyDescent="0.25">
      <c r="E9260" s="265"/>
      <c r="M9260" s="159"/>
      <c r="N9260" s="149"/>
      <c r="P9260" s="135"/>
      <c r="Q9260" s="135"/>
    </row>
    <row r="9261" spans="5:17" x14ac:dyDescent="0.25">
      <c r="E9261" s="265"/>
      <c r="M9261" s="159"/>
      <c r="N9261" s="149"/>
      <c r="P9261" s="135"/>
      <c r="Q9261" s="135"/>
    </row>
    <row r="9262" spans="5:17" x14ac:dyDescent="0.25">
      <c r="E9262" s="265"/>
      <c r="M9262" s="159"/>
      <c r="N9262" s="149"/>
      <c r="P9262" s="135"/>
      <c r="Q9262" s="135"/>
    </row>
    <row r="9263" spans="5:17" x14ac:dyDescent="0.25">
      <c r="E9263" s="265"/>
      <c r="M9263" s="159"/>
      <c r="N9263" s="149"/>
      <c r="P9263" s="135"/>
      <c r="Q9263" s="135"/>
    </row>
    <row r="9264" spans="5:17" x14ac:dyDescent="0.25">
      <c r="E9264" s="265"/>
      <c r="M9264" s="159"/>
      <c r="N9264" s="149"/>
      <c r="P9264" s="135"/>
      <c r="Q9264" s="135"/>
    </row>
    <row r="9265" spans="5:17" x14ac:dyDescent="0.25">
      <c r="E9265" s="265"/>
      <c r="M9265" s="159"/>
      <c r="N9265" s="149"/>
      <c r="P9265" s="135"/>
      <c r="Q9265" s="135"/>
    </row>
    <row r="9266" spans="5:17" x14ac:dyDescent="0.25">
      <c r="E9266" s="265"/>
      <c r="M9266" s="159"/>
      <c r="N9266" s="149"/>
      <c r="P9266" s="135"/>
      <c r="Q9266" s="135"/>
    </row>
    <row r="9267" spans="5:17" x14ac:dyDescent="0.25">
      <c r="E9267" s="265"/>
      <c r="M9267" s="159"/>
      <c r="N9267" s="149"/>
      <c r="P9267" s="135"/>
      <c r="Q9267" s="135"/>
    </row>
    <row r="9268" spans="5:17" x14ac:dyDescent="0.25">
      <c r="E9268" s="265"/>
      <c r="M9268" s="159"/>
      <c r="N9268" s="149"/>
      <c r="P9268" s="135"/>
      <c r="Q9268" s="135"/>
    </row>
    <row r="9269" spans="5:17" x14ac:dyDescent="0.25">
      <c r="E9269" s="265"/>
      <c r="M9269" s="159"/>
      <c r="N9269" s="149"/>
      <c r="P9269" s="135"/>
      <c r="Q9269" s="135"/>
    </row>
    <row r="9270" spans="5:17" x14ac:dyDescent="0.25">
      <c r="E9270" s="265"/>
      <c r="M9270" s="159"/>
      <c r="N9270" s="149"/>
      <c r="P9270" s="135"/>
      <c r="Q9270" s="135"/>
    </row>
    <row r="9271" spans="5:17" x14ac:dyDescent="0.25">
      <c r="E9271" s="265"/>
      <c r="M9271" s="159"/>
      <c r="N9271" s="149"/>
      <c r="P9271" s="135"/>
      <c r="Q9271" s="135"/>
    </row>
    <row r="9272" spans="5:17" x14ac:dyDescent="0.25">
      <c r="E9272" s="265"/>
      <c r="M9272" s="159"/>
      <c r="N9272" s="149"/>
      <c r="P9272" s="135"/>
      <c r="Q9272" s="135"/>
    </row>
    <row r="9273" spans="5:17" x14ac:dyDescent="0.25">
      <c r="E9273" s="265"/>
      <c r="M9273" s="159"/>
      <c r="N9273" s="149"/>
      <c r="P9273" s="135"/>
      <c r="Q9273" s="135"/>
    </row>
    <row r="9274" spans="5:17" x14ac:dyDescent="0.25">
      <c r="E9274" s="265"/>
      <c r="M9274" s="159"/>
      <c r="N9274" s="149"/>
      <c r="P9274" s="135"/>
      <c r="Q9274" s="135"/>
    </row>
    <row r="9275" spans="5:17" x14ac:dyDescent="0.25">
      <c r="E9275" s="265"/>
      <c r="M9275" s="159"/>
      <c r="N9275" s="149"/>
      <c r="P9275" s="135"/>
      <c r="Q9275" s="135"/>
    </row>
    <row r="9276" spans="5:17" x14ac:dyDescent="0.25">
      <c r="E9276" s="265"/>
      <c r="M9276" s="159"/>
      <c r="N9276" s="149"/>
      <c r="P9276" s="135"/>
      <c r="Q9276" s="135"/>
    </row>
    <row r="9277" spans="5:17" x14ac:dyDescent="0.25">
      <c r="E9277" s="265"/>
      <c r="M9277" s="159"/>
      <c r="N9277" s="149"/>
      <c r="P9277" s="135"/>
      <c r="Q9277" s="135"/>
    </row>
    <row r="9278" spans="5:17" x14ac:dyDescent="0.25">
      <c r="E9278" s="265"/>
      <c r="M9278" s="159"/>
      <c r="N9278" s="149"/>
      <c r="P9278" s="135"/>
      <c r="Q9278" s="135"/>
    </row>
    <row r="9279" spans="5:17" x14ac:dyDescent="0.25">
      <c r="E9279" s="265"/>
      <c r="M9279" s="159"/>
      <c r="N9279" s="149"/>
      <c r="P9279" s="135"/>
      <c r="Q9279" s="135"/>
    </row>
    <row r="9280" spans="5:17" x14ac:dyDescent="0.25">
      <c r="E9280" s="265"/>
      <c r="M9280" s="159"/>
      <c r="N9280" s="149"/>
      <c r="P9280" s="135"/>
      <c r="Q9280" s="135"/>
    </row>
    <row r="9281" spans="5:17" x14ac:dyDescent="0.25">
      <c r="E9281" s="265"/>
      <c r="M9281" s="159"/>
      <c r="N9281" s="149"/>
      <c r="P9281" s="135"/>
      <c r="Q9281" s="135"/>
    </row>
    <row r="9282" spans="5:17" x14ac:dyDescent="0.25">
      <c r="E9282" s="265"/>
      <c r="M9282" s="159"/>
      <c r="N9282" s="149"/>
      <c r="P9282" s="135"/>
      <c r="Q9282" s="135"/>
    </row>
    <row r="9283" spans="5:17" x14ac:dyDescent="0.25">
      <c r="E9283" s="265"/>
      <c r="M9283" s="159"/>
      <c r="N9283" s="149"/>
      <c r="P9283" s="135"/>
      <c r="Q9283" s="135"/>
    </row>
    <row r="9284" spans="5:17" x14ac:dyDescent="0.25">
      <c r="E9284" s="265"/>
      <c r="M9284" s="159"/>
      <c r="N9284" s="149"/>
      <c r="P9284" s="135"/>
      <c r="Q9284" s="135"/>
    </row>
    <row r="9285" spans="5:17" x14ac:dyDescent="0.25">
      <c r="E9285" s="265"/>
      <c r="M9285" s="159"/>
      <c r="N9285" s="149"/>
      <c r="P9285" s="135"/>
      <c r="Q9285" s="135"/>
    </row>
    <row r="9286" spans="5:17" x14ac:dyDescent="0.25">
      <c r="E9286" s="265"/>
      <c r="M9286" s="159"/>
      <c r="N9286" s="149"/>
      <c r="P9286" s="135"/>
      <c r="Q9286" s="135"/>
    </row>
    <row r="9287" spans="5:17" x14ac:dyDescent="0.25">
      <c r="E9287" s="265"/>
      <c r="M9287" s="159"/>
      <c r="N9287" s="149"/>
      <c r="P9287" s="135"/>
      <c r="Q9287" s="135"/>
    </row>
    <row r="9288" spans="5:17" x14ac:dyDescent="0.25">
      <c r="E9288" s="265"/>
      <c r="M9288" s="159"/>
      <c r="N9288" s="149"/>
      <c r="P9288" s="135"/>
      <c r="Q9288" s="135"/>
    </row>
    <row r="9289" spans="5:17" x14ac:dyDescent="0.25">
      <c r="E9289" s="265"/>
      <c r="M9289" s="159"/>
      <c r="N9289" s="149"/>
      <c r="P9289" s="135"/>
      <c r="Q9289" s="135"/>
    </row>
    <row r="9290" spans="5:17" x14ac:dyDescent="0.25">
      <c r="E9290" s="265"/>
      <c r="M9290" s="159"/>
      <c r="N9290" s="149"/>
      <c r="P9290" s="135"/>
      <c r="Q9290" s="135"/>
    </row>
    <row r="9291" spans="5:17" x14ac:dyDescent="0.25">
      <c r="E9291" s="265"/>
      <c r="M9291" s="159"/>
      <c r="N9291" s="149"/>
      <c r="P9291" s="135"/>
      <c r="Q9291" s="135"/>
    </row>
    <row r="9292" spans="5:17" x14ac:dyDescent="0.25">
      <c r="E9292" s="265"/>
      <c r="M9292" s="159"/>
      <c r="N9292" s="149"/>
      <c r="P9292" s="135"/>
      <c r="Q9292" s="135"/>
    </row>
    <row r="9293" spans="5:17" x14ac:dyDescent="0.25">
      <c r="E9293" s="265"/>
      <c r="M9293" s="159"/>
      <c r="N9293" s="149"/>
      <c r="P9293" s="135"/>
      <c r="Q9293" s="135"/>
    </row>
    <row r="9294" spans="5:17" x14ac:dyDescent="0.25">
      <c r="E9294" s="265"/>
      <c r="M9294" s="159"/>
      <c r="N9294" s="149"/>
      <c r="P9294" s="135"/>
      <c r="Q9294" s="135"/>
    </row>
    <row r="9295" spans="5:17" x14ac:dyDescent="0.25">
      <c r="E9295" s="265"/>
      <c r="M9295" s="159"/>
      <c r="N9295" s="149"/>
      <c r="P9295" s="135"/>
      <c r="Q9295" s="135"/>
    </row>
    <row r="9296" spans="5:17" x14ac:dyDescent="0.25">
      <c r="E9296" s="265"/>
      <c r="M9296" s="159"/>
      <c r="N9296" s="149"/>
      <c r="P9296" s="135"/>
      <c r="Q9296" s="135"/>
    </row>
    <row r="9297" spans="5:17" x14ac:dyDescent="0.25">
      <c r="E9297" s="265"/>
      <c r="M9297" s="159"/>
      <c r="N9297" s="149"/>
      <c r="P9297" s="135"/>
      <c r="Q9297" s="135"/>
    </row>
    <row r="9298" spans="5:17" x14ac:dyDescent="0.25">
      <c r="E9298" s="265"/>
      <c r="M9298" s="159"/>
      <c r="N9298" s="149"/>
      <c r="P9298" s="135"/>
      <c r="Q9298" s="135"/>
    </row>
    <row r="9299" spans="5:17" x14ac:dyDescent="0.25">
      <c r="E9299" s="265"/>
      <c r="M9299" s="159"/>
      <c r="N9299" s="149"/>
      <c r="P9299" s="135"/>
      <c r="Q9299" s="135"/>
    </row>
    <row r="9300" spans="5:17" x14ac:dyDescent="0.25">
      <c r="E9300" s="265"/>
      <c r="M9300" s="159"/>
      <c r="N9300" s="149"/>
      <c r="P9300" s="135"/>
      <c r="Q9300" s="135"/>
    </row>
    <row r="9301" spans="5:17" x14ac:dyDescent="0.25">
      <c r="E9301" s="265"/>
      <c r="M9301" s="159"/>
      <c r="N9301" s="149"/>
      <c r="P9301" s="135"/>
      <c r="Q9301" s="135"/>
    </row>
    <row r="9302" spans="5:17" x14ac:dyDescent="0.25">
      <c r="E9302" s="265"/>
      <c r="M9302" s="159"/>
      <c r="N9302" s="149"/>
      <c r="P9302" s="135"/>
      <c r="Q9302" s="135"/>
    </row>
    <row r="9303" spans="5:17" x14ac:dyDescent="0.25">
      <c r="E9303" s="265"/>
      <c r="M9303" s="159"/>
      <c r="N9303" s="149"/>
      <c r="P9303" s="135"/>
      <c r="Q9303" s="135"/>
    </row>
    <row r="9304" spans="5:17" x14ac:dyDescent="0.25">
      <c r="E9304" s="265"/>
      <c r="M9304" s="159"/>
      <c r="N9304" s="149"/>
      <c r="P9304" s="135"/>
      <c r="Q9304" s="135"/>
    </row>
    <row r="9305" spans="5:17" x14ac:dyDescent="0.25">
      <c r="E9305" s="265"/>
      <c r="M9305" s="159"/>
      <c r="N9305" s="149"/>
      <c r="P9305" s="135"/>
      <c r="Q9305" s="135"/>
    </row>
    <row r="9306" spans="5:17" x14ac:dyDescent="0.25">
      <c r="E9306" s="265"/>
      <c r="M9306" s="159"/>
      <c r="N9306" s="149"/>
      <c r="P9306" s="135"/>
      <c r="Q9306" s="135"/>
    </row>
    <row r="9307" spans="5:17" x14ac:dyDescent="0.25">
      <c r="E9307" s="265"/>
      <c r="M9307" s="159"/>
      <c r="N9307" s="149"/>
      <c r="P9307" s="135"/>
      <c r="Q9307" s="135"/>
    </row>
    <row r="9308" spans="5:17" x14ac:dyDescent="0.25">
      <c r="E9308" s="265"/>
      <c r="M9308" s="159"/>
      <c r="N9308" s="149"/>
      <c r="P9308" s="135"/>
      <c r="Q9308" s="135"/>
    </row>
    <row r="9309" spans="5:17" x14ac:dyDescent="0.25">
      <c r="E9309" s="265"/>
      <c r="M9309" s="159"/>
      <c r="N9309" s="149"/>
      <c r="P9309" s="135"/>
      <c r="Q9309" s="135"/>
    </row>
    <row r="9310" spans="5:17" x14ac:dyDescent="0.25">
      <c r="E9310" s="265"/>
      <c r="M9310" s="159"/>
      <c r="N9310" s="149"/>
      <c r="P9310" s="135"/>
      <c r="Q9310" s="135"/>
    </row>
    <row r="9311" spans="5:17" x14ac:dyDescent="0.25">
      <c r="E9311" s="265"/>
      <c r="M9311" s="159"/>
      <c r="N9311" s="149"/>
      <c r="P9311" s="135"/>
      <c r="Q9311" s="135"/>
    </row>
    <row r="9312" spans="5:17" x14ac:dyDescent="0.25">
      <c r="E9312" s="265"/>
      <c r="M9312" s="159"/>
      <c r="N9312" s="149"/>
      <c r="P9312" s="135"/>
      <c r="Q9312" s="135"/>
    </row>
    <row r="9313" spans="5:17" x14ac:dyDescent="0.25">
      <c r="E9313" s="265"/>
      <c r="M9313" s="159"/>
      <c r="N9313" s="149"/>
      <c r="P9313" s="135"/>
      <c r="Q9313" s="135"/>
    </row>
    <row r="9314" spans="5:17" x14ac:dyDescent="0.25">
      <c r="E9314" s="265"/>
      <c r="M9314" s="159"/>
      <c r="N9314" s="149"/>
      <c r="P9314" s="135"/>
      <c r="Q9314" s="135"/>
    </row>
    <row r="9315" spans="5:17" x14ac:dyDescent="0.25">
      <c r="E9315" s="265"/>
      <c r="M9315" s="159"/>
      <c r="N9315" s="149"/>
      <c r="P9315" s="135"/>
      <c r="Q9315" s="135"/>
    </row>
    <row r="9316" spans="5:17" x14ac:dyDescent="0.25">
      <c r="E9316" s="265"/>
      <c r="M9316" s="159"/>
      <c r="N9316" s="149"/>
      <c r="P9316" s="135"/>
      <c r="Q9316" s="135"/>
    </row>
    <row r="9317" spans="5:17" x14ac:dyDescent="0.25">
      <c r="E9317" s="265"/>
      <c r="M9317" s="159"/>
      <c r="N9317" s="149"/>
      <c r="P9317" s="135"/>
      <c r="Q9317" s="135"/>
    </row>
    <row r="9318" spans="5:17" x14ac:dyDescent="0.25">
      <c r="E9318" s="265"/>
      <c r="M9318" s="159"/>
      <c r="N9318" s="149"/>
      <c r="P9318" s="135"/>
      <c r="Q9318" s="135"/>
    </row>
    <row r="9319" spans="5:17" x14ac:dyDescent="0.25">
      <c r="E9319" s="265"/>
      <c r="M9319" s="159"/>
      <c r="N9319" s="149"/>
      <c r="P9319" s="135"/>
      <c r="Q9319" s="135"/>
    </row>
    <row r="9320" spans="5:17" x14ac:dyDescent="0.25">
      <c r="E9320" s="265"/>
      <c r="M9320" s="159"/>
      <c r="N9320" s="149"/>
      <c r="P9320" s="135"/>
      <c r="Q9320" s="135"/>
    </row>
    <row r="9321" spans="5:17" x14ac:dyDescent="0.25">
      <c r="E9321" s="265"/>
      <c r="M9321" s="159"/>
      <c r="N9321" s="149"/>
      <c r="P9321" s="135"/>
      <c r="Q9321" s="135"/>
    </row>
    <row r="9322" spans="5:17" x14ac:dyDescent="0.25">
      <c r="E9322" s="265"/>
      <c r="M9322" s="159"/>
      <c r="N9322" s="149"/>
      <c r="P9322" s="135"/>
      <c r="Q9322" s="135"/>
    </row>
    <row r="9323" spans="5:17" x14ac:dyDescent="0.25">
      <c r="E9323" s="265"/>
      <c r="M9323" s="159"/>
      <c r="N9323" s="149"/>
      <c r="P9323" s="135"/>
      <c r="Q9323" s="135"/>
    </row>
    <row r="9324" spans="5:17" x14ac:dyDescent="0.25">
      <c r="E9324" s="265"/>
      <c r="M9324" s="159"/>
      <c r="N9324" s="149"/>
      <c r="P9324" s="135"/>
      <c r="Q9324" s="135"/>
    </row>
    <row r="9325" spans="5:17" x14ac:dyDescent="0.25">
      <c r="E9325" s="265"/>
      <c r="M9325" s="159"/>
      <c r="N9325" s="149"/>
      <c r="P9325" s="135"/>
      <c r="Q9325" s="135"/>
    </row>
    <row r="9326" spans="5:17" x14ac:dyDescent="0.25">
      <c r="E9326" s="265"/>
      <c r="M9326" s="159"/>
      <c r="N9326" s="149"/>
      <c r="P9326" s="135"/>
      <c r="Q9326" s="135"/>
    </row>
    <row r="9327" spans="5:17" x14ac:dyDescent="0.25">
      <c r="E9327" s="265"/>
      <c r="M9327" s="159"/>
      <c r="N9327" s="149"/>
      <c r="P9327" s="135"/>
      <c r="Q9327" s="135"/>
    </row>
    <row r="9328" spans="5:17" x14ac:dyDescent="0.25">
      <c r="E9328" s="265"/>
      <c r="M9328" s="159"/>
      <c r="N9328" s="149"/>
      <c r="P9328" s="135"/>
      <c r="Q9328" s="135"/>
    </row>
    <row r="9329" spans="5:17" x14ac:dyDescent="0.25">
      <c r="E9329" s="265"/>
      <c r="M9329" s="159"/>
      <c r="N9329" s="149"/>
      <c r="P9329" s="135"/>
      <c r="Q9329" s="135"/>
    </row>
    <row r="9330" spans="5:17" x14ac:dyDescent="0.25">
      <c r="E9330" s="265"/>
      <c r="M9330" s="159"/>
      <c r="N9330" s="149"/>
      <c r="P9330" s="135"/>
      <c r="Q9330" s="135"/>
    </row>
    <row r="9331" spans="5:17" x14ac:dyDescent="0.25">
      <c r="E9331" s="265"/>
      <c r="M9331" s="159"/>
      <c r="N9331" s="149"/>
      <c r="P9331" s="135"/>
      <c r="Q9331" s="135"/>
    </row>
    <row r="9332" spans="5:17" x14ac:dyDescent="0.25">
      <c r="E9332" s="265"/>
      <c r="M9332" s="159"/>
      <c r="N9332" s="149"/>
      <c r="P9332" s="135"/>
      <c r="Q9332" s="135"/>
    </row>
    <row r="9333" spans="5:17" x14ac:dyDescent="0.25">
      <c r="E9333" s="265"/>
      <c r="M9333" s="159"/>
      <c r="N9333" s="149"/>
      <c r="P9333" s="135"/>
      <c r="Q9333" s="135"/>
    </row>
    <row r="9334" spans="5:17" x14ac:dyDescent="0.25">
      <c r="E9334" s="265"/>
      <c r="M9334" s="159"/>
      <c r="N9334" s="149"/>
      <c r="P9334" s="135"/>
      <c r="Q9334" s="135"/>
    </row>
    <row r="9335" spans="5:17" x14ac:dyDescent="0.25">
      <c r="E9335" s="265"/>
      <c r="M9335" s="159"/>
      <c r="N9335" s="149"/>
      <c r="P9335" s="135"/>
      <c r="Q9335" s="135"/>
    </row>
    <row r="9336" spans="5:17" x14ac:dyDescent="0.25">
      <c r="E9336" s="265"/>
      <c r="M9336" s="159"/>
      <c r="N9336" s="149"/>
      <c r="P9336" s="135"/>
      <c r="Q9336" s="135"/>
    </row>
    <row r="9337" spans="5:17" x14ac:dyDescent="0.25">
      <c r="E9337" s="265"/>
      <c r="M9337" s="159"/>
      <c r="N9337" s="149"/>
      <c r="P9337" s="135"/>
      <c r="Q9337" s="135"/>
    </row>
    <row r="9338" spans="5:17" x14ac:dyDescent="0.25">
      <c r="E9338" s="265"/>
      <c r="M9338" s="159"/>
      <c r="N9338" s="149"/>
      <c r="P9338" s="135"/>
      <c r="Q9338" s="135"/>
    </row>
    <row r="9339" spans="5:17" x14ac:dyDescent="0.25">
      <c r="E9339" s="265"/>
      <c r="M9339" s="159"/>
      <c r="N9339" s="149"/>
      <c r="P9339" s="135"/>
      <c r="Q9339" s="135"/>
    </row>
    <row r="9340" spans="5:17" x14ac:dyDescent="0.25">
      <c r="E9340" s="265"/>
      <c r="M9340" s="159"/>
      <c r="N9340" s="149"/>
      <c r="P9340" s="135"/>
      <c r="Q9340" s="135"/>
    </row>
    <row r="9341" spans="5:17" x14ac:dyDescent="0.25">
      <c r="E9341" s="265"/>
      <c r="M9341" s="159"/>
      <c r="N9341" s="149"/>
      <c r="P9341" s="135"/>
      <c r="Q9341" s="135"/>
    </row>
    <row r="9342" spans="5:17" x14ac:dyDescent="0.25">
      <c r="E9342" s="265"/>
      <c r="M9342" s="159"/>
      <c r="N9342" s="149"/>
      <c r="P9342" s="135"/>
      <c r="Q9342" s="135"/>
    </row>
    <row r="9343" spans="5:17" x14ac:dyDescent="0.25">
      <c r="E9343" s="265"/>
      <c r="M9343" s="159"/>
      <c r="N9343" s="149"/>
      <c r="P9343" s="135"/>
      <c r="Q9343" s="135"/>
    </row>
    <row r="9344" spans="5:17" x14ac:dyDescent="0.25">
      <c r="E9344" s="265"/>
      <c r="M9344" s="159"/>
      <c r="N9344" s="149"/>
      <c r="P9344" s="135"/>
      <c r="Q9344" s="135"/>
    </row>
    <row r="9345" spans="5:17" x14ac:dyDescent="0.25">
      <c r="E9345" s="265"/>
      <c r="M9345" s="159"/>
      <c r="N9345" s="149"/>
      <c r="P9345" s="135"/>
      <c r="Q9345" s="135"/>
    </row>
    <row r="9346" spans="5:17" x14ac:dyDescent="0.25">
      <c r="E9346" s="265"/>
      <c r="M9346" s="159"/>
      <c r="N9346" s="149"/>
      <c r="P9346" s="135"/>
      <c r="Q9346" s="135"/>
    </row>
    <row r="9347" spans="5:17" x14ac:dyDescent="0.25">
      <c r="E9347" s="265"/>
      <c r="M9347" s="159"/>
      <c r="N9347" s="149"/>
      <c r="P9347" s="135"/>
      <c r="Q9347" s="135"/>
    </row>
    <row r="9348" spans="5:17" x14ac:dyDescent="0.25">
      <c r="E9348" s="265"/>
      <c r="M9348" s="159"/>
      <c r="N9348" s="149"/>
      <c r="P9348" s="135"/>
      <c r="Q9348" s="135"/>
    </row>
    <row r="9349" spans="5:17" x14ac:dyDescent="0.25">
      <c r="E9349" s="265"/>
      <c r="M9349" s="159"/>
      <c r="N9349" s="149"/>
      <c r="P9349" s="135"/>
      <c r="Q9349" s="135"/>
    </row>
    <row r="9350" spans="5:17" x14ac:dyDescent="0.25">
      <c r="E9350" s="265"/>
      <c r="M9350" s="159"/>
      <c r="N9350" s="149"/>
      <c r="P9350" s="135"/>
      <c r="Q9350" s="135"/>
    </row>
    <row r="9351" spans="5:17" x14ac:dyDescent="0.25">
      <c r="E9351" s="265"/>
      <c r="M9351" s="159"/>
      <c r="N9351" s="149"/>
      <c r="P9351" s="135"/>
      <c r="Q9351" s="135"/>
    </row>
    <row r="9352" spans="5:17" x14ac:dyDescent="0.25">
      <c r="E9352" s="265"/>
      <c r="M9352" s="159"/>
      <c r="N9352" s="149"/>
      <c r="P9352" s="135"/>
      <c r="Q9352" s="135"/>
    </row>
    <row r="9353" spans="5:17" x14ac:dyDescent="0.25">
      <c r="E9353" s="265"/>
      <c r="M9353" s="159"/>
      <c r="N9353" s="149"/>
      <c r="P9353" s="135"/>
      <c r="Q9353" s="135"/>
    </row>
    <row r="9354" spans="5:17" x14ac:dyDescent="0.25">
      <c r="E9354" s="265"/>
      <c r="M9354" s="159"/>
      <c r="N9354" s="149"/>
      <c r="P9354" s="135"/>
      <c r="Q9354" s="135"/>
    </row>
    <row r="9355" spans="5:17" x14ac:dyDescent="0.25">
      <c r="E9355" s="265"/>
      <c r="M9355" s="159"/>
      <c r="N9355" s="149"/>
      <c r="P9355" s="135"/>
      <c r="Q9355" s="135"/>
    </row>
    <row r="9356" spans="5:17" x14ac:dyDescent="0.25">
      <c r="E9356" s="265"/>
      <c r="M9356" s="159"/>
      <c r="N9356" s="149"/>
      <c r="P9356" s="135"/>
      <c r="Q9356" s="135"/>
    </row>
    <row r="9357" spans="5:17" x14ac:dyDescent="0.25">
      <c r="E9357" s="265"/>
      <c r="M9357" s="159"/>
      <c r="N9357" s="149"/>
      <c r="P9357" s="135"/>
      <c r="Q9357" s="135"/>
    </row>
    <row r="9358" spans="5:17" x14ac:dyDescent="0.25">
      <c r="E9358" s="265"/>
      <c r="M9358" s="159"/>
      <c r="N9358" s="149"/>
      <c r="P9358" s="135"/>
      <c r="Q9358" s="135"/>
    </row>
    <row r="9359" spans="5:17" x14ac:dyDescent="0.25">
      <c r="E9359" s="265"/>
      <c r="M9359" s="159"/>
      <c r="N9359" s="149"/>
      <c r="P9359" s="135"/>
      <c r="Q9359" s="135"/>
    </row>
    <row r="9360" spans="5:17" x14ac:dyDescent="0.25">
      <c r="E9360" s="265"/>
      <c r="M9360" s="159"/>
      <c r="N9360" s="149"/>
      <c r="P9360" s="135"/>
      <c r="Q9360" s="135"/>
    </row>
    <row r="9361" spans="5:17" x14ac:dyDescent="0.25">
      <c r="E9361" s="265"/>
      <c r="M9361" s="159"/>
      <c r="N9361" s="149"/>
      <c r="P9361" s="135"/>
      <c r="Q9361" s="135"/>
    </row>
    <row r="9362" spans="5:17" x14ac:dyDescent="0.25">
      <c r="E9362" s="265"/>
      <c r="M9362" s="159"/>
      <c r="N9362" s="149"/>
      <c r="P9362" s="135"/>
      <c r="Q9362" s="135"/>
    </row>
    <row r="9363" spans="5:17" x14ac:dyDescent="0.25">
      <c r="E9363" s="265"/>
      <c r="M9363" s="159"/>
      <c r="N9363" s="149"/>
      <c r="P9363" s="135"/>
      <c r="Q9363" s="135"/>
    </row>
    <row r="9364" spans="5:17" x14ac:dyDescent="0.25">
      <c r="E9364" s="265"/>
      <c r="M9364" s="159"/>
      <c r="N9364" s="149"/>
      <c r="P9364" s="135"/>
      <c r="Q9364" s="135"/>
    </row>
    <row r="9365" spans="5:17" x14ac:dyDescent="0.25">
      <c r="E9365" s="265"/>
      <c r="M9365" s="159"/>
      <c r="N9365" s="149"/>
      <c r="P9365" s="135"/>
      <c r="Q9365" s="135"/>
    </row>
    <row r="9366" spans="5:17" x14ac:dyDescent="0.25">
      <c r="E9366" s="265"/>
      <c r="M9366" s="159"/>
      <c r="N9366" s="149"/>
      <c r="P9366" s="135"/>
      <c r="Q9366" s="135"/>
    </row>
    <row r="9367" spans="5:17" x14ac:dyDescent="0.25">
      <c r="E9367" s="265"/>
      <c r="M9367" s="159"/>
      <c r="N9367" s="149"/>
      <c r="P9367" s="135"/>
      <c r="Q9367" s="135"/>
    </row>
    <row r="9368" spans="5:17" x14ac:dyDescent="0.25">
      <c r="E9368" s="265"/>
      <c r="M9368" s="159"/>
      <c r="N9368" s="149"/>
      <c r="P9368" s="135"/>
      <c r="Q9368" s="135"/>
    </row>
    <row r="9369" spans="5:17" x14ac:dyDescent="0.25">
      <c r="E9369" s="265"/>
      <c r="M9369" s="159"/>
      <c r="N9369" s="149"/>
      <c r="P9369" s="135"/>
      <c r="Q9369" s="135"/>
    </row>
    <row r="9370" spans="5:17" x14ac:dyDescent="0.25">
      <c r="E9370" s="265"/>
      <c r="M9370" s="159"/>
      <c r="N9370" s="149"/>
      <c r="P9370" s="135"/>
      <c r="Q9370" s="135"/>
    </row>
    <row r="9371" spans="5:17" x14ac:dyDescent="0.25">
      <c r="E9371" s="265"/>
      <c r="M9371" s="159"/>
      <c r="N9371" s="149"/>
      <c r="P9371" s="135"/>
      <c r="Q9371" s="135"/>
    </row>
    <row r="9372" spans="5:17" x14ac:dyDescent="0.25">
      <c r="E9372" s="265"/>
      <c r="M9372" s="159"/>
      <c r="N9372" s="149"/>
      <c r="P9372" s="135"/>
      <c r="Q9372" s="135"/>
    </row>
    <row r="9373" spans="5:17" x14ac:dyDescent="0.25">
      <c r="E9373" s="265"/>
      <c r="M9373" s="159"/>
      <c r="N9373" s="149"/>
      <c r="P9373" s="135"/>
      <c r="Q9373" s="135"/>
    </row>
    <row r="9374" spans="5:17" x14ac:dyDescent="0.25">
      <c r="E9374" s="265"/>
      <c r="M9374" s="159"/>
      <c r="N9374" s="149"/>
      <c r="P9374" s="135"/>
      <c r="Q9374" s="135"/>
    </row>
    <row r="9375" spans="5:17" x14ac:dyDescent="0.25">
      <c r="E9375" s="265"/>
      <c r="M9375" s="159"/>
      <c r="N9375" s="149"/>
      <c r="P9375" s="135"/>
      <c r="Q9375" s="135"/>
    </row>
    <row r="9376" spans="5:17" x14ac:dyDescent="0.25">
      <c r="E9376" s="265"/>
      <c r="M9376" s="159"/>
      <c r="N9376" s="149"/>
      <c r="P9376" s="135"/>
      <c r="Q9376" s="135"/>
    </row>
    <row r="9377" spans="5:17" x14ac:dyDescent="0.25">
      <c r="E9377" s="265"/>
      <c r="M9377" s="159"/>
      <c r="N9377" s="149"/>
      <c r="P9377" s="135"/>
      <c r="Q9377" s="135"/>
    </row>
    <row r="9378" spans="5:17" x14ac:dyDescent="0.25">
      <c r="E9378" s="265"/>
      <c r="M9378" s="159"/>
      <c r="N9378" s="149"/>
      <c r="P9378" s="135"/>
      <c r="Q9378" s="135"/>
    </row>
    <row r="9379" spans="5:17" x14ac:dyDescent="0.25">
      <c r="E9379" s="265"/>
      <c r="M9379" s="159"/>
      <c r="N9379" s="149"/>
      <c r="P9379" s="135"/>
      <c r="Q9379" s="135"/>
    </row>
    <row r="9380" spans="5:17" x14ac:dyDescent="0.25">
      <c r="E9380" s="265"/>
      <c r="M9380" s="159"/>
      <c r="N9380" s="149"/>
      <c r="P9380" s="135"/>
      <c r="Q9380" s="135"/>
    </row>
    <row r="9381" spans="5:17" x14ac:dyDescent="0.25">
      <c r="E9381" s="265"/>
      <c r="M9381" s="159"/>
      <c r="N9381" s="149"/>
      <c r="P9381" s="135"/>
      <c r="Q9381" s="135"/>
    </row>
    <row r="9382" spans="5:17" x14ac:dyDescent="0.25">
      <c r="E9382" s="265"/>
      <c r="M9382" s="159"/>
      <c r="N9382" s="149"/>
      <c r="P9382" s="135"/>
      <c r="Q9382" s="135"/>
    </row>
    <row r="9383" spans="5:17" x14ac:dyDescent="0.25">
      <c r="E9383" s="265"/>
      <c r="M9383" s="159"/>
      <c r="N9383" s="149"/>
      <c r="P9383" s="135"/>
      <c r="Q9383" s="135"/>
    </row>
    <row r="9384" spans="5:17" x14ac:dyDescent="0.25">
      <c r="E9384" s="265"/>
      <c r="M9384" s="159"/>
      <c r="N9384" s="149"/>
      <c r="P9384" s="135"/>
      <c r="Q9384" s="135"/>
    </row>
    <row r="9385" spans="5:17" x14ac:dyDescent="0.25">
      <c r="E9385" s="265"/>
      <c r="M9385" s="159"/>
      <c r="N9385" s="149"/>
      <c r="P9385" s="135"/>
      <c r="Q9385" s="135"/>
    </row>
    <row r="9386" spans="5:17" x14ac:dyDescent="0.25">
      <c r="E9386" s="265"/>
      <c r="M9386" s="159"/>
      <c r="N9386" s="149"/>
      <c r="P9386" s="135"/>
      <c r="Q9386" s="135"/>
    </row>
    <row r="9387" spans="5:17" x14ac:dyDescent="0.25">
      <c r="E9387" s="265"/>
      <c r="M9387" s="159"/>
      <c r="N9387" s="149"/>
      <c r="P9387" s="135"/>
      <c r="Q9387" s="135"/>
    </row>
    <row r="9388" spans="5:17" x14ac:dyDescent="0.25">
      <c r="E9388" s="265"/>
      <c r="M9388" s="159"/>
      <c r="N9388" s="149"/>
      <c r="P9388" s="135"/>
      <c r="Q9388" s="135"/>
    </row>
    <row r="9389" spans="5:17" x14ac:dyDescent="0.25">
      <c r="E9389" s="265"/>
      <c r="M9389" s="159"/>
      <c r="N9389" s="149"/>
      <c r="P9389" s="135"/>
      <c r="Q9389" s="135"/>
    </row>
    <row r="9390" spans="5:17" x14ac:dyDescent="0.25">
      <c r="E9390" s="265"/>
      <c r="M9390" s="159"/>
      <c r="N9390" s="149"/>
      <c r="P9390" s="135"/>
      <c r="Q9390" s="135"/>
    </row>
    <row r="9391" spans="5:17" x14ac:dyDescent="0.25">
      <c r="E9391" s="265"/>
      <c r="M9391" s="159"/>
      <c r="N9391" s="149"/>
      <c r="P9391" s="135"/>
      <c r="Q9391" s="135"/>
    </row>
    <row r="9392" spans="5:17" x14ac:dyDescent="0.25">
      <c r="E9392" s="265"/>
      <c r="M9392" s="159"/>
      <c r="N9392" s="149"/>
      <c r="P9392" s="135"/>
      <c r="Q9392" s="135"/>
    </row>
    <row r="9393" spans="5:17" x14ac:dyDescent="0.25">
      <c r="E9393" s="265"/>
      <c r="M9393" s="159"/>
      <c r="N9393" s="149"/>
      <c r="P9393" s="135"/>
      <c r="Q9393" s="135"/>
    </row>
    <row r="9394" spans="5:17" x14ac:dyDescent="0.25">
      <c r="E9394" s="265"/>
      <c r="M9394" s="159"/>
      <c r="N9394" s="149"/>
      <c r="P9394" s="135"/>
      <c r="Q9394" s="135"/>
    </row>
    <row r="9395" spans="5:17" x14ac:dyDescent="0.25">
      <c r="E9395" s="265"/>
      <c r="M9395" s="159"/>
      <c r="N9395" s="149"/>
      <c r="P9395" s="135"/>
      <c r="Q9395" s="135"/>
    </row>
    <row r="9396" spans="5:17" x14ac:dyDescent="0.25">
      <c r="E9396" s="265"/>
      <c r="M9396" s="159"/>
      <c r="N9396" s="149"/>
      <c r="P9396" s="135"/>
      <c r="Q9396" s="135"/>
    </row>
    <row r="9397" spans="5:17" x14ac:dyDescent="0.25">
      <c r="E9397" s="265"/>
      <c r="M9397" s="159"/>
      <c r="N9397" s="149"/>
      <c r="P9397" s="135"/>
      <c r="Q9397" s="135"/>
    </row>
    <row r="9398" spans="5:17" x14ac:dyDescent="0.25">
      <c r="E9398" s="265"/>
      <c r="M9398" s="159"/>
      <c r="N9398" s="149"/>
      <c r="P9398" s="135"/>
      <c r="Q9398" s="135"/>
    </row>
    <row r="9399" spans="5:17" x14ac:dyDescent="0.25">
      <c r="E9399" s="265"/>
      <c r="M9399" s="159"/>
      <c r="N9399" s="149"/>
      <c r="P9399" s="135"/>
      <c r="Q9399" s="135"/>
    </row>
    <row r="9400" spans="5:17" x14ac:dyDescent="0.25">
      <c r="E9400" s="265"/>
      <c r="M9400" s="159"/>
      <c r="N9400" s="149"/>
      <c r="P9400" s="135"/>
      <c r="Q9400" s="135"/>
    </row>
    <row r="9401" spans="5:17" x14ac:dyDescent="0.25">
      <c r="E9401" s="265"/>
      <c r="M9401" s="159"/>
      <c r="N9401" s="149"/>
      <c r="P9401" s="135"/>
      <c r="Q9401" s="135"/>
    </row>
    <row r="9402" spans="5:17" x14ac:dyDescent="0.25">
      <c r="E9402" s="265"/>
      <c r="M9402" s="159"/>
      <c r="N9402" s="149"/>
      <c r="P9402" s="135"/>
      <c r="Q9402" s="135"/>
    </row>
    <row r="9403" spans="5:17" x14ac:dyDescent="0.25">
      <c r="E9403" s="265"/>
      <c r="M9403" s="159"/>
      <c r="N9403" s="149"/>
      <c r="P9403" s="135"/>
      <c r="Q9403" s="135"/>
    </row>
    <row r="9404" spans="5:17" x14ac:dyDescent="0.25">
      <c r="E9404" s="265"/>
      <c r="M9404" s="159"/>
      <c r="N9404" s="149"/>
      <c r="P9404" s="135"/>
      <c r="Q9404" s="135"/>
    </row>
    <row r="9405" spans="5:17" x14ac:dyDescent="0.25">
      <c r="E9405" s="265"/>
      <c r="M9405" s="159"/>
      <c r="N9405" s="149"/>
      <c r="P9405" s="135"/>
      <c r="Q9405" s="135"/>
    </row>
    <row r="9406" spans="5:17" x14ac:dyDescent="0.25">
      <c r="E9406" s="265"/>
      <c r="M9406" s="159"/>
      <c r="N9406" s="149"/>
      <c r="P9406" s="135"/>
      <c r="Q9406" s="135"/>
    </row>
    <row r="9407" spans="5:17" x14ac:dyDescent="0.25">
      <c r="E9407" s="265"/>
      <c r="M9407" s="159"/>
      <c r="N9407" s="149"/>
      <c r="P9407" s="135"/>
      <c r="Q9407" s="135"/>
    </row>
    <row r="9408" spans="5:17" x14ac:dyDescent="0.25">
      <c r="E9408" s="265"/>
      <c r="M9408" s="159"/>
      <c r="N9408" s="149"/>
      <c r="P9408" s="135"/>
      <c r="Q9408" s="135"/>
    </row>
    <row r="9409" spans="5:17" x14ac:dyDescent="0.25">
      <c r="E9409" s="265"/>
      <c r="M9409" s="159"/>
      <c r="N9409" s="149"/>
      <c r="P9409" s="135"/>
      <c r="Q9409" s="135"/>
    </row>
    <row r="9410" spans="5:17" x14ac:dyDescent="0.25">
      <c r="E9410" s="265"/>
      <c r="M9410" s="159"/>
      <c r="N9410" s="149"/>
      <c r="P9410" s="135"/>
      <c r="Q9410" s="135"/>
    </row>
    <row r="9411" spans="5:17" x14ac:dyDescent="0.25">
      <c r="E9411" s="265"/>
      <c r="M9411" s="159"/>
      <c r="N9411" s="149"/>
      <c r="P9411" s="135"/>
      <c r="Q9411" s="135"/>
    </row>
    <row r="9412" spans="5:17" x14ac:dyDescent="0.25">
      <c r="E9412" s="265"/>
      <c r="M9412" s="159"/>
      <c r="N9412" s="149"/>
      <c r="P9412" s="135"/>
      <c r="Q9412" s="135"/>
    </row>
    <row r="9413" spans="5:17" x14ac:dyDescent="0.25">
      <c r="E9413" s="265"/>
      <c r="M9413" s="159"/>
      <c r="N9413" s="149"/>
      <c r="P9413" s="135"/>
      <c r="Q9413" s="135"/>
    </row>
    <row r="9414" spans="5:17" x14ac:dyDescent="0.25">
      <c r="E9414" s="265"/>
      <c r="M9414" s="159"/>
      <c r="N9414" s="149"/>
      <c r="P9414" s="135"/>
      <c r="Q9414" s="135"/>
    </row>
    <row r="9415" spans="5:17" x14ac:dyDescent="0.25">
      <c r="E9415" s="265"/>
      <c r="M9415" s="159"/>
      <c r="N9415" s="149"/>
      <c r="P9415" s="135"/>
      <c r="Q9415" s="135"/>
    </row>
    <row r="9416" spans="5:17" x14ac:dyDescent="0.25">
      <c r="E9416" s="265"/>
      <c r="M9416" s="159"/>
      <c r="N9416" s="149"/>
      <c r="P9416" s="135"/>
      <c r="Q9416" s="135"/>
    </row>
    <row r="9417" spans="5:17" x14ac:dyDescent="0.25">
      <c r="E9417" s="265"/>
      <c r="M9417" s="159"/>
      <c r="N9417" s="149"/>
      <c r="P9417" s="135"/>
      <c r="Q9417" s="135"/>
    </row>
    <row r="9418" spans="5:17" x14ac:dyDescent="0.25">
      <c r="E9418" s="265"/>
      <c r="M9418" s="159"/>
      <c r="N9418" s="149"/>
      <c r="P9418" s="135"/>
      <c r="Q9418" s="135"/>
    </row>
    <row r="9419" spans="5:17" x14ac:dyDescent="0.25">
      <c r="E9419" s="265"/>
      <c r="M9419" s="159"/>
      <c r="N9419" s="149"/>
      <c r="P9419" s="135"/>
      <c r="Q9419" s="135"/>
    </row>
    <row r="9420" spans="5:17" x14ac:dyDescent="0.25">
      <c r="E9420" s="265"/>
      <c r="M9420" s="159"/>
      <c r="N9420" s="149"/>
      <c r="P9420" s="135"/>
      <c r="Q9420" s="135"/>
    </row>
    <row r="9421" spans="5:17" x14ac:dyDescent="0.25">
      <c r="E9421" s="265"/>
      <c r="M9421" s="159"/>
      <c r="N9421" s="149"/>
      <c r="P9421" s="135"/>
      <c r="Q9421" s="135"/>
    </row>
    <row r="9422" spans="5:17" x14ac:dyDescent="0.25">
      <c r="E9422" s="265"/>
      <c r="M9422" s="159"/>
      <c r="N9422" s="149"/>
      <c r="P9422" s="135"/>
      <c r="Q9422" s="135"/>
    </row>
    <row r="9423" spans="5:17" x14ac:dyDescent="0.25">
      <c r="E9423" s="265"/>
      <c r="M9423" s="159"/>
      <c r="N9423" s="149"/>
      <c r="P9423" s="135"/>
      <c r="Q9423" s="135"/>
    </row>
    <row r="9424" spans="5:17" x14ac:dyDescent="0.25">
      <c r="E9424" s="265"/>
      <c r="M9424" s="159"/>
      <c r="N9424" s="149"/>
      <c r="P9424" s="135"/>
      <c r="Q9424" s="135"/>
    </row>
    <row r="9425" spans="5:17" x14ac:dyDescent="0.25">
      <c r="E9425" s="265"/>
      <c r="M9425" s="159"/>
      <c r="N9425" s="149"/>
      <c r="P9425" s="135"/>
      <c r="Q9425" s="135"/>
    </row>
    <row r="9426" spans="5:17" x14ac:dyDescent="0.25">
      <c r="E9426" s="265"/>
      <c r="M9426" s="159"/>
      <c r="N9426" s="149"/>
      <c r="P9426" s="135"/>
      <c r="Q9426" s="135"/>
    </row>
    <row r="9427" spans="5:17" x14ac:dyDescent="0.25">
      <c r="E9427" s="265"/>
      <c r="M9427" s="159"/>
      <c r="N9427" s="149"/>
      <c r="P9427" s="135"/>
      <c r="Q9427" s="135"/>
    </row>
    <row r="9428" spans="5:17" x14ac:dyDescent="0.25">
      <c r="E9428" s="265"/>
      <c r="M9428" s="159"/>
      <c r="N9428" s="149"/>
      <c r="P9428" s="135"/>
      <c r="Q9428" s="135"/>
    </row>
    <row r="9429" spans="5:17" x14ac:dyDescent="0.25">
      <c r="E9429" s="265"/>
      <c r="M9429" s="159"/>
      <c r="N9429" s="149"/>
      <c r="P9429" s="135"/>
      <c r="Q9429" s="135"/>
    </row>
    <row r="9430" spans="5:17" x14ac:dyDescent="0.25">
      <c r="E9430" s="265"/>
      <c r="M9430" s="159"/>
      <c r="N9430" s="149"/>
      <c r="P9430" s="135"/>
      <c r="Q9430" s="135"/>
    </row>
    <row r="9431" spans="5:17" x14ac:dyDescent="0.25">
      <c r="E9431" s="265"/>
      <c r="M9431" s="159"/>
      <c r="N9431" s="149"/>
      <c r="P9431" s="135"/>
      <c r="Q9431" s="135"/>
    </row>
    <row r="9432" spans="5:17" x14ac:dyDescent="0.25">
      <c r="E9432" s="265"/>
      <c r="M9432" s="159"/>
      <c r="N9432" s="149"/>
      <c r="P9432" s="135"/>
      <c r="Q9432" s="135"/>
    </row>
    <row r="9433" spans="5:17" x14ac:dyDescent="0.25">
      <c r="E9433" s="265"/>
      <c r="M9433" s="159"/>
      <c r="N9433" s="149"/>
      <c r="P9433" s="135"/>
      <c r="Q9433" s="135"/>
    </row>
    <row r="9434" spans="5:17" x14ac:dyDescent="0.25">
      <c r="E9434" s="265"/>
      <c r="M9434" s="159"/>
      <c r="N9434" s="149"/>
      <c r="P9434" s="135"/>
      <c r="Q9434" s="135"/>
    </row>
    <row r="9435" spans="5:17" x14ac:dyDescent="0.25">
      <c r="E9435" s="265"/>
      <c r="M9435" s="159"/>
      <c r="N9435" s="149"/>
      <c r="P9435" s="135"/>
      <c r="Q9435" s="135"/>
    </row>
    <row r="9436" spans="5:17" x14ac:dyDescent="0.25">
      <c r="E9436" s="265"/>
      <c r="M9436" s="159"/>
      <c r="N9436" s="149"/>
      <c r="P9436" s="135"/>
      <c r="Q9436" s="135"/>
    </row>
    <row r="9437" spans="5:17" x14ac:dyDescent="0.25">
      <c r="E9437" s="265"/>
      <c r="M9437" s="159"/>
      <c r="N9437" s="149"/>
      <c r="P9437" s="135"/>
      <c r="Q9437" s="135"/>
    </row>
    <row r="9438" spans="5:17" x14ac:dyDescent="0.25">
      <c r="E9438" s="265"/>
      <c r="M9438" s="159"/>
      <c r="N9438" s="149"/>
      <c r="P9438" s="135"/>
      <c r="Q9438" s="135"/>
    </row>
    <row r="9439" spans="5:17" x14ac:dyDescent="0.25">
      <c r="E9439" s="265"/>
      <c r="M9439" s="159"/>
      <c r="N9439" s="149"/>
      <c r="P9439" s="135"/>
      <c r="Q9439" s="135"/>
    </row>
    <row r="9440" spans="5:17" x14ac:dyDescent="0.25">
      <c r="E9440" s="265"/>
      <c r="M9440" s="159"/>
      <c r="N9440" s="149"/>
      <c r="P9440" s="135"/>
      <c r="Q9440" s="135"/>
    </row>
    <row r="9441" spans="5:17" x14ac:dyDescent="0.25">
      <c r="E9441" s="265"/>
      <c r="M9441" s="159"/>
      <c r="N9441" s="149"/>
      <c r="P9441" s="135"/>
      <c r="Q9441" s="135"/>
    </row>
    <row r="9442" spans="5:17" x14ac:dyDescent="0.25">
      <c r="E9442" s="265"/>
      <c r="M9442" s="159"/>
      <c r="N9442" s="149"/>
      <c r="P9442" s="135"/>
      <c r="Q9442" s="135"/>
    </row>
    <row r="9443" spans="5:17" x14ac:dyDescent="0.25">
      <c r="E9443" s="265"/>
      <c r="M9443" s="159"/>
      <c r="N9443" s="149"/>
      <c r="P9443" s="135"/>
      <c r="Q9443" s="135"/>
    </row>
    <row r="9444" spans="5:17" x14ac:dyDescent="0.25">
      <c r="E9444" s="265"/>
      <c r="M9444" s="159"/>
      <c r="N9444" s="149"/>
      <c r="P9444" s="135"/>
      <c r="Q9444" s="135"/>
    </row>
    <row r="9445" spans="5:17" x14ac:dyDescent="0.25">
      <c r="E9445" s="265"/>
      <c r="M9445" s="159"/>
      <c r="N9445" s="149"/>
      <c r="P9445" s="135"/>
      <c r="Q9445" s="135"/>
    </row>
    <row r="9446" spans="5:17" x14ac:dyDescent="0.25">
      <c r="E9446" s="265"/>
      <c r="M9446" s="159"/>
      <c r="N9446" s="149"/>
      <c r="P9446" s="135"/>
      <c r="Q9446" s="135"/>
    </row>
    <row r="9447" spans="5:17" x14ac:dyDescent="0.25">
      <c r="E9447" s="265"/>
      <c r="M9447" s="159"/>
      <c r="N9447" s="149"/>
      <c r="P9447" s="135"/>
      <c r="Q9447" s="135"/>
    </row>
    <row r="9448" spans="5:17" x14ac:dyDescent="0.25">
      <c r="E9448" s="265"/>
      <c r="M9448" s="159"/>
      <c r="N9448" s="149"/>
      <c r="P9448" s="135"/>
      <c r="Q9448" s="135"/>
    </row>
    <row r="9449" spans="5:17" x14ac:dyDescent="0.25">
      <c r="E9449" s="265"/>
      <c r="M9449" s="159"/>
      <c r="N9449" s="149"/>
      <c r="P9449" s="135"/>
      <c r="Q9449" s="135"/>
    </row>
    <row r="9450" spans="5:17" x14ac:dyDescent="0.25">
      <c r="E9450" s="265"/>
      <c r="M9450" s="159"/>
      <c r="N9450" s="149"/>
      <c r="P9450" s="135"/>
      <c r="Q9450" s="135"/>
    </row>
    <row r="9451" spans="5:17" x14ac:dyDescent="0.25">
      <c r="E9451" s="265"/>
      <c r="M9451" s="159"/>
      <c r="N9451" s="149"/>
      <c r="P9451" s="135"/>
      <c r="Q9451" s="135"/>
    </row>
    <row r="9452" spans="5:17" x14ac:dyDescent="0.25">
      <c r="E9452" s="265"/>
      <c r="M9452" s="159"/>
      <c r="N9452" s="149"/>
      <c r="P9452" s="135"/>
      <c r="Q9452" s="135"/>
    </row>
    <row r="9453" spans="5:17" x14ac:dyDescent="0.25">
      <c r="E9453" s="265"/>
      <c r="M9453" s="159"/>
      <c r="N9453" s="149"/>
      <c r="P9453" s="135"/>
      <c r="Q9453" s="135"/>
    </row>
    <row r="9454" spans="5:17" x14ac:dyDescent="0.25">
      <c r="E9454" s="265"/>
      <c r="M9454" s="159"/>
      <c r="N9454" s="149"/>
      <c r="P9454" s="135"/>
      <c r="Q9454" s="135"/>
    </row>
    <row r="9455" spans="5:17" x14ac:dyDescent="0.25">
      <c r="E9455" s="265"/>
      <c r="M9455" s="159"/>
      <c r="N9455" s="149"/>
      <c r="P9455" s="135"/>
      <c r="Q9455" s="135"/>
    </row>
    <row r="9456" spans="5:17" x14ac:dyDescent="0.25">
      <c r="E9456" s="265"/>
      <c r="M9456" s="159"/>
      <c r="N9456" s="149"/>
      <c r="P9456" s="135"/>
      <c r="Q9456" s="135"/>
    </row>
    <row r="9457" spans="5:17" x14ac:dyDescent="0.25">
      <c r="E9457" s="265"/>
      <c r="M9457" s="159"/>
      <c r="N9457" s="149"/>
      <c r="P9457" s="135"/>
      <c r="Q9457" s="135"/>
    </row>
    <row r="9458" spans="5:17" x14ac:dyDescent="0.25">
      <c r="E9458" s="265"/>
      <c r="M9458" s="159"/>
      <c r="N9458" s="149"/>
      <c r="P9458" s="135"/>
      <c r="Q9458" s="135"/>
    </row>
    <row r="9459" spans="5:17" x14ac:dyDescent="0.25">
      <c r="E9459" s="265"/>
      <c r="M9459" s="159"/>
      <c r="N9459" s="149"/>
      <c r="P9459" s="135"/>
      <c r="Q9459" s="135"/>
    </row>
    <row r="9460" spans="5:17" x14ac:dyDescent="0.25">
      <c r="E9460" s="265"/>
      <c r="M9460" s="159"/>
      <c r="N9460" s="149"/>
      <c r="P9460" s="135"/>
      <c r="Q9460" s="135"/>
    </row>
    <row r="9461" spans="5:17" x14ac:dyDescent="0.25">
      <c r="E9461" s="265"/>
      <c r="M9461" s="159"/>
      <c r="N9461" s="149"/>
      <c r="P9461" s="135"/>
      <c r="Q9461" s="135"/>
    </row>
    <row r="9462" spans="5:17" x14ac:dyDescent="0.25">
      <c r="E9462" s="265"/>
      <c r="M9462" s="159"/>
      <c r="N9462" s="149"/>
      <c r="P9462" s="135"/>
      <c r="Q9462" s="135"/>
    </row>
    <row r="9463" spans="5:17" x14ac:dyDescent="0.25">
      <c r="E9463" s="265"/>
      <c r="M9463" s="159"/>
      <c r="N9463" s="149"/>
      <c r="P9463" s="135"/>
      <c r="Q9463" s="135"/>
    </row>
    <row r="9464" spans="5:17" x14ac:dyDescent="0.25">
      <c r="E9464" s="265"/>
      <c r="M9464" s="159"/>
      <c r="N9464" s="149"/>
      <c r="P9464" s="135"/>
      <c r="Q9464" s="135"/>
    </row>
    <row r="9465" spans="5:17" x14ac:dyDescent="0.25">
      <c r="E9465" s="265"/>
      <c r="M9465" s="159"/>
      <c r="N9465" s="149"/>
      <c r="P9465" s="135"/>
      <c r="Q9465" s="135"/>
    </row>
    <row r="9466" spans="5:17" x14ac:dyDescent="0.25">
      <c r="E9466" s="265"/>
      <c r="M9466" s="159"/>
      <c r="N9466" s="149"/>
      <c r="P9466" s="135"/>
      <c r="Q9466" s="135"/>
    </row>
    <row r="9467" spans="5:17" x14ac:dyDescent="0.25">
      <c r="E9467" s="265"/>
      <c r="M9467" s="159"/>
      <c r="N9467" s="149"/>
      <c r="P9467" s="135"/>
      <c r="Q9467" s="135"/>
    </row>
    <row r="9468" spans="5:17" x14ac:dyDescent="0.25">
      <c r="E9468" s="265"/>
      <c r="M9468" s="159"/>
      <c r="N9468" s="149"/>
      <c r="P9468" s="135"/>
      <c r="Q9468" s="135"/>
    </row>
    <row r="9469" spans="5:17" x14ac:dyDescent="0.25">
      <c r="E9469" s="265"/>
      <c r="M9469" s="159"/>
      <c r="N9469" s="149"/>
      <c r="P9469" s="135"/>
      <c r="Q9469" s="135"/>
    </row>
    <row r="9470" spans="5:17" x14ac:dyDescent="0.25">
      <c r="E9470" s="265"/>
      <c r="M9470" s="159"/>
      <c r="N9470" s="149"/>
      <c r="P9470" s="135"/>
      <c r="Q9470" s="135"/>
    </row>
    <row r="9471" spans="5:17" x14ac:dyDescent="0.25">
      <c r="E9471" s="265"/>
      <c r="M9471" s="159"/>
      <c r="N9471" s="149"/>
      <c r="P9471" s="135"/>
      <c r="Q9471" s="135"/>
    </row>
    <row r="9472" spans="5:17" x14ac:dyDescent="0.25">
      <c r="E9472" s="265"/>
      <c r="M9472" s="159"/>
      <c r="N9472" s="149"/>
      <c r="P9472" s="135"/>
      <c r="Q9472" s="135"/>
    </row>
    <row r="9473" spans="5:17" x14ac:dyDescent="0.25">
      <c r="E9473" s="265"/>
      <c r="M9473" s="159"/>
      <c r="N9473" s="149"/>
      <c r="P9473" s="135"/>
      <c r="Q9473" s="135"/>
    </row>
    <row r="9474" spans="5:17" x14ac:dyDescent="0.25">
      <c r="E9474" s="265"/>
      <c r="M9474" s="159"/>
      <c r="N9474" s="149"/>
      <c r="P9474" s="135"/>
      <c r="Q9474" s="135"/>
    </row>
    <row r="9475" spans="5:17" x14ac:dyDescent="0.25">
      <c r="E9475" s="265"/>
      <c r="M9475" s="159"/>
      <c r="N9475" s="149"/>
      <c r="P9475" s="135"/>
      <c r="Q9475" s="135"/>
    </row>
    <row r="9476" spans="5:17" x14ac:dyDescent="0.25">
      <c r="E9476" s="265"/>
      <c r="M9476" s="159"/>
      <c r="N9476" s="149"/>
      <c r="P9476" s="135"/>
      <c r="Q9476" s="135"/>
    </row>
    <row r="9477" spans="5:17" x14ac:dyDescent="0.25">
      <c r="E9477" s="265"/>
      <c r="M9477" s="159"/>
      <c r="N9477" s="149"/>
      <c r="P9477" s="135"/>
      <c r="Q9477" s="135"/>
    </row>
    <row r="9478" spans="5:17" x14ac:dyDescent="0.25">
      <c r="E9478" s="265"/>
      <c r="M9478" s="159"/>
      <c r="N9478" s="149"/>
      <c r="P9478" s="135"/>
      <c r="Q9478" s="135"/>
    </row>
    <row r="9479" spans="5:17" x14ac:dyDescent="0.25">
      <c r="E9479" s="265"/>
      <c r="M9479" s="159"/>
      <c r="N9479" s="149"/>
      <c r="P9479" s="135"/>
      <c r="Q9479" s="135"/>
    </row>
    <row r="9480" spans="5:17" x14ac:dyDescent="0.25">
      <c r="E9480" s="265"/>
      <c r="M9480" s="159"/>
      <c r="N9480" s="149"/>
      <c r="P9480" s="135"/>
      <c r="Q9480" s="135"/>
    </row>
    <row r="9481" spans="5:17" x14ac:dyDescent="0.25">
      <c r="E9481" s="265"/>
      <c r="M9481" s="159"/>
      <c r="N9481" s="149"/>
      <c r="P9481" s="135"/>
      <c r="Q9481" s="135"/>
    </row>
    <row r="9482" spans="5:17" x14ac:dyDescent="0.25">
      <c r="E9482" s="265"/>
      <c r="M9482" s="159"/>
      <c r="N9482" s="149"/>
      <c r="P9482" s="135"/>
      <c r="Q9482" s="135"/>
    </row>
    <row r="9483" spans="5:17" x14ac:dyDescent="0.25">
      <c r="E9483" s="265"/>
      <c r="M9483" s="159"/>
      <c r="N9483" s="149"/>
      <c r="P9483" s="135"/>
      <c r="Q9483" s="135"/>
    </row>
    <row r="9484" spans="5:17" x14ac:dyDescent="0.25">
      <c r="E9484" s="265"/>
      <c r="M9484" s="159"/>
      <c r="N9484" s="149"/>
      <c r="P9484" s="135"/>
      <c r="Q9484" s="135"/>
    </row>
    <row r="9485" spans="5:17" x14ac:dyDescent="0.25">
      <c r="E9485" s="265"/>
      <c r="M9485" s="159"/>
      <c r="N9485" s="149"/>
      <c r="P9485" s="135"/>
      <c r="Q9485" s="135"/>
    </row>
    <row r="9486" spans="5:17" x14ac:dyDescent="0.25">
      <c r="E9486" s="265"/>
      <c r="M9486" s="159"/>
      <c r="N9486" s="149"/>
      <c r="P9486" s="135"/>
      <c r="Q9486" s="135"/>
    </row>
    <row r="9487" spans="5:17" x14ac:dyDescent="0.25">
      <c r="E9487" s="265"/>
      <c r="M9487" s="159"/>
      <c r="N9487" s="149"/>
      <c r="P9487" s="135"/>
      <c r="Q9487" s="135"/>
    </row>
    <row r="9488" spans="5:17" x14ac:dyDescent="0.25">
      <c r="E9488" s="265"/>
      <c r="M9488" s="159"/>
      <c r="N9488" s="149"/>
      <c r="P9488" s="135"/>
      <c r="Q9488" s="135"/>
    </row>
    <row r="9489" spans="5:17" x14ac:dyDescent="0.25">
      <c r="E9489" s="265"/>
      <c r="M9489" s="159"/>
      <c r="N9489" s="149"/>
      <c r="P9489" s="135"/>
      <c r="Q9489" s="135"/>
    </row>
    <row r="9490" spans="5:17" x14ac:dyDescent="0.25">
      <c r="E9490" s="265"/>
      <c r="M9490" s="159"/>
      <c r="N9490" s="149"/>
      <c r="P9490" s="135"/>
      <c r="Q9490" s="135"/>
    </row>
    <row r="9491" spans="5:17" x14ac:dyDescent="0.25">
      <c r="E9491" s="265"/>
      <c r="M9491" s="159"/>
      <c r="N9491" s="149"/>
      <c r="P9491" s="135"/>
      <c r="Q9491" s="135"/>
    </row>
    <row r="9492" spans="5:17" x14ac:dyDescent="0.25">
      <c r="E9492" s="265"/>
      <c r="M9492" s="159"/>
      <c r="N9492" s="149"/>
      <c r="P9492" s="135"/>
      <c r="Q9492" s="135"/>
    </row>
    <row r="9493" spans="5:17" x14ac:dyDescent="0.25">
      <c r="E9493" s="265"/>
      <c r="M9493" s="159"/>
      <c r="N9493" s="149"/>
      <c r="P9493" s="135"/>
      <c r="Q9493" s="135"/>
    </row>
    <row r="9494" spans="5:17" x14ac:dyDescent="0.25">
      <c r="E9494" s="265"/>
      <c r="M9494" s="159"/>
      <c r="N9494" s="149"/>
      <c r="P9494" s="135"/>
      <c r="Q9494" s="135"/>
    </row>
    <row r="9495" spans="5:17" x14ac:dyDescent="0.25">
      <c r="E9495" s="265"/>
      <c r="M9495" s="159"/>
      <c r="N9495" s="149"/>
      <c r="P9495" s="135"/>
      <c r="Q9495" s="135"/>
    </row>
    <row r="9496" spans="5:17" x14ac:dyDescent="0.25">
      <c r="E9496" s="265"/>
      <c r="M9496" s="159"/>
      <c r="N9496" s="149"/>
      <c r="P9496" s="135"/>
      <c r="Q9496" s="135"/>
    </row>
    <row r="9497" spans="5:17" x14ac:dyDescent="0.25">
      <c r="E9497" s="265"/>
      <c r="M9497" s="159"/>
      <c r="N9497" s="149"/>
      <c r="P9497" s="135"/>
      <c r="Q9497" s="135"/>
    </row>
    <row r="9498" spans="5:17" x14ac:dyDescent="0.25">
      <c r="E9498" s="265"/>
      <c r="M9498" s="159"/>
      <c r="N9498" s="149"/>
      <c r="P9498" s="135"/>
      <c r="Q9498" s="135"/>
    </row>
    <row r="9499" spans="5:17" x14ac:dyDescent="0.25">
      <c r="E9499" s="265"/>
      <c r="M9499" s="159"/>
      <c r="N9499" s="149"/>
      <c r="P9499" s="135"/>
      <c r="Q9499" s="135"/>
    </row>
    <row r="9500" spans="5:17" x14ac:dyDescent="0.25">
      <c r="E9500" s="265"/>
      <c r="M9500" s="159"/>
      <c r="N9500" s="149"/>
      <c r="P9500" s="135"/>
      <c r="Q9500" s="135"/>
    </row>
    <row r="9501" spans="5:17" x14ac:dyDescent="0.25">
      <c r="E9501" s="265"/>
      <c r="M9501" s="159"/>
      <c r="N9501" s="149"/>
      <c r="P9501" s="135"/>
      <c r="Q9501" s="135"/>
    </row>
    <row r="9502" spans="5:17" x14ac:dyDescent="0.25">
      <c r="E9502" s="265"/>
      <c r="M9502" s="159"/>
      <c r="N9502" s="149"/>
      <c r="P9502" s="135"/>
      <c r="Q9502" s="135"/>
    </row>
    <row r="9503" spans="5:17" x14ac:dyDescent="0.25">
      <c r="E9503" s="265"/>
      <c r="M9503" s="159"/>
      <c r="N9503" s="149"/>
      <c r="P9503" s="135"/>
      <c r="Q9503" s="135"/>
    </row>
    <row r="9504" spans="5:17" x14ac:dyDescent="0.25">
      <c r="E9504" s="265"/>
      <c r="M9504" s="159"/>
      <c r="N9504" s="149"/>
      <c r="P9504" s="135"/>
      <c r="Q9504" s="135"/>
    </row>
    <row r="9505" spans="5:17" x14ac:dyDescent="0.25">
      <c r="E9505" s="265"/>
      <c r="M9505" s="159"/>
      <c r="N9505" s="149"/>
      <c r="P9505" s="135"/>
      <c r="Q9505" s="135"/>
    </row>
    <row r="9506" spans="5:17" x14ac:dyDescent="0.25">
      <c r="E9506" s="265"/>
      <c r="M9506" s="159"/>
      <c r="N9506" s="149"/>
      <c r="P9506" s="135"/>
      <c r="Q9506" s="135"/>
    </row>
    <row r="9507" spans="5:17" x14ac:dyDescent="0.25">
      <c r="E9507" s="265"/>
      <c r="M9507" s="159"/>
      <c r="N9507" s="149"/>
      <c r="P9507" s="135"/>
      <c r="Q9507" s="135"/>
    </row>
    <row r="9508" spans="5:17" x14ac:dyDescent="0.25">
      <c r="E9508" s="265"/>
      <c r="M9508" s="159"/>
      <c r="N9508" s="149"/>
      <c r="P9508" s="135"/>
      <c r="Q9508" s="135"/>
    </row>
    <row r="9509" spans="5:17" x14ac:dyDescent="0.25">
      <c r="E9509" s="265"/>
      <c r="M9509" s="159"/>
      <c r="N9509" s="149"/>
      <c r="P9509" s="135"/>
      <c r="Q9509" s="135"/>
    </row>
    <row r="9510" spans="5:17" x14ac:dyDescent="0.25">
      <c r="E9510" s="265"/>
      <c r="M9510" s="159"/>
      <c r="N9510" s="149"/>
      <c r="P9510" s="135"/>
      <c r="Q9510" s="135"/>
    </row>
    <row r="9511" spans="5:17" x14ac:dyDescent="0.25">
      <c r="E9511" s="265"/>
      <c r="M9511" s="159"/>
      <c r="N9511" s="149"/>
      <c r="P9511" s="135"/>
      <c r="Q9511" s="135"/>
    </row>
    <row r="9512" spans="5:17" x14ac:dyDescent="0.25">
      <c r="E9512" s="265"/>
      <c r="M9512" s="159"/>
      <c r="N9512" s="149"/>
      <c r="P9512" s="135"/>
      <c r="Q9512" s="135"/>
    </row>
    <row r="9513" spans="5:17" x14ac:dyDescent="0.25">
      <c r="E9513" s="265"/>
      <c r="M9513" s="159"/>
      <c r="N9513" s="149"/>
      <c r="P9513" s="135"/>
      <c r="Q9513" s="135"/>
    </row>
    <row r="9514" spans="5:17" x14ac:dyDescent="0.25">
      <c r="E9514" s="265"/>
      <c r="M9514" s="159"/>
      <c r="N9514" s="149"/>
      <c r="P9514" s="135"/>
      <c r="Q9514" s="135"/>
    </row>
    <row r="9515" spans="5:17" x14ac:dyDescent="0.25">
      <c r="E9515" s="265"/>
      <c r="M9515" s="159"/>
      <c r="N9515" s="149"/>
      <c r="P9515" s="135"/>
      <c r="Q9515" s="135"/>
    </row>
    <row r="9516" spans="5:17" x14ac:dyDescent="0.25">
      <c r="E9516" s="265"/>
      <c r="M9516" s="159"/>
      <c r="N9516" s="149"/>
      <c r="P9516" s="135"/>
      <c r="Q9516" s="135"/>
    </row>
    <row r="9517" spans="5:17" x14ac:dyDescent="0.25">
      <c r="E9517" s="265"/>
      <c r="M9517" s="159"/>
      <c r="N9517" s="149"/>
      <c r="P9517" s="135"/>
      <c r="Q9517" s="135"/>
    </row>
    <row r="9518" spans="5:17" x14ac:dyDescent="0.25">
      <c r="E9518" s="265"/>
      <c r="M9518" s="159"/>
      <c r="N9518" s="149"/>
      <c r="P9518" s="135"/>
      <c r="Q9518" s="135"/>
    </row>
    <row r="9519" spans="5:17" x14ac:dyDescent="0.25">
      <c r="E9519" s="265"/>
      <c r="M9519" s="159"/>
      <c r="N9519" s="149"/>
      <c r="P9519" s="135"/>
      <c r="Q9519" s="135"/>
    </row>
    <row r="9520" spans="5:17" x14ac:dyDescent="0.25">
      <c r="E9520" s="265"/>
      <c r="M9520" s="159"/>
      <c r="N9520" s="149"/>
      <c r="P9520" s="135"/>
      <c r="Q9520" s="135"/>
    </row>
    <row r="9521" spans="5:17" x14ac:dyDescent="0.25">
      <c r="E9521" s="265"/>
      <c r="M9521" s="159"/>
      <c r="N9521" s="149"/>
      <c r="P9521" s="135"/>
      <c r="Q9521" s="135"/>
    </row>
    <row r="9522" spans="5:17" x14ac:dyDescent="0.25">
      <c r="E9522" s="265"/>
      <c r="M9522" s="159"/>
      <c r="N9522" s="149"/>
      <c r="P9522" s="135"/>
      <c r="Q9522" s="135"/>
    </row>
    <row r="9523" spans="5:17" x14ac:dyDescent="0.25">
      <c r="E9523" s="265"/>
      <c r="M9523" s="159"/>
      <c r="N9523" s="149"/>
      <c r="P9523" s="135"/>
      <c r="Q9523" s="135"/>
    </row>
    <row r="9524" spans="5:17" x14ac:dyDescent="0.25">
      <c r="E9524" s="265"/>
      <c r="M9524" s="159"/>
      <c r="N9524" s="149"/>
      <c r="P9524" s="135"/>
      <c r="Q9524" s="135"/>
    </row>
    <row r="9525" spans="5:17" x14ac:dyDescent="0.25">
      <c r="E9525" s="265"/>
      <c r="M9525" s="159"/>
      <c r="N9525" s="149"/>
      <c r="P9525" s="135"/>
      <c r="Q9525" s="135"/>
    </row>
    <row r="9526" spans="5:17" x14ac:dyDescent="0.25">
      <c r="E9526" s="265"/>
      <c r="M9526" s="159"/>
      <c r="N9526" s="149"/>
      <c r="P9526" s="135"/>
      <c r="Q9526" s="135"/>
    </row>
    <row r="9527" spans="5:17" x14ac:dyDescent="0.25">
      <c r="E9527" s="265"/>
      <c r="M9527" s="159"/>
      <c r="N9527" s="149"/>
      <c r="P9527" s="135"/>
      <c r="Q9527" s="135"/>
    </row>
    <row r="9528" spans="5:17" x14ac:dyDescent="0.25">
      <c r="E9528" s="265"/>
      <c r="M9528" s="159"/>
      <c r="N9528" s="149"/>
      <c r="P9528" s="135"/>
      <c r="Q9528" s="135"/>
    </row>
    <row r="9529" spans="5:17" x14ac:dyDescent="0.25">
      <c r="E9529" s="265"/>
      <c r="M9529" s="159"/>
      <c r="N9529" s="149"/>
      <c r="P9529" s="135"/>
      <c r="Q9529" s="135"/>
    </row>
    <row r="9530" spans="5:17" x14ac:dyDescent="0.25">
      <c r="E9530" s="265"/>
      <c r="M9530" s="159"/>
      <c r="N9530" s="149"/>
      <c r="P9530" s="135"/>
      <c r="Q9530" s="135"/>
    </row>
    <row r="9531" spans="5:17" x14ac:dyDescent="0.25">
      <c r="E9531" s="265"/>
      <c r="M9531" s="159"/>
      <c r="N9531" s="149"/>
      <c r="P9531" s="135"/>
      <c r="Q9531" s="135"/>
    </row>
    <row r="9532" spans="5:17" x14ac:dyDescent="0.25">
      <c r="E9532" s="265"/>
      <c r="M9532" s="159"/>
      <c r="N9532" s="149"/>
      <c r="P9532" s="135"/>
      <c r="Q9532" s="135"/>
    </row>
    <row r="9533" spans="5:17" x14ac:dyDescent="0.25">
      <c r="E9533" s="265"/>
      <c r="M9533" s="159"/>
      <c r="N9533" s="149"/>
      <c r="P9533" s="135"/>
      <c r="Q9533" s="135"/>
    </row>
    <row r="9534" spans="5:17" x14ac:dyDescent="0.25">
      <c r="E9534" s="265"/>
      <c r="M9534" s="159"/>
      <c r="N9534" s="149"/>
      <c r="P9534" s="135"/>
      <c r="Q9534" s="135"/>
    </row>
    <row r="9535" spans="5:17" x14ac:dyDescent="0.25">
      <c r="E9535" s="265"/>
      <c r="M9535" s="159"/>
      <c r="N9535" s="149"/>
      <c r="P9535" s="135"/>
      <c r="Q9535" s="135"/>
    </row>
    <row r="9536" spans="5:17" x14ac:dyDescent="0.25">
      <c r="E9536" s="265"/>
      <c r="M9536" s="159"/>
      <c r="N9536" s="149"/>
      <c r="P9536" s="135"/>
      <c r="Q9536" s="135"/>
    </row>
    <row r="9537" spans="5:17" x14ac:dyDescent="0.25">
      <c r="E9537" s="265"/>
      <c r="M9537" s="159"/>
      <c r="N9537" s="149"/>
      <c r="P9537" s="135"/>
      <c r="Q9537" s="135"/>
    </row>
    <row r="9538" spans="5:17" x14ac:dyDescent="0.25">
      <c r="E9538" s="265"/>
      <c r="M9538" s="159"/>
      <c r="N9538" s="149"/>
      <c r="P9538" s="135"/>
      <c r="Q9538" s="135"/>
    </row>
    <row r="9539" spans="5:17" x14ac:dyDescent="0.25">
      <c r="E9539" s="265"/>
      <c r="M9539" s="159"/>
      <c r="N9539" s="149"/>
      <c r="P9539" s="135"/>
      <c r="Q9539" s="135"/>
    </row>
    <row r="9540" spans="5:17" x14ac:dyDescent="0.25">
      <c r="E9540" s="265"/>
      <c r="M9540" s="159"/>
      <c r="N9540" s="149"/>
      <c r="P9540" s="135"/>
      <c r="Q9540" s="135"/>
    </row>
    <row r="9541" spans="5:17" x14ac:dyDescent="0.25">
      <c r="E9541" s="265"/>
      <c r="M9541" s="159"/>
      <c r="N9541" s="149"/>
      <c r="P9541" s="135"/>
      <c r="Q9541" s="135"/>
    </row>
    <row r="9542" spans="5:17" x14ac:dyDescent="0.25">
      <c r="E9542" s="265"/>
      <c r="M9542" s="159"/>
      <c r="N9542" s="149"/>
      <c r="P9542" s="135"/>
      <c r="Q9542" s="135"/>
    </row>
    <row r="9543" spans="5:17" x14ac:dyDescent="0.25">
      <c r="E9543" s="265"/>
      <c r="M9543" s="159"/>
      <c r="N9543" s="149"/>
      <c r="P9543" s="135"/>
      <c r="Q9543" s="135"/>
    </row>
    <row r="9544" spans="5:17" x14ac:dyDescent="0.25">
      <c r="E9544" s="265"/>
      <c r="M9544" s="159"/>
      <c r="N9544" s="149"/>
      <c r="P9544" s="135"/>
      <c r="Q9544" s="135"/>
    </row>
    <row r="9545" spans="5:17" x14ac:dyDescent="0.25">
      <c r="E9545" s="265"/>
      <c r="M9545" s="159"/>
      <c r="N9545" s="149"/>
      <c r="P9545" s="135"/>
      <c r="Q9545" s="135"/>
    </row>
    <row r="9546" spans="5:17" x14ac:dyDescent="0.25">
      <c r="E9546" s="265"/>
      <c r="M9546" s="159"/>
      <c r="N9546" s="149"/>
      <c r="P9546" s="135"/>
      <c r="Q9546" s="135"/>
    </row>
    <row r="9547" spans="5:17" x14ac:dyDescent="0.25">
      <c r="E9547" s="265"/>
      <c r="M9547" s="159"/>
      <c r="N9547" s="149"/>
      <c r="P9547" s="135"/>
      <c r="Q9547" s="135"/>
    </row>
    <row r="9548" spans="5:17" x14ac:dyDescent="0.25">
      <c r="E9548" s="265"/>
      <c r="M9548" s="159"/>
      <c r="N9548" s="149"/>
      <c r="P9548" s="135"/>
      <c r="Q9548" s="135"/>
    </row>
    <row r="9549" spans="5:17" x14ac:dyDescent="0.25">
      <c r="E9549" s="265"/>
      <c r="M9549" s="159"/>
      <c r="N9549" s="149"/>
      <c r="P9549" s="135"/>
      <c r="Q9549" s="135"/>
    </row>
    <row r="9550" spans="5:17" x14ac:dyDescent="0.25">
      <c r="E9550" s="265"/>
      <c r="M9550" s="159"/>
      <c r="N9550" s="149"/>
      <c r="P9550" s="135"/>
      <c r="Q9550" s="135"/>
    </row>
    <row r="9551" spans="5:17" x14ac:dyDescent="0.25">
      <c r="E9551" s="265"/>
      <c r="M9551" s="159"/>
      <c r="N9551" s="149"/>
      <c r="P9551" s="135"/>
      <c r="Q9551" s="135"/>
    </row>
    <row r="9552" spans="5:17" x14ac:dyDescent="0.25">
      <c r="E9552" s="265"/>
      <c r="M9552" s="159"/>
      <c r="N9552" s="149"/>
      <c r="P9552" s="135"/>
      <c r="Q9552" s="135"/>
    </row>
    <row r="9553" spans="5:17" x14ac:dyDescent="0.25">
      <c r="E9553" s="265"/>
      <c r="M9553" s="159"/>
      <c r="N9553" s="149"/>
      <c r="P9553" s="135"/>
      <c r="Q9553" s="135"/>
    </row>
    <row r="9554" spans="5:17" x14ac:dyDescent="0.25">
      <c r="E9554" s="265"/>
      <c r="M9554" s="159"/>
      <c r="N9554" s="149"/>
      <c r="P9554" s="135"/>
      <c r="Q9554" s="135"/>
    </row>
    <row r="9555" spans="5:17" x14ac:dyDescent="0.25">
      <c r="E9555" s="265"/>
      <c r="M9555" s="159"/>
      <c r="N9555" s="149"/>
      <c r="P9555" s="135"/>
      <c r="Q9555" s="135"/>
    </row>
    <row r="9556" spans="5:17" x14ac:dyDescent="0.25">
      <c r="E9556" s="265"/>
      <c r="M9556" s="159"/>
      <c r="N9556" s="149"/>
      <c r="P9556" s="135"/>
      <c r="Q9556" s="135"/>
    </row>
    <row r="9557" spans="5:17" x14ac:dyDescent="0.25">
      <c r="E9557" s="265"/>
      <c r="M9557" s="159"/>
      <c r="N9557" s="149"/>
      <c r="P9557" s="135"/>
      <c r="Q9557" s="135"/>
    </row>
    <row r="9558" spans="5:17" x14ac:dyDescent="0.25">
      <c r="E9558" s="265"/>
      <c r="M9558" s="159"/>
      <c r="N9558" s="149"/>
      <c r="P9558" s="135"/>
      <c r="Q9558" s="135"/>
    </row>
    <row r="9559" spans="5:17" x14ac:dyDescent="0.25">
      <c r="E9559" s="265"/>
      <c r="M9559" s="159"/>
      <c r="N9559" s="149"/>
      <c r="P9559" s="135"/>
      <c r="Q9559" s="135"/>
    </row>
    <row r="9560" spans="5:17" x14ac:dyDescent="0.25">
      <c r="E9560" s="265"/>
      <c r="M9560" s="159"/>
      <c r="N9560" s="149"/>
      <c r="P9560" s="135"/>
      <c r="Q9560" s="135"/>
    </row>
    <row r="9561" spans="5:17" x14ac:dyDescent="0.25">
      <c r="E9561" s="265"/>
      <c r="M9561" s="159"/>
      <c r="N9561" s="149"/>
      <c r="P9561" s="135"/>
      <c r="Q9561" s="135"/>
    </row>
    <row r="9562" spans="5:17" x14ac:dyDescent="0.25">
      <c r="E9562" s="265"/>
      <c r="M9562" s="159"/>
      <c r="N9562" s="149"/>
      <c r="P9562" s="135"/>
      <c r="Q9562" s="135"/>
    </row>
    <row r="9563" spans="5:17" x14ac:dyDescent="0.25">
      <c r="E9563" s="265"/>
      <c r="M9563" s="159"/>
      <c r="N9563" s="149"/>
      <c r="P9563" s="135"/>
      <c r="Q9563" s="135"/>
    </row>
    <row r="9564" spans="5:17" x14ac:dyDescent="0.25">
      <c r="E9564" s="265"/>
      <c r="M9564" s="159"/>
      <c r="N9564" s="149"/>
      <c r="P9564" s="135"/>
      <c r="Q9564" s="135"/>
    </row>
    <row r="9565" spans="5:17" x14ac:dyDescent="0.25">
      <c r="E9565" s="265"/>
      <c r="M9565" s="159"/>
      <c r="N9565" s="149"/>
      <c r="P9565" s="135"/>
      <c r="Q9565" s="135"/>
    </row>
    <row r="9566" spans="5:17" x14ac:dyDescent="0.25">
      <c r="E9566" s="265"/>
      <c r="M9566" s="159"/>
      <c r="N9566" s="149"/>
      <c r="P9566" s="135"/>
      <c r="Q9566" s="135"/>
    </row>
    <row r="9567" spans="5:17" x14ac:dyDescent="0.25">
      <c r="E9567" s="265"/>
      <c r="M9567" s="159"/>
      <c r="N9567" s="149"/>
      <c r="P9567" s="135"/>
      <c r="Q9567" s="135"/>
    </row>
    <row r="9568" spans="5:17" x14ac:dyDescent="0.25">
      <c r="E9568" s="265"/>
      <c r="M9568" s="159"/>
      <c r="N9568" s="149"/>
      <c r="P9568" s="135"/>
      <c r="Q9568" s="135"/>
    </row>
    <row r="9569" spans="5:17" x14ac:dyDescent="0.25">
      <c r="E9569" s="265"/>
      <c r="M9569" s="159"/>
      <c r="N9569" s="149"/>
      <c r="P9569" s="135"/>
      <c r="Q9569" s="135"/>
    </row>
    <row r="9570" spans="5:17" x14ac:dyDescent="0.25">
      <c r="E9570" s="265"/>
      <c r="M9570" s="159"/>
      <c r="N9570" s="149"/>
      <c r="P9570" s="135"/>
      <c r="Q9570" s="135"/>
    </row>
    <row r="9571" spans="5:17" x14ac:dyDescent="0.25">
      <c r="E9571" s="265"/>
      <c r="M9571" s="159"/>
      <c r="N9571" s="149"/>
      <c r="P9571" s="135"/>
      <c r="Q9571" s="135"/>
    </row>
    <row r="9572" spans="5:17" x14ac:dyDescent="0.25">
      <c r="E9572" s="265"/>
      <c r="M9572" s="159"/>
      <c r="N9572" s="149"/>
      <c r="P9572" s="135"/>
      <c r="Q9572" s="135"/>
    </row>
    <row r="9573" spans="5:17" x14ac:dyDescent="0.25">
      <c r="E9573" s="265"/>
      <c r="M9573" s="159"/>
      <c r="N9573" s="149"/>
      <c r="P9573" s="135"/>
      <c r="Q9573" s="135"/>
    </row>
    <row r="9574" spans="5:17" x14ac:dyDescent="0.25">
      <c r="E9574" s="265"/>
      <c r="M9574" s="159"/>
      <c r="N9574" s="149"/>
      <c r="P9574" s="135"/>
      <c r="Q9574" s="135"/>
    </row>
    <row r="9575" spans="5:17" x14ac:dyDescent="0.25">
      <c r="E9575" s="265"/>
      <c r="M9575" s="159"/>
      <c r="N9575" s="149"/>
      <c r="P9575" s="135"/>
      <c r="Q9575" s="135"/>
    </row>
    <row r="9576" spans="5:17" x14ac:dyDescent="0.25">
      <c r="E9576" s="265"/>
      <c r="M9576" s="159"/>
      <c r="N9576" s="149"/>
      <c r="P9576" s="135"/>
      <c r="Q9576" s="135"/>
    </row>
    <row r="9577" spans="5:17" x14ac:dyDescent="0.25">
      <c r="E9577" s="265"/>
      <c r="M9577" s="159"/>
      <c r="N9577" s="149"/>
      <c r="P9577" s="135"/>
      <c r="Q9577" s="135"/>
    </row>
    <row r="9578" spans="5:17" x14ac:dyDescent="0.25">
      <c r="E9578" s="265"/>
      <c r="M9578" s="159"/>
      <c r="N9578" s="149"/>
      <c r="P9578" s="135"/>
      <c r="Q9578" s="135"/>
    </row>
    <row r="9579" spans="5:17" x14ac:dyDescent="0.25">
      <c r="E9579" s="265"/>
      <c r="M9579" s="159"/>
      <c r="N9579" s="149"/>
      <c r="P9579" s="135"/>
      <c r="Q9579" s="135"/>
    </row>
    <row r="9580" spans="5:17" x14ac:dyDescent="0.25">
      <c r="E9580" s="265"/>
      <c r="M9580" s="159"/>
      <c r="N9580" s="149"/>
      <c r="P9580" s="135"/>
      <c r="Q9580" s="135"/>
    </row>
    <row r="9581" spans="5:17" x14ac:dyDescent="0.25">
      <c r="E9581" s="265"/>
      <c r="M9581" s="159"/>
      <c r="N9581" s="149"/>
      <c r="P9581" s="135"/>
      <c r="Q9581" s="135"/>
    </row>
    <row r="9582" spans="5:17" x14ac:dyDescent="0.25">
      <c r="E9582" s="265"/>
      <c r="M9582" s="159"/>
      <c r="N9582" s="149"/>
      <c r="P9582" s="135"/>
      <c r="Q9582" s="135"/>
    </row>
    <row r="9583" spans="5:17" x14ac:dyDescent="0.25">
      <c r="E9583" s="265"/>
      <c r="M9583" s="159"/>
      <c r="N9583" s="149"/>
      <c r="P9583" s="135"/>
      <c r="Q9583" s="135"/>
    </row>
    <row r="9584" spans="5:17" x14ac:dyDescent="0.25">
      <c r="E9584" s="265"/>
      <c r="M9584" s="159"/>
      <c r="N9584" s="149"/>
      <c r="P9584" s="135"/>
      <c r="Q9584" s="135"/>
    </row>
    <row r="9585" spans="5:17" x14ac:dyDescent="0.25">
      <c r="E9585" s="265"/>
      <c r="M9585" s="159"/>
      <c r="N9585" s="149"/>
      <c r="P9585" s="135"/>
      <c r="Q9585" s="135"/>
    </row>
    <row r="9586" spans="5:17" x14ac:dyDescent="0.25">
      <c r="E9586" s="265"/>
      <c r="M9586" s="159"/>
      <c r="N9586" s="149"/>
      <c r="P9586" s="135"/>
      <c r="Q9586" s="135"/>
    </row>
    <row r="9587" spans="5:17" x14ac:dyDescent="0.25">
      <c r="E9587" s="265"/>
      <c r="M9587" s="159"/>
      <c r="N9587" s="149"/>
      <c r="P9587" s="135"/>
      <c r="Q9587" s="135"/>
    </row>
    <row r="9588" spans="5:17" x14ac:dyDescent="0.25">
      <c r="E9588" s="265"/>
      <c r="M9588" s="159"/>
      <c r="N9588" s="149"/>
      <c r="P9588" s="135"/>
      <c r="Q9588" s="135"/>
    </row>
    <row r="9589" spans="5:17" x14ac:dyDescent="0.25">
      <c r="E9589" s="265"/>
      <c r="M9589" s="159"/>
      <c r="N9589" s="149"/>
      <c r="P9589" s="135"/>
      <c r="Q9589" s="135"/>
    </row>
    <row r="9590" spans="5:17" x14ac:dyDescent="0.25">
      <c r="E9590" s="265"/>
      <c r="M9590" s="159"/>
      <c r="N9590" s="149"/>
      <c r="P9590" s="135"/>
      <c r="Q9590" s="135"/>
    </row>
    <row r="9591" spans="5:17" x14ac:dyDescent="0.25">
      <c r="E9591" s="265"/>
      <c r="M9591" s="159"/>
      <c r="N9591" s="149"/>
      <c r="P9591" s="135"/>
      <c r="Q9591" s="135"/>
    </row>
    <row r="9592" spans="5:17" x14ac:dyDescent="0.25">
      <c r="E9592" s="265"/>
      <c r="M9592" s="159"/>
      <c r="N9592" s="149"/>
      <c r="P9592" s="135"/>
      <c r="Q9592" s="135"/>
    </row>
    <row r="9593" spans="5:17" x14ac:dyDescent="0.25">
      <c r="E9593" s="265"/>
      <c r="M9593" s="159"/>
      <c r="N9593" s="149"/>
      <c r="P9593" s="135"/>
      <c r="Q9593" s="135"/>
    </row>
    <row r="9594" spans="5:17" x14ac:dyDescent="0.25">
      <c r="E9594" s="265"/>
      <c r="M9594" s="159"/>
      <c r="N9594" s="149"/>
      <c r="P9594" s="135"/>
      <c r="Q9594" s="135"/>
    </row>
    <row r="9595" spans="5:17" x14ac:dyDescent="0.25">
      <c r="E9595" s="265"/>
      <c r="M9595" s="159"/>
      <c r="N9595" s="149"/>
      <c r="P9595" s="135"/>
      <c r="Q9595" s="135"/>
    </row>
    <row r="9596" spans="5:17" x14ac:dyDescent="0.25">
      <c r="E9596" s="265"/>
      <c r="M9596" s="159"/>
      <c r="N9596" s="149"/>
      <c r="P9596" s="135"/>
      <c r="Q9596" s="135"/>
    </row>
    <row r="9597" spans="5:17" x14ac:dyDescent="0.25">
      <c r="E9597" s="265"/>
      <c r="M9597" s="159"/>
      <c r="N9597" s="149"/>
      <c r="P9597" s="135"/>
      <c r="Q9597" s="135"/>
    </row>
    <row r="9598" spans="5:17" x14ac:dyDescent="0.25">
      <c r="E9598" s="265"/>
      <c r="M9598" s="159"/>
      <c r="N9598" s="149"/>
      <c r="P9598" s="135"/>
      <c r="Q9598" s="135"/>
    </row>
    <row r="9599" spans="5:17" x14ac:dyDescent="0.25">
      <c r="E9599" s="265"/>
      <c r="M9599" s="159"/>
      <c r="N9599" s="149"/>
      <c r="P9599" s="135"/>
      <c r="Q9599" s="135"/>
    </row>
    <row r="9600" spans="5:17" x14ac:dyDescent="0.25">
      <c r="E9600" s="265"/>
      <c r="M9600" s="159"/>
      <c r="N9600" s="149"/>
      <c r="P9600" s="135"/>
      <c r="Q9600" s="135"/>
    </row>
    <row r="9601" spans="5:17" x14ac:dyDescent="0.25">
      <c r="E9601" s="265"/>
      <c r="M9601" s="159"/>
      <c r="N9601" s="149"/>
      <c r="P9601" s="135"/>
      <c r="Q9601" s="135"/>
    </row>
    <row r="9602" spans="5:17" x14ac:dyDescent="0.25">
      <c r="E9602" s="265"/>
      <c r="M9602" s="159"/>
      <c r="N9602" s="149"/>
      <c r="P9602" s="135"/>
      <c r="Q9602" s="135"/>
    </row>
    <row r="9603" spans="5:17" x14ac:dyDescent="0.25">
      <c r="E9603" s="265"/>
      <c r="M9603" s="159"/>
      <c r="N9603" s="149"/>
      <c r="P9603" s="135"/>
      <c r="Q9603" s="135"/>
    </row>
    <row r="9604" spans="5:17" x14ac:dyDescent="0.25">
      <c r="E9604" s="265"/>
      <c r="M9604" s="159"/>
      <c r="N9604" s="149"/>
      <c r="P9604" s="135"/>
      <c r="Q9604" s="135"/>
    </row>
    <row r="9605" spans="5:17" x14ac:dyDescent="0.25">
      <c r="E9605" s="265"/>
      <c r="M9605" s="159"/>
      <c r="N9605" s="149"/>
      <c r="P9605" s="135"/>
      <c r="Q9605" s="135"/>
    </row>
    <row r="9606" spans="5:17" x14ac:dyDescent="0.25">
      <c r="E9606" s="265"/>
      <c r="M9606" s="159"/>
      <c r="N9606" s="149"/>
      <c r="P9606" s="135"/>
      <c r="Q9606" s="135"/>
    </row>
    <row r="9607" spans="5:17" x14ac:dyDescent="0.25">
      <c r="E9607" s="265"/>
      <c r="M9607" s="159"/>
      <c r="N9607" s="149"/>
      <c r="P9607" s="135"/>
      <c r="Q9607" s="135"/>
    </row>
    <row r="9608" spans="5:17" x14ac:dyDescent="0.25">
      <c r="E9608" s="265"/>
      <c r="M9608" s="159"/>
      <c r="N9608" s="149"/>
      <c r="P9608" s="135"/>
      <c r="Q9608" s="135"/>
    </row>
    <row r="9609" spans="5:17" x14ac:dyDescent="0.25">
      <c r="E9609" s="265"/>
      <c r="M9609" s="159"/>
      <c r="N9609" s="149"/>
      <c r="P9609" s="135"/>
      <c r="Q9609" s="135"/>
    </row>
    <row r="9610" spans="5:17" x14ac:dyDescent="0.25">
      <c r="E9610" s="265"/>
      <c r="M9610" s="159"/>
      <c r="N9610" s="149"/>
      <c r="P9610" s="135"/>
      <c r="Q9610" s="135"/>
    </row>
    <row r="9611" spans="5:17" x14ac:dyDescent="0.25">
      <c r="E9611" s="265"/>
      <c r="M9611" s="159"/>
      <c r="N9611" s="149"/>
      <c r="P9611" s="135"/>
      <c r="Q9611" s="135"/>
    </row>
    <row r="9612" spans="5:17" x14ac:dyDescent="0.25">
      <c r="E9612" s="265"/>
      <c r="M9612" s="159"/>
      <c r="N9612" s="149"/>
      <c r="P9612" s="135"/>
      <c r="Q9612" s="135"/>
    </row>
    <row r="9613" spans="5:17" x14ac:dyDescent="0.25">
      <c r="E9613" s="265"/>
      <c r="M9613" s="159"/>
      <c r="N9613" s="149"/>
      <c r="P9613" s="135"/>
      <c r="Q9613" s="135"/>
    </row>
    <row r="9614" spans="5:17" x14ac:dyDescent="0.25">
      <c r="E9614" s="265"/>
      <c r="M9614" s="159"/>
      <c r="N9614" s="149"/>
      <c r="P9614" s="135"/>
      <c r="Q9614" s="135"/>
    </row>
    <row r="9615" spans="5:17" x14ac:dyDescent="0.25">
      <c r="E9615" s="265"/>
      <c r="M9615" s="159"/>
      <c r="N9615" s="149"/>
      <c r="P9615" s="135"/>
      <c r="Q9615" s="135"/>
    </row>
    <row r="9616" spans="5:17" x14ac:dyDescent="0.25">
      <c r="E9616" s="265"/>
      <c r="M9616" s="159"/>
      <c r="N9616" s="149"/>
      <c r="P9616" s="135"/>
      <c r="Q9616" s="135"/>
    </row>
    <row r="9617" spans="5:17" x14ac:dyDescent="0.25">
      <c r="E9617" s="265"/>
      <c r="M9617" s="159"/>
      <c r="N9617" s="149"/>
      <c r="P9617" s="135"/>
      <c r="Q9617" s="135"/>
    </row>
    <row r="9618" spans="5:17" x14ac:dyDescent="0.25">
      <c r="E9618" s="265"/>
      <c r="M9618" s="159"/>
      <c r="N9618" s="149"/>
      <c r="P9618" s="135"/>
      <c r="Q9618" s="135"/>
    </row>
    <row r="9619" spans="5:17" x14ac:dyDescent="0.25">
      <c r="E9619" s="265"/>
      <c r="M9619" s="159"/>
      <c r="N9619" s="149"/>
      <c r="P9619" s="135"/>
      <c r="Q9619" s="135"/>
    </row>
    <row r="9620" spans="5:17" x14ac:dyDescent="0.25">
      <c r="E9620" s="265"/>
      <c r="M9620" s="159"/>
      <c r="N9620" s="149"/>
      <c r="P9620" s="135"/>
      <c r="Q9620" s="135"/>
    </row>
    <row r="9621" spans="5:17" x14ac:dyDescent="0.25">
      <c r="E9621" s="265"/>
      <c r="M9621" s="159"/>
      <c r="N9621" s="149"/>
      <c r="P9621" s="135"/>
      <c r="Q9621" s="135"/>
    </row>
    <row r="9622" spans="5:17" x14ac:dyDescent="0.25">
      <c r="E9622" s="265"/>
      <c r="M9622" s="159"/>
      <c r="N9622" s="149"/>
      <c r="P9622" s="135"/>
      <c r="Q9622" s="135"/>
    </row>
    <row r="9623" spans="5:17" x14ac:dyDescent="0.25">
      <c r="E9623" s="265"/>
      <c r="M9623" s="159"/>
      <c r="N9623" s="149"/>
      <c r="P9623" s="135"/>
      <c r="Q9623" s="135"/>
    </row>
    <row r="9624" spans="5:17" x14ac:dyDescent="0.25">
      <c r="E9624" s="265"/>
      <c r="M9624" s="159"/>
      <c r="N9624" s="149"/>
      <c r="P9624" s="135"/>
      <c r="Q9624" s="135"/>
    </row>
    <row r="9625" spans="5:17" x14ac:dyDescent="0.25">
      <c r="E9625" s="265"/>
      <c r="M9625" s="159"/>
      <c r="N9625" s="149"/>
      <c r="P9625" s="135"/>
      <c r="Q9625" s="135"/>
    </row>
    <row r="9626" spans="5:17" x14ac:dyDescent="0.25">
      <c r="E9626" s="265"/>
      <c r="M9626" s="159"/>
      <c r="N9626" s="149"/>
      <c r="P9626" s="135"/>
      <c r="Q9626" s="135"/>
    </row>
    <row r="9627" spans="5:17" x14ac:dyDescent="0.25">
      <c r="E9627" s="265"/>
      <c r="M9627" s="159"/>
      <c r="N9627" s="149"/>
      <c r="P9627" s="135"/>
      <c r="Q9627" s="135"/>
    </row>
    <row r="9628" spans="5:17" x14ac:dyDescent="0.25">
      <c r="E9628" s="265"/>
      <c r="M9628" s="159"/>
      <c r="N9628" s="149"/>
      <c r="P9628" s="135"/>
      <c r="Q9628" s="135"/>
    </row>
    <row r="9629" spans="5:17" x14ac:dyDescent="0.25">
      <c r="E9629" s="265"/>
      <c r="M9629" s="159"/>
      <c r="N9629" s="149"/>
      <c r="P9629" s="135"/>
      <c r="Q9629" s="135"/>
    </row>
    <row r="9630" spans="5:17" x14ac:dyDescent="0.25">
      <c r="E9630" s="265"/>
      <c r="M9630" s="159"/>
      <c r="N9630" s="149"/>
      <c r="P9630" s="135"/>
      <c r="Q9630" s="135"/>
    </row>
    <row r="9631" spans="5:17" x14ac:dyDescent="0.25">
      <c r="E9631" s="265"/>
      <c r="M9631" s="159"/>
      <c r="N9631" s="149"/>
      <c r="P9631" s="135"/>
      <c r="Q9631" s="135"/>
    </row>
    <row r="9632" spans="5:17" x14ac:dyDescent="0.25">
      <c r="E9632" s="265"/>
      <c r="M9632" s="159"/>
      <c r="N9632" s="149"/>
      <c r="P9632" s="135"/>
      <c r="Q9632" s="135"/>
    </row>
    <row r="9633" spans="5:17" x14ac:dyDescent="0.25">
      <c r="E9633" s="265"/>
      <c r="M9633" s="159"/>
      <c r="N9633" s="149"/>
      <c r="P9633" s="135"/>
      <c r="Q9633" s="135"/>
    </row>
    <row r="9634" spans="5:17" x14ac:dyDescent="0.25">
      <c r="E9634" s="265"/>
      <c r="M9634" s="159"/>
      <c r="N9634" s="149"/>
      <c r="P9634" s="135"/>
      <c r="Q9634" s="135"/>
    </row>
    <row r="9635" spans="5:17" x14ac:dyDescent="0.25">
      <c r="E9635" s="265"/>
      <c r="M9635" s="159"/>
      <c r="N9635" s="149"/>
      <c r="P9635" s="135"/>
      <c r="Q9635" s="135"/>
    </row>
    <row r="9636" spans="5:17" x14ac:dyDescent="0.25">
      <c r="E9636" s="265"/>
      <c r="M9636" s="159"/>
      <c r="N9636" s="149"/>
      <c r="P9636" s="135"/>
      <c r="Q9636" s="135"/>
    </row>
    <row r="9637" spans="5:17" x14ac:dyDescent="0.25">
      <c r="E9637" s="265"/>
      <c r="M9637" s="159"/>
      <c r="N9637" s="149"/>
      <c r="P9637" s="135"/>
      <c r="Q9637" s="135"/>
    </row>
    <row r="9638" spans="5:17" x14ac:dyDescent="0.25">
      <c r="E9638" s="265"/>
      <c r="M9638" s="159"/>
      <c r="N9638" s="149"/>
      <c r="P9638" s="135"/>
      <c r="Q9638" s="135"/>
    </row>
    <row r="9639" spans="5:17" x14ac:dyDescent="0.25">
      <c r="E9639" s="265"/>
      <c r="M9639" s="159"/>
      <c r="N9639" s="149"/>
      <c r="P9639" s="135"/>
      <c r="Q9639" s="135"/>
    </row>
    <row r="9640" spans="5:17" x14ac:dyDescent="0.25">
      <c r="E9640" s="265"/>
      <c r="M9640" s="159"/>
      <c r="N9640" s="149"/>
      <c r="P9640" s="135"/>
      <c r="Q9640" s="135"/>
    </row>
    <row r="9641" spans="5:17" x14ac:dyDescent="0.25">
      <c r="E9641" s="265"/>
      <c r="M9641" s="159"/>
      <c r="N9641" s="149"/>
      <c r="P9641" s="135"/>
      <c r="Q9641" s="135"/>
    </row>
    <row r="9642" spans="5:17" x14ac:dyDescent="0.25">
      <c r="E9642" s="265"/>
      <c r="M9642" s="159"/>
      <c r="N9642" s="149"/>
      <c r="P9642" s="135"/>
      <c r="Q9642" s="135"/>
    </row>
    <row r="9643" spans="5:17" x14ac:dyDescent="0.25">
      <c r="E9643" s="265"/>
      <c r="M9643" s="159"/>
      <c r="N9643" s="149"/>
      <c r="P9643" s="135"/>
      <c r="Q9643" s="135"/>
    </row>
    <row r="9644" spans="5:17" x14ac:dyDescent="0.25">
      <c r="E9644" s="265"/>
      <c r="M9644" s="159"/>
      <c r="N9644" s="149"/>
      <c r="P9644" s="135"/>
      <c r="Q9644" s="135"/>
    </row>
    <row r="9645" spans="5:17" x14ac:dyDescent="0.25">
      <c r="E9645" s="265"/>
      <c r="M9645" s="159"/>
      <c r="N9645" s="149"/>
      <c r="P9645" s="135"/>
      <c r="Q9645" s="135"/>
    </row>
    <row r="9646" spans="5:17" x14ac:dyDescent="0.25">
      <c r="E9646" s="265"/>
      <c r="M9646" s="159"/>
      <c r="N9646" s="149"/>
      <c r="P9646" s="135"/>
      <c r="Q9646" s="135"/>
    </row>
    <row r="9647" spans="5:17" x14ac:dyDescent="0.25">
      <c r="E9647" s="265"/>
      <c r="M9647" s="159"/>
      <c r="N9647" s="149"/>
      <c r="P9647" s="135"/>
      <c r="Q9647" s="135"/>
    </row>
    <row r="9648" spans="5:17" x14ac:dyDescent="0.25">
      <c r="E9648" s="265"/>
      <c r="M9648" s="159"/>
      <c r="N9648" s="149"/>
      <c r="P9648" s="135"/>
      <c r="Q9648" s="135"/>
    </row>
    <row r="9649" spans="5:17" x14ac:dyDescent="0.25">
      <c r="E9649" s="265"/>
      <c r="M9649" s="159"/>
      <c r="N9649" s="149"/>
      <c r="P9649" s="135"/>
      <c r="Q9649" s="135"/>
    </row>
    <row r="9650" spans="5:17" x14ac:dyDescent="0.25">
      <c r="E9650" s="265"/>
      <c r="M9650" s="159"/>
      <c r="N9650" s="149"/>
      <c r="P9650" s="135"/>
      <c r="Q9650" s="135"/>
    </row>
    <row r="9651" spans="5:17" x14ac:dyDescent="0.25">
      <c r="E9651" s="265"/>
      <c r="M9651" s="159"/>
      <c r="N9651" s="149"/>
      <c r="P9651" s="135"/>
      <c r="Q9651" s="135"/>
    </row>
    <row r="9652" spans="5:17" x14ac:dyDescent="0.25">
      <c r="E9652" s="265"/>
      <c r="M9652" s="159"/>
      <c r="N9652" s="149"/>
      <c r="P9652" s="135"/>
      <c r="Q9652" s="135"/>
    </row>
    <row r="9653" spans="5:17" x14ac:dyDescent="0.25">
      <c r="E9653" s="265"/>
      <c r="M9653" s="159"/>
      <c r="N9653" s="149"/>
      <c r="P9653" s="135"/>
      <c r="Q9653" s="135"/>
    </row>
    <row r="9654" spans="5:17" x14ac:dyDescent="0.25">
      <c r="E9654" s="265"/>
      <c r="M9654" s="159"/>
      <c r="N9654" s="149"/>
      <c r="P9654" s="135"/>
      <c r="Q9654" s="135"/>
    </row>
    <row r="9655" spans="5:17" x14ac:dyDescent="0.25">
      <c r="E9655" s="265"/>
      <c r="M9655" s="159"/>
      <c r="N9655" s="149"/>
      <c r="P9655" s="135"/>
      <c r="Q9655" s="135"/>
    </row>
    <row r="9656" spans="5:17" x14ac:dyDescent="0.25">
      <c r="E9656" s="265"/>
      <c r="M9656" s="159"/>
      <c r="N9656" s="149"/>
      <c r="P9656" s="135"/>
      <c r="Q9656" s="135"/>
    </row>
    <row r="9657" spans="5:17" x14ac:dyDescent="0.25">
      <c r="E9657" s="265"/>
      <c r="M9657" s="159"/>
      <c r="N9657" s="149"/>
      <c r="P9657" s="135"/>
      <c r="Q9657" s="135"/>
    </row>
    <row r="9658" spans="5:17" x14ac:dyDescent="0.25">
      <c r="E9658" s="265"/>
      <c r="M9658" s="159"/>
      <c r="N9658" s="149"/>
      <c r="P9658" s="135"/>
      <c r="Q9658" s="135"/>
    </row>
    <row r="9659" spans="5:17" x14ac:dyDescent="0.25">
      <c r="E9659" s="265"/>
      <c r="M9659" s="159"/>
      <c r="N9659" s="149"/>
      <c r="P9659" s="135"/>
      <c r="Q9659" s="135"/>
    </row>
    <row r="9660" spans="5:17" x14ac:dyDescent="0.25">
      <c r="E9660" s="265"/>
      <c r="M9660" s="159"/>
      <c r="N9660" s="149"/>
      <c r="P9660" s="135"/>
      <c r="Q9660" s="135"/>
    </row>
    <row r="9661" spans="5:17" x14ac:dyDescent="0.25">
      <c r="E9661" s="265"/>
      <c r="M9661" s="159"/>
      <c r="N9661" s="149"/>
      <c r="P9661" s="135"/>
      <c r="Q9661" s="135"/>
    </row>
    <row r="9662" spans="5:17" x14ac:dyDescent="0.25">
      <c r="E9662" s="265"/>
      <c r="M9662" s="159"/>
      <c r="N9662" s="149"/>
      <c r="P9662" s="135"/>
      <c r="Q9662" s="135"/>
    </row>
    <row r="9663" spans="5:17" x14ac:dyDescent="0.25">
      <c r="E9663" s="265"/>
      <c r="M9663" s="159"/>
      <c r="N9663" s="149"/>
      <c r="P9663" s="135"/>
      <c r="Q9663" s="135"/>
    </row>
    <row r="9664" spans="5:17" x14ac:dyDescent="0.25">
      <c r="E9664" s="265"/>
      <c r="M9664" s="159"/>
      <c r="N9664" s="149"/>
      <c r="P9664" s="135"/>
      <c r="Q9664" s="135"/>
    </row>
    <row r="9665" spans="5:17" x14ac:dyDescent="0.25">
      <c r="E9665" s="265"/>
      <c r="M9665" s="159"/>
      <c r="N9665" s="149"/>
      <c r="P9665" s="135"/>
      <c r="Q9665" s="135"/>
    </row>
    <row r="9666" spans="5:17" x14ac:dyDescent="0.25">
      <c r="E9666" s="265"/>
      <c r="M9666" s="159"/>
      <c r="N9666" s="149"/>
      <c r="P9666" s="135"/>
      <c r="Q9666" s="135"/>
    </row>
    <row r="9667" spans="5:17" x14ac:dyDescent="0.25">
      <c r="E9667" s="265"/>
      <c r="M9667" s="159"/>
      <c r="N9667" s="149"/>
      <c r="P9667" s="135"/>
      <c r="Q9667" s="135"/>
    </row>
    <row r="9668" spans="5:17" x14ac:dyDescent="0.25">
      <c r="E9668" s="265"/>
      <c r="M9668" s="159"/>
      <c r="N9668" s="149"/>
      <c r="P9668" s="135"/>
      <c r="Q9668" s="135"/>
    </row>
    <row r="9669" spans="5:17" x14ac:dyDescent="0.25">
      <c r="E9669" s="265"/>
      <c r="M9669" s="159"/>
      <c r="N9669" s="149"/>
      <c r="P9669" s="135"/>
      <c r="Q9669" s="135"/>
    </row>
    <row r="9670" spans="5:17" x14ac:dyDescent="0.25">
      <c r="E9670" s="265"/>
      <c r="M9670" s="159"/>
      <c r="N9670" s="149"/>
      <c r="P9670" s="135"/>
      <c r="Q9670" s="135"/>
    </row>
    <row r="9671" spans="5:17" x14ac:dyDescent="0.25">
      <c r="E9671" s="265"/>
      <c r="M9671" s="159"/>
      <c r="N9671" s="149"/>
      <c r="P9671" s="135"/>
      <c r="Q9671" s="135"/>
    </row>
    <row r="9672" spans="5:17" x14ac:dyDescent="0.25">
      <c r="E9672" s="265"/>
      <c r="M9672" s="159"/>
      <c r="N9672" s="149"/>
      <c r="P9672" s="135"/>
      <c r="Q9672" s="135"/>
    </row>
    <row r="9673" spans="5:17" x14ac:dyDescent="0.25">
      <c r="E9673" s="265"/>
      <c r="M9673" s="159"/>
      <c r="N9673" s="149"/>
      <c r="P9673" s="135"/>
      <c r="Q9673" s="135"/>
    </row>
    <row r="9674" spans="5:17" x14ac:dyDescent="0.25">
      <c r="E9674" s="265"/>
      <c r="M9674" s="159"/>
      <c r="N9674" s="149"/>
      <c r="P9674" s="135"/>
      <c r="Q9674" s="135"/>
    </row>
    <row r="9675" spans="5:17" x14ac:dyDescent="0.25">
      <c r="E9675" s="265"/>
      <c r="M9675" s="159"/>
      <c r="N9675" s="149"/>
      <c r="P9675" s="135"/>
      <c r="Q9675" s="135"/>
    </row>
    <row r="9676" spans="5:17" x14ac:dyDescent="0.25">
      <c r="E9676" s="265"/>
      <c r="M9676" s="159"/>
      <c r="N9676" s="149"/>
      <c r="P9676" s="135"/>
      <c r="Q9676" s="135"/>
    </row>
    <row r="9677" spans="5:17" x14ac:dyDescent="0.25">
      <c r="E9677" s="265"/>
      <c r="M9677" s="159"/>
      <c r="N9677" s="149"/>
      <c r="P9677" s="135"/>
      <c r="Q9677" s="135"/>
    </row>
    <row r="9678" spans="5:17" x14ac:dyDescent="0.25">
      <c r="E9678" s="265"/>
      <c r="M9678" s="159"/>
      <c r="N9678" s="149"/>
      <c r="P9678" s="135"/>
      <c r="Q9678" s="135"/>
    </row>
    <row r="9679" spans="5:17" x14ac:dyDescent="0.25">
      <c r="E9679" s="265"/>
      <c r="M9679" s="159"/>
      <c r="N9679" s="149"/>
      <c r="P9679" s="135"/>
      <c r="Q9679" s="135"/>
    </row>
    <row r="9680" spans="5:17" x14ac:dyDescent="0.25">
      <c r="E9680" s="265"/>
      <c r="M9680" s="159"/>
      <c r="N9680" s="149"/>
      <c r="P9680" s="135"/>
      <c r="Q9680" s="135"/>
    </row>
    <row r="9681" spans="5:17" x14ac:dyDescent="0.25">
      <c r="E9681" s="265"/>
      <c r="M9681" s="159"/>
      <c r="N9681" s="149"/>
      <c r="P9681" s="135"/>
      <c r="Q9681" s="135"/>
    </row>
    <row r="9682" spans="5:17" x14ac:dyDescent="0.25">
      <c r="E9682" s="265"/>
      <c r="M9682" s="159"/>
      <c r="N9682" s="149"/>
      <c r="P9682" s="135"/>
      <c r="Q9682" s="135"/>
    </row>
    <row r="9683" spans="5:17" x14ac:dyDescent="0.25">
      <c r="E9683" s="265"/>
      <c r="M9683" s="159"/>
      <c r="N9683" s="149"/>
      <c r="P9683" s="135"/>
      <c r="Q9683" s="135"/>
    </row>
    <row r="9684" spans="5:17" x14ac:dyDescent="0.25">
      <c r="E9684" s="265"/>
      <c r="M9684" s="159"/>
      <c r="N9684" s="149"/>
      <c r="P9684" s="135"/>
      <c r="Q9684" s="135"/>
    </row>
    <row r="9685" spans="5:17" x14ac:dyDescent="0.25">
      <c r="E9685" s="265"/>
      <c r="M9685" s="159"/>
      <c r="N9685" s="149"/>
      <c r="P9685" s="135"/>
      <c r="Q9685" s="135"/>
    </row>
    <row r="9686" spans="5:17" x14ac:dyDescent="0.25">
      <c r="E9686" s="265"/>
      <c r="M9686" s="159"/>
      <c r="N9686" s="149"/>
      <c r="P9686" s="135"/>
      <c r="Q9686" s="135"/>
    </row>
    <row r="9687" spans="5:17" x14ac:dyDescent="0.25">
      <c r="E9687" s="265"/>
      <c r="M9687" s="159"/>
      <c r="N9687" s="149"/>
      <c r="P9687" s="135"/>
      <c r="Q9687" s="135"/>
    </row>
    <row r="9688" spans="5:17" x14ac:dyDescent="0.25">
      <c r="E9688" s="265"/>
      <c r="M9688" s="159"/>
      <c r="N9688" s="149"/>
      <c r="P9688" s="135"/>
      <c r="Q9688" s="135"/>
    </row>
    <row r="9689" spans="5:17" x14ac:dyDescent="0.25">
      <c r="E9689" s="265"/>
      <c r="M9689" s="159"/>
      <c r="N9689" s="149"/>
      <c r="P9689" s="135"/>
      <c r="Q9689" s="135"/>
    </row>
    <row r="9690" spans="5:17" x14ac:dyDescent="0.25">
      <c r="E9690" s="265"/>
      <c r="M9690" s="159"/>
      <c r="N9690" s="149"/>
      <c r="P9690" s="135"/>
      <c r="Q9690" s="135"/>
    </row>
    <row r="9691" spans="5:17" x14ac:dyDescent="0.25">
      <c r="E9691" s="265"/>
      <c r="M9691" s="159"/>
      <c r="N9691" s="149"/>
      <c r="P9691" s="135"/>
      <c r="Q9691" s="135"/>
    </row>
    <row r="9692" spans="5:17" x14ac:dyDescent="0.25">
      <c r="E9692" s="265"/>
      <c r="M9692" s="159"/>
      <c r="N9692" s="149"/>
      <c r="P9692" s="135"/>
      <c r="Q9692" s="135"/>
    </row>
    <row r="9693" spans="5:17" x14ac:dyDescent="0.25">
      <c r="E9693" s="265"/>
      <c r="M9693" s="159"/>
      <c r="N9693" s="149"/>
      <c r="P9693" s="135"/>
      <c r="Q9693" s="135"/>
    </row>
    <row r="9694" spans="5:17" x14ac:dyDescent="0.25">
      <c r="E9694" s="265"/>
      <c r="M9694" s="159"/>
      <c r="N9694" s="149"/>
      <c r="P9694" s="135"/>
      <c r="Q9694" s="135"/>
    </row>
    <row r="9695" spans="5:17" x14ac:dyDescent="0.25">
      <c r="E9695" s="265"/>
      <c r="M9695" s="159"/>
      <c r="N9695" s="149"/>
      <c r="P9695" s="135"/>
      <c r="Q9695" s="135"/>
    </row>
    <row r="9696" spans="5:17" x14ac:dyDescent="0.25">
      <c r="E9696" s="265"/>
      <c r="M9696" s="159"/>
      <c r="N9696" s="149"/>
      <c r="P9696" s="135"/>
      <c r="Q9696" s="135"/>
    </row>
    <row r="9697" spans="5:17" x14ac:dyDescent="0.25">
      <c r="E9697" s="265"/>
      <c r="M9697" s="159"/>
      <c r="N9697" s="149"/>
      <c r="P9697" s="135"/>
      <c r="Q9697" s="135"/>
    </row>
    <row r="9698" spans="5:17" x14ac:dyDescent="0.25">
      <c r="E9698" s="265"/>
      <c r="M9698" s="159"/>
      <c r="N9698" s="149"/>
      <c r="P9698" s="135"/>
      <c r="Q9698" s="135"/>
    </row>
    <row r="9699" spans="5:17" x14ac:dyDescent="0.25">
      <c r="E9699" s="265"/>
      <c r="M9699" s="159"/>
      <c r="N9699" s="149"/>
      <c r="P9699" s="135"/>
      <c r="Q9699" s="135"/>
    </row>
    <row r="9700" spans="5:17" x14ac:dyDescent="0.25">
      <c r="E9700" s="265"/>
      <c r="M9700" s="159"/>
      <c r="N9700" s="149"/>
      <c r="P9700" s="135"/>
      <c r="Q9700" s="135"/>
    </row>
    <row r="9701" spans="5:17" x14ac:dyDescent="0.25">
      <c r="E9701" s="265"/>
      <c r="M9701" s="159"/>
      <c r="N9701" s="149"/>
      <c r="P9701" s="135"/>
      <c r="Q9701" s="135"/>
    </row>
    <row r="9702" spans="5:17" x14ac:dyDescent="0.25">
      <c r="E9702" s="265"/>
      <c r="M9702" s="159"/>
      <c r="N9702" s="149"/>
      <c r="P9702" s="135"/>
      <c r="Q9702" s="135"/>
    </row>
    <row r="9703" spans="5:17" x14ac:dyDescent="0.25">
      <c r="E9703" s="265"/>
      <c r="M9703" s="159"/>
      <c r="N9703" s="149"/>
      <c r="P9703" s="135"/>
      <c r="Q9703" s="135"/>
    </row>
    <row r="9704" spans="5:17" x14ac:dyDescent="0.25">
      <c r="E9704" s="265"/>
      <c r="M9704" s="159"/>
      <c r="N9704" s="149"/>
      <c r="P9704" s="135"/>
      <c r="Q9704" s="135"/>
    </row>
    <row r="9705" spans="5:17" x14ac:dyDescent="0.25">
      <c r="E9705" s="265"/>
      <c r="M9705" s="159"/>
      <c r="N9705" s="149"/>
      <c r="P9705" s="135"/>
      <c r="Q9705" s="135"/>
    </row>
    <row r="9706" spans="5:17" x14ac:dyDescent="0.25">
      <c r="E9706" s="265"/>
      <c r="M9706" s="159"/>
      <c r="N9706" s="149"/>
      <c r="P9706" s="135"/>
      <c r="Q9706" s="135"/>
    </row>
    <row r="9707" spans="5:17" x14ac:dyDescent="0.25">
      <c r="E9707" s="265"/>
      <c r="M9707" s="159"/>
      <c r="N9707" s="149"/>
      <c r="P9707" s="135"/>
      <c r="Q9707" s="135"/>
    </row>
    <row r="9708" spans="5:17" x14ac:dyDescent="0.25">
      <c r="E9708" s="265"/>
      <c r="M9708" s="159"/>
      <c r="N9708" s="149"/>
      <c r="P9708" s="135"/>
      <c r="Q9708" s="135"/>
    </row>
    <row r="9709" spans="5:17" x14ac:dyDescent="0.25">
      <c r="E9709" s="265"/>
      <c r="M9709" s="159"/>
      <c r="N9709" s="149"/>
      <c r="P9709" s="135"/>
      <c r="Q9709" s="135"/>
    </row>
    <row r="9710" spans="5:17" x14ac:dyDescent="0.25">
      <c r="E9710" s="265"/>
      <c r="M9710" s="159"/>
      <c r="N9710" s="149"/>
      <c r="P9710" s="135"/>
      <c r="Q9710" s="135"/>
    </row>
    <row r="9711" spans="5:17" x14ac:dyDescent="0.25">
      <c r="E9711" s="265"/>
      <c r="M9711" s="159"/>
      <c r="N9711" s="149"/>
      <c r="P9711" s="135"/>
      <c r="Q9711" s="135"/>
    </row>
    <row r="9712" spans="5:17" x14ac:dyDescent="0.25">
      <c r="E9712" s="265"/>
      <c r="M9712" s="159"/>
      <c r="N9712" s="149"/>
      <c r="P9712" s="135"/>
      <c r="Q9712" s="135"/>
    </row>
    <row r="9713" spans="5:17" x14ac:dyDescent="0.25">
      <c r="E9713" s="265"/>
      <c r="M9713" s="159"/>
      <c r="N9713" s="149"/>
      <c r="P9713" s="135"/>
      <c r="Q9713" s="135"/>
    </row>
    <row r="9714" spans="5:17" x14ac:dyDescent="0.25">
      <c r="E9714" s="265"/>
      <c r="M9714" s="159"/>
      <c r="N9714" s="149"/>
      <c r="P9714" s="135"/>
      <c r="Q9714" s="135"/>
    </row>
    <row r="9715" spans="5:17" x14ac:dyDescent="0.25">
      <c r="E9715" s="265"/>
      <c r="M9715" s="159"/>
      <c r="N9715" s="149"/>
      <c r="P9715" s="135"/>
      <c r="Q9715" s="135"/>
    </row>
    <row r="9716" spans="5:17" x14ac:dyDescent="0.25">
      <c r="E9716" s="265"/>
      <c r="M9716" s="159"/>
      <c r="N9716" s="149"/>
      <c r="P9716" s="135"/>
      <c r="Q9716" s="135"/>
    </row>
    <row r="9717" spans="5:17" x14ac:dyDescent="0.25">
      <c r="E9717" s="265"/>
      <c r="M9717" s="159"/>
      <c r="N9717" s="149"/>
      <c r="P9717" s="135"/>
      <c r="Q9717" s="135"/>
    </row>
    <row r="9718" spans="5:17" x14ac:dyDescent="0.25">
      <c r="E9718" s="265"/>
      <c r="M9718" s="159"/>
      <c r="N9718" s="149"/>
      <c r="P9718" s="135"/>
      <c r="Q9718" s="135"/>
    </row>
    <row r="9719" spans="5:17" x14ac:dyDescent="0.25">
      <c r="E9719" s="265"/>
      <c r="M9719" s="159"/>
      <c r="N9719" s="149"/>
      <c r="P9719" s="135"/>
      <c r="Q9719" s="135"/>
    </row>
    <row r="9720" spans="5:17" x14ac:dyDescent="0.25">
      <c r="E9720" s="265"/>
      <c r="M9720" s="159"/>
      <c r="N9720" s="149"/>
      <c r="P9720" s="135"/>
      <c r="Q9720" s="135"/>
    </row>
    <row r="9721" spans="5:17" x14ac:dyDescent="0.25">
      <c r="E9721" s="265"/>
      <c r="M9721" s="159"/>
      <c r="N9721" s="149"/>
      <c r="P9721" s="135"/>
      <c r="Q9721" s="135"/>
    </row>
    <row r="9722" spans="5:17" x14ac:dyDescent="0.25">
      <c r="E9722" s="265"/>
      <c r="M9722" s="159"/>
      <c r="N9722" s="149"/>
      <c r="P9722" s="135"/>
      <c r="Q9722" s="135"/>
    </row>
    <row r="9723" spans="5:17" x14ac:dyDescent="0.25">
      <c r="E9723" s="265"/>
      <c r="M9723" s="159"/>
      <c r="N9723" s="149"/>
      <c r="P9723" s="135"/>
      <c r="Q9723" s="135"/>
    </row>
    <row r="9724" spans="5:17" x14ac:dyDescent="0.25">
      <c r="E9724" s="265"/>
      <c r="M9724" s="159"/>
      <c r="N9724" s="149"/>
      <c r="P9724" s="135"/>
      <c r="Q9724" s="135"/>
    </row>
    <row r="9725" spans="5:17" x14ac:dyDescent="0.25">
      <c r="E9725" s="265"/>
      <c r="M9725" s="159"/>
      <c r="N9725" s="149"/>
      <c r="P9725" s="135"/>
      <c r="Q9725" s="135"/>
    </row>
    <row r="9726" spans="5:17" x14ac:dyDescent="0.25">
      <c r="E9726" s="265"/>
      <c r="M9726" s="159"/>
      <c r="N9726" s="149"/>
      <c r="P9726" s="135"/>
      <c r="Q9726" s="135"/>
    </row>
    <row r="9727" spans="5:17" x14ac:dyDescent="0.25">
      <c r="E9727" s="265"/>
      <c r="M9727" s="159"/>
      <c r="N9727" s="149"/>
      <c r="P9727" s="135"/>
      <c r="Q9727" s="135"/>
    </row>
    <row r="9728" spans="5:17" x14ac:dyDescent="0.25">
      <c r="E9728" s="265"/>
      <c r="M9728" s="159"/>
      <c r="N9728" s="149"/>
      <c r="P9728" s="135"/>
      <c r="Q9728" s="135"/>
    </row>
    <row r="9729" spans="5:17" x14ac:dyDescent="0.25">
      <c r="E9729" s="265"/>
      <c r="M9729" s="159"/>
      <c r="N9729" s="149"/>
      <c r="P9729" s="135"/>
      <c r="Q9729" s="135"/>
    </row>
    <row r="9730" spans="5:17" x14ac:dyDescent="0.25">
      <c r="E9730" s="265"/>
      <c r="M9730" s="159"/>
      <c r="N9730" s="149"/>
      <c r="P9730" s="135"/>
      <c r="Q9730" s="135"/>
    </row>
    <row r="9731" spans="5:17" x14ac:dyDescent="0.25">
      <c r="E9731" s="265"/>
      <c r="M9731" s="159"/>
      <c r="N9731" s="149"/>
      <c r="P9731" s="135"/>
      <c r="Q9731" s="135"/>
    </row>
    <row r="9732" spans="5:17" x14ac:dyDescent="0.25">
      <c r="E9732" s="265"/>
      <c r="M9732" s="159"/>
      <c r="N9732" s="149"/>
      <c r="P9732" s="135"/>
      <c r="Q9732" s="135"/>
    </row>
    <row r="9733" spans="5:17" x14ac:dyDescent="0.25">
      <c r="E9733" s="265"/>
      <c r="M9733" s="159"/>
      <c r="N9733" s="149"/>
      <c r="P9733" s="135"/>
      <c r="Q9733" s="135"/>
    </row>
    <row r="9734" spans="5:17" x14ac:dyDescent="0.25">
      <c r="E9734" s="265"/>
      <c r="M9734" s="159"/>
      <c r="N9734" s="149"/>
      <c r="P9734" s="135"/>
      <c r="Q9734" s="135"/>
    </row>
    <row r="9735" spans="5:17" x14ac:dyDescent="0.25">
      <c r="E9735" s="265"/>
      <c r="M9735" s="159"/>
      <c r="N9735" s="149"/>
      <c r="P9735" s="135"/>
      <c r="Q9735" s="135"/>
    </row>
    <row r="9736" spans="5:17" x14ac:dyDescent="0.25">
      <c r="E9736" s="265"/>
      <c r="M9736" s="159"/>
      <c r="N9736" s="149"/>
      <c r="P9736" s="135"/>
      <c r="Q9736" s="135"/>
    </row>
    <row r="9737" spans="5:17" x14ac:dyDescent="0.25">
      <c r="E9737" s="265"/>
      <c r="M9737" s="159"/>
      <c r="N9737" s="149"/>
      <c r="P9737" s="135"/>
      <c r="Q9737" s="135"/>
    </row>
    <row r="9738" spans="5:17" x14ac:dyDescent="0.25">
      <c r="E9738" s="265"/>
      <c r="M9738" s="159"/>
      <c r="N9738" s="149"/>
      <c r="P9738" s="135"/>
      <c r="Q9738" s="135"/>
    </row>
    <row r="9739" spans="5:17" x14ac:dyDescent="0.25">
      <c r="E9739" s="265"/>
      <c r="M9739" s="159"/>
      <c r="N9739" s="149"/>
      <c r="P9739" s="135"/>
      <c r="Q9739" s="135"/>
    </row>
    <row r="9740" spans="5:17" x14ac:dyDescent="0.25">
      <c r="E9740" s="265"/>
      <c r="M9740" s="159"/>
      <c r="N9740" s="149"/>
      <c r="P9740" s="135"/>
      <c r="Q9740" s="135"/>
    </row>
    <row r="9741" spans="5:17" x14ac:dyDescent="0.25">
      <c r="E9741" s="265"/>
      <c r="M9741" s="159"/>
      <c r="N9741" s="149"/>
      <c r="P9741" s="135"/>
      <c r="Q9741" s="135"/>
    </row>
    <row r="9742" spans="5:17" x14ac:dyDescent="0.25">
      <c r="E9742" s="265"/>
      <c r="M9742" s="159"/>
      <c r="N9742" s="149"/>
      <c r="P9742" s="135"/>
      <c r="Q9742" s="135"/>
    </row>
    <row r="9743" spans="5:17" x14ac:dyDescent="0.25">
      <c r="E9743" s="265"/>
      <c r="M9743" s="159"/>
      <c r="N9743" s="149"/>
      <c r="P9743" s="135"/>
      <c r="Q9743" s="135"/>
    </row>
    <row r="9744" spans="5:17" x14ac:dyDescent="0.25">
      <c r="E9744" s="265"/>
      <c r="M9744" s="159"/>
      <c r="N9744" s="149"/>
      <c r="P9744" s="135"/>
      <c r="Q9744" s="135"/>
    </row>
    <row r="9745" spans="5:17" x14ac:dyDescent="0.25">
      <c r="E9745" s="265"/>
      <c r="M9745" s="159"/>
      <c r="N9745" s="149"/>
      <c r="P9745" s="135"/>
      <c r="Q9745" s="135"/>
    </row>
    <row r="9746" spans="5:17" x14ac:dyDescent="0.25">
      <c r="E9746" s="265"/>
      <c r="M9746" s="159"/>
      <c r="N9746" s="149"/>
      <c r="P9746" s="135"/>
      <c r="Q9746" s="135"/>
    </row>
    <row r="9747" spans="5:17" x14ac:dyDescent="0.25">
      <c r="E9747" s="265"/>
      <c r="M9747" s="159"/>
      <c r="N9747" s="149"/>
      <c r="P9747" s="135"/>
      <c r="Q9747" s="135"/>
    </row>
    <row r="9748" spans="5:17" x14ac:dyDescent="0.25">
      <c r="E9748" s="265"/>
      <c r="M9748" s="159"/>
      <c r="N9748" s="149"/>
      <c r="P9748" s="135"/>
      <c r="Q9748" s="135"/>
    </row>
    <row r="9749" spans="5:17" x14ac:dyDescent="0.25">
      <c r="E9749" s="265"/>
      <c r="M9749" s="159"/>
      <c r="N9749" s="149"/>
      <c r="P9749" s="135"/>
      <c r="Q9749" s="135"/>
    </row>
    <row r="9750" spans="5:17" x14ac:dyDescent="0.25">
      <c r="E9750" s="265"/>
      <c r="M9750" s="159"/>
      <c r="N9750" s="149"/>
      <c r="P9750" s="135"/>
      <c r="Q9750" s="135"/>
    </row>
    <row r="9751" spans="5:17" x14ac:dyDescent="0.25">
      <c r="E9751" s="265"/>
      <c r="M9751" s="159"/>
      <c r="N9751" s="149"/>
      <c r="P9751" s="135"/>
      <c r="Q9751" s="135"/>
    </row>
    <row r="9752" spans="5:17" x14ac:dyDescent="0.25">
      <c r="E9752" s="265"/>
      <c r="M9752" s="159"/>
      <c r="N9752" s="149"/>
      <c r="P9752" s="135"/>
      <c r="Q9752" s="135"/>
    </row>
    <row r="9753" spans="5:17" x14ac:dyDescent="0.25">
      <c r="E9753" s="265"/>
      <c r="M9753" s="159"/>
      <c r="N9753" s="149"/>
      <c r="P9753" s="135"/>
      <c r="Q9753" s="135"/>
    </row>
    <row r="9754" spans="5:17" x14ac:dyDescent="0.25">
      <c r="E9754" s="265"/>
      <c r="M9754" s="159"/>
      <c r="N9754" s="149"/>
      <c r="P9754" s="135"/>
      <c r="Q9754" s="135"/>
    </row>
    <row r="9755" spans="5:17" x14ac:dyDescent="0.25">
      <c r="E9755" s="265"/>
      <c r="M9755" s="159"/>
      <c r="N9755" s="149"/>
      <c r="P9755" s="135"/>
      <c r="Q9755" s="135"/>
    </row>
    <row r="9756" spans="5:17" x14ac:dyDescent="0.25">
      <c r="E9756" s="265"/>
      <c r="M9756" s="159"/>
      <c r="N9756" s="149"/>
      <c r="P9756" s="135"/>
      <c r="Q9756" s="135"/>
    </row>
    <row r="9757" spans="5:17" x14ac:dyDescent="0.25">
      <c r="E9757" s="265"/>
      <c r="M9757" s="159"/>
      <c r="N9757" s="149"/>
      <c r="P9757" s="135"/>
      <c r="Q9757" s="135"/>
    </row>
    <row r="9758" spans="5:17" x14ac:dyDescent="0.25">
      <c r="E9758" s="265"/>
      <c r="M9758" s="159"/>
      <c r="N9758" s="149"/>
      <c r="P9758" s="135"/>
      <c r="Q9758" s="135"/>
    </row>
    <row r="9759" spans="5:17" x14ac:dyDescent="0.25">
      <c r="E9759" s="265"/>
      <c r="M9759" s="159"/>
      <c r="N9759" s="149"/>
      <c r="P9759" s="135"/>
      <c r="Q9759" s="135"/>
    </row>
    <row r="9760" spans="5:17" x14ac:dyDescent="0.25">
      <c r="E9760" s="265"/>
      <c r="M9760" s="159"/>
      <c r="N9760" s="149"/>
      <c r="P9760" s="135"/>
      <c r="Q9760" s="135"/>
    </row>
    <row r="9761" spans="5:17" x14ac:dyDescent="0.25">
      <c r="E9761" s="265"/>
      <c r="M9761" s="159"/>
      <c r="N9761" s="149"/>
      <c r="P9761" s="135"/>
      <c r="Q9761" s="135"/>
    </row>
    <row r="9762" spans="5:17" x14ac:dyDescent="0.25">
      <c r="E9762" s="265"/>
      <c r="M9762" s="159"/>
      <c r="N9762" s="149"/>
      <c r="P9762" s="135"/>
      <c r="Q9762" s="135"/>
    </row>
    <row r="9763" spans="5:17" x14ac:dyDescent="0.25">
      <c r="E9763" s="265"/>
      <c r="M9763" s="159"/>
      <c r="N9763" s="149"/>
      <c r="P9763" s="135"/>
      <c r="Q9763" s="135"/>
    </row>
    <row r="9764" spans="5:17" x14ac:dyDescent="0.25">
      <c r="E9764" s="265"/>
      <c r="M9764" s="159"/>
      <c r="N9764" s="149"/>
      <c r="P9764" s="135"/>
      <c r="Q9764" s="135"/>
    </row>
    <row r="9765" spans="5:17" x14ac:dyDescent="0.25">
      <c r="E9765" s="265"/>
      <c r="M9765" s="159"/>
      <c r="N9765" s="149"/>
      <c r="P9765" s="135"/>
      <c r="Q9765" s="135"/>
    </row>
    <row r="9766" spans="5:17" x14ac:dyDescent="0.25">
      <c r="E9766" s="265"/>
      <c r="M9766" s="159"/>
      <c r="N9766" s="149"/>
      <c r="P9766" s="135"/>
      <c r="Q9766" s="135"/>
    </row>
    <row r="9767" spans="5:17" x14ac:dyDescent="0.25">
      <c r="E9767" s="265"/>
      <c r="M9767" s="159"/>
      <c r="N9767" s="149"/>
      <c r="P9767" s="135"/>
      <c r="Q9767" s="135"/>
    </row>
    <row r="9768" spans="5:17" x14ac:dyDescent="0.25">
      <c r="E9768" s="265"/>
      <c r="M9768" s="159"/>
      <c r="N9768" s="149"/>
      <c r="P9768" s="135"/>
      <c r="Q9768" s="135"/>
    </row>
    <row r="9769" spans="5:17" x14ac:dyDescent="0.25">
      <c r="E9769" s="265"/>
      <c r="M9769" s="159"/>
      <c r="N9769" s="149"/>
      <c r="P9769" s="135"/>
      <c r="Q9769" s="135"/>
    </row>
    <row r="9770" spans="5:17" x14ac:dyDescent="0.25">
      <c r="E9770" s="265"/>
      <c r="M9770" s="159"/>
      <c r="N9770" s="149"/>
      <c r="P9770" s="135"/>
      <c r="Q9770" s="135"/>
    </row>
    <row r="9771" spans="5:17" x14ac:dyDescent="0.25">
      <c r="E9771" s="265"/>
      <c r="M9771" s="159"/>
      <c r="N9771" s="149"/>
      <c r="P9771" s="135"/>
      <c r="Q9771" s="135"/>
    </row>
    <row r="9772" spans="5:17" x14ac:dyDescent="0.25">
      <c r="E9772" s="265"/>
      <c r="M9772" s="159"/>
      <c r="N9772" s="149"/>
      <c r="P9772" s="135"/>
      <c r="Q9772" s="135"/>
    </row>
    <row r="9773" spans="5:17" x14ac:dyDescent="0.25">
      <c r="E9773" s="265"/>
      <c r="M9773" s="159"/>
      <c r="N9773" s="149"/>
      <c r="P9773" s="135"/>
      <c r="Q9773" s="135"/>
    </row>
    <row r="9774" spans="5:17" x14ac:dyDescent="0.25">
      <c r="E9774" s="265"/>
      <c r="M9774" s="159"/>
      <c r="N9774" s="149"/>
      <c r="P9774" s="135"/>
      <c r="Q9774" s="135"/>
    </row>
    <row r="9775" spans="5:17" x14ac:dyDescent="0.25">
      <c r="E9775" s="265"/>
      <c r="M9775" s="159"/>
      <c r="N9775" s="149"/>
      <c r="P9775" s="135"/>
      <c r="Q9775" s="135"/>
    </row>
    <row r="9776" spans="5:17" x14ac:dyDescent="0.25">
      <c r="E9776" s="265"/>
      <c r="M9776" s="159"/>
      <c r="N9776" s="149"/>
      <c r="P9776" s="135"/>
      <c r="Q9776" s="135"/>
    </row>
    <row r="9777" spans="5:17" x14ac:dyDescent="0.25">
      <c r="E9777" s="265"/>
      <c r="M9777" s="159"/>
      <c r="N9777" s="149"/>
      <c r="P9777" s="135"/>
      <c r="Q9777" s="135"/>
    </row>
    <row r="9778" spans="5:17" x14ac:dyDescent="0.25">
      <c r="E9778" s="265"/>
      <c r="M9778" s="159"/>
      <c r="N9778" s="149"/>
      <c r="P9778" s="135"/>
      <c r="Q9778" s="135"/>
    </row>
    <row r="9779" spans="5:17" x14ac:dyDescent="0.25">
      <c r="E9779" s="265"/>
      <c r="M9779" s="159"/>
      <c r="N9779" s="149"/>
      <c r="P9779" s="135"/>
      <c r="Q9779" s="135"/>
    </row>
    <row r="9780" spans="5:17" x14ac:dyDescent="0.25">
      <c r="E9780" s="265"/>
      <c r="M9780" s="159"/>
      <c r="N9780" s="149"/>
      <c r="P9780" s="135"/>
      <c r="Q9780" s="135"/>
    </row>
    <row r="9781" spans="5:17" x14ac:dyDescent="0.25">
      <c r="E9781" s="265"/>
      <c r="M9781" s="159"/>
      <c r="N9781" s="149"/>
      <c r="P9781" s="135"/>
      <c r="Q9781" s="135"/>
    </row>
    <row r="9782" spans="5:17" x14ac:dyDescent="0.25">
      <c r="E9782" s="265"/>
      <c r="M9782" s="159"/>
      <c r="N9782" s="149"/>
      <c r="P9782" s="135"/>
      <c r="Q9782" s="135"/>
    </row>
    <row r="9783" spans="5:17" x14ac:dyDescent="0.25">
      <c r="E9783" s="265"/>
      <c r="M9783" s="159"/>
      <c r="N9783" s="149"/>
      <c r="P9783" s="135"/>
      <c r="Q9783" s="135"/>
    </row>
    <row r="9784" spans="5:17" x14ac:dyDescent="0.25">
      <c r="E9784" s="265"/>
      <c r="M9784" s="159"/>
      <c r="N9784" s="149"/>
      <c r="P9784" s="135"/>
      <c r="Q9784" s="135"/>
    </row>
    <row r="9785" spans="5:17" x14ac:dyDescent="0.25">
      <c r="E9785" s="265"/>
      <c r="M9785" s="159"/>
      <c r="N9785" s="149"/>
      <c r="P9785" s="135"/>
      <c r="Q9785" s="135"/>
    </row>
    <row r="9786" spans="5:17" x14ac:dyDescent="0.25">
      <c r="E9786" s="265"/>
      <c r="M9786" s="159"/>
      <c r="N9786" s="149"/>
      <c r="P9786" s="135"/>
      <c r="Q9786" s="135"/>
    </row>
    <row r="9787" spans="5:17" x14ac:dyDescent="0.25">
      <c r="E9787" s="265"/>
      <c r="M9787" s="159"/>
      <c r="N9787" s="149"/>
      <c r="P9787" s="135"/>
      <c r="Q9787" s="135"/>
    </row>
    <row r="9788" spans="5:17" x14ac:dyDescent="0.25">
      <c r="E9788" s="265"/>
      <c r="M9788" s="159"/>
      <c r="N9788" s="149"/>
      <c r="P9788" s="135"/>
      <c r="Q9788" s="135"/>
    </row>
    <row r="9789" spans="5:17" x14ac:dyDescent="0.25">
      <c r="E9789" s="265"/>
      <c r="M9789" s="159"/>
      <c r="N9789" s="149"/>
      <c r="P9789" s="135"/>
      <c r="Q9789" s="135"/>
    </row>
    <row r="9790" spans="5:17" x14ac:dyDescent="0.25">
      <c r="E9790" s="265"/>
      <c r="M9790" s="159"/>
      <c r="N9790" s="149"/>
      <c r="P9790" s="135"/>
      <c r="Q9790" s="135"/>
    </row>
    <row r="9791" spans="5:17" x14ac:dyDescent="0.25">
      <c r="E9791" s="265"/>
      <c r="M9791" s="159"/>
      <c r="N9791" s="149"/>
      <c r="P9791" s="135"/>
      <c r="Q9791" s="135"/>
    </row>
    <row r="9792" spans="5:17" x14ac:dyDescent="0.25">
      <c r="E9792" s="265"/>
      <c r="M9792" s="159"/>
      <c r="N9792" s="149"/>
      <c r="P9792" s="135"/>
      <c r="Q9792" s="135"/>
    </row>
    <row r="9793" spans="5:17" x14ac:dyDescent="0.25">
      <c r="E9793" s="265"/>
      <c r="M9793" s="159"/>
      <c r="N9793" s="149"/>
      <c r="P9793" s="135"/>
      <c r="Q9793" s="135"/>
    </row>
    <row r="9794" spans="5:17" x14ac:dyDescent="0.25">
      <c r="E9794" s="265"/>
      <c r="M9794" s="159"/>
      <c r="N9794" s="149"/>
      <c r="P9794" s="135"/>
      <c r="Q9794" s="135"/>
    </row>
    <row r="9795" spans="5:17" x14ac:dyDescent="0.25">
      <c r="E9795" s="265"/>
      <c r="M9795" s="159"/>
      <c r="N9795" s="149"/>
      <c r="P9795" s="135"/>
      <c r="Q9795" s="135"/>
    </row>
    <row r="9796" spans="5:17" x14ac:dyDescent="0.25">
      <c r="E9796" s="265"/>
      <c r="M9796" s="159"/>
      <c r="N9796" s="149"/>
      <c r="P9796" s="135"/>
      <c r="Q9796" s="135"/>
    </row>
    <row r="9797" spans="5:17" x14ac:dyDescent="0.25">
      <c r="E9797" s="265"/>
      <c r="M9797" s="159"/>
      <c r="N9797" s="149"/>
      <c r="P9797" s="135"/>
      <c r="Q9797" s="135"/>
    </row>
    <row r="9798" spans="5:17" x14ac:dyDescent="0.25">
      <c r="E9798" s="265"/>
      <c r="M9798" s="159"/>
      <c r="N9798" s="149"/>
      <c r="P9798" s="135"/>
      <c r="Q9798" s="135"/>
    </row>
    <row r="9799" spans="5:17" x14ac:dyDescent="0.25">
      <c r="E9799" s="265"/>
      <c r="M9799" s="159"/>
      <c r="N9799" s="149"/>
      <c r="P9799" s="135"/>
      <c r="Q9799" s="135"/>
    </row>
    <row r="9800" spans="5:17" x14ac:dyDescent="0.25">
      <c r="E9800" s="265"/>
      <c r="M9800" s="159"/>
      <c r="N9800" s="149"/>
      <c r="P9800" s="135"/>
      <c r="Q9800" s="135"/>
    </row>
    <row r="9801" spans="5:17" x14ac:dyDescent="0.25">
      <c r="E9801" s="265"/>
      <c r="M9801" s="159"/>
      <c r="N9801" s="149"/>
      <c r="P9801" s="135"/>
      <c r="Q9801" s="135"/>
    </row>
    <row r="9802" spans="5:17" x14ac:dyDescent="0.25">
      <c r="E9802" s="265"/>
      <c r="M9802" s="159"/>
      <c r="N9802" s="149"/>
      <c r="P9802" s="135"/>
      <c r="Q9802" s="135"/>
    </row>
    <row r="9803" spans="5:17" x14ac:dyDescent="0.25">
      <c r="E9803" s="265"/>
      <c r="M9803" s="159"/>
      <c r="N9803" s="149"/>
      <c r="P9803" s="135"/>
      <c r="Q9803" s="135"/>
    </row>
    <row r="9804" spans="5:17" x14ac:dyDescent="0.25">
      <c r="E9804" s="265"/>
      <c r="M9804" s="159"/>
      <c r="N9804" s="149"/>
      <c r="P9804" s="135"/>
      <c r="Q9804" s="135"/>
    </row>
    <row r="9805" spans="5:17" x14ac:dyDescent="0.25">
      <c r="E9805" s="265"/>
      <c r="M9805" s="159"/>
      <c r="N9805" s="149"/>
      <c r="P9805" s="135"/>
      <c r="Q9805" s="135"/>
    </row>
    <row r="9806" spans="5:17" x14ac:dyDescent="0.25">
      <c r="E9806" s="265"/>
      <c r="M9806" s="159"/>
      <c r="N9806" s="149"/>
      <c r="P9806" s="135"/>
      <c r="Q9806" s="135"/>
    </row>
    <row r="9807" spans="5:17" x14ac:dyDescent="0.25">
      <c r="E9807" s="265"/>
      <c r="M9807" s="159"/>
      <c r="N9807" s="149"/>
      <c r="P9807" s="135"/>
      <c r="Q9807" s="135"/>
    </row>
    <row r="9808" spans="5:17" x14ac:dyDescent="0.25">
      <c r="E9808" s="265"/>
      <c r="M9808" s="159"/>
      <c r="N9808" s="149"/>
      <c r="P9808" s="135"/>
      <c r="Q9808" s="135"/>
    </row>
    <row r="9809" spans="5:17" x14ac:dyDescent="0.25">
      <c r="E9809" s="265"/>
      <c r="M9809" s="159"/>
      <c r="N9809" s="149"/>
      <c r="P9809" s="135"/>
      <c r="Q9809" s="135"/>
    </row>
    <row r="9810" spans="5:17" x14ac:dyDescent="0.25">
      <c r="E9810" s="265"/>
      <c r="M9810" s="159"/>
      <c r="N9810" s="149"/>
      <c r="P9810" s="135"/>
      <c r="Q9810" s="135"/>
    </row>
    <row r="9811" spans="5:17" x14ac:dyDescent="0.25">
      <c r="E9811" s="265"/>
      <c r="M9811" s="159"/>
      <c r="N9811" s="149"/>
      <c r="P9811" s="135"/>
      <c r="Q9811" s="135"/>
    </row>
    <row r="9812" spans="5:17" x14ac:dyDescent="0.25">
      <c r="E9812" s="265"/>
      <c r="M9812" s="159"/>
      <c r="N9812" s="149"/>
      <c r="P9812" s="135"/>
      <c r="Q9812" s="135"/>
    </row>
    <row r="9813" spans="5:17" x14ac:dyDescent="0.25">
      <c r="E9813" s="265"/>
      <c r="M9813" s="159"/>
      <c r="N9813" s="149"/>
      <c r="P9813" s="135"/>
      <c r="Q9813" s="135"/>
    </row>
    <row r="9814" spans="5:17" x14ac:dyDescent="0.25">
      <c r="E9814" s="265"/>
      <c r="M9814" s="159"/>
      <c r="N9814" s="149"/>
      <c r="P9814" s="135"/>
      <c r="Q9814" s="135"/>
    </row>
    <row r="9815" spans="5:17" x14ac:dyDescent="0.25">
      <c r="E9815" s="265"/>
      <c r="M9815" s="159"/>
      <c r="N9815" s="149"/>
      <c r="P9815" s="135"/>
      <c r="Q9815" s="135"/>
    </row>
    <row r="9816" spans="5:17" x14ac:dyDescent="0.25">
      <c r="E9816" s="265"/>
      <c r="M9816" s="159"/>
      <c r="N9816" s="149"/>
      <c r="P9816" s="135"/>
      <c r="Q9816" s="135"/>
    </row>
    <row r="9817" spans="5:17" x14ac:dyDescent="0.25">
      <c r="E9817" s="265"/>
      <c r="M9817" s="159"/>
      <c r="N9817" s="149"/>
      <c r="P9817" s="135"/>
      <c r="Q9817" s="135"/>
    </row>
    <row r="9818" spans="5:17" x14ac:dyDescent="0.25">
      <c r="E9818" s="265"/>
      <c r="M9818" s="159"/>
      <c r="N9818" s="149"/>
      <c r="P9818" s="135"/>
      <c r="Q9818" s="135"/>
    </row>
    <row r="9819" spans="5:17" x14ac:dyDescent="0.25">
      <c r="E9819" s="265"/>
      <c r="M9819" s="159"/>
      <c r="N9819" s="149"/>
      <c r="P9819" s="135"/>
      <c r="Q9819" s="135"/>
    </row>
    <row r="9820" spans="5:17" x14ac:dyDescent="0.25">
      <c r="E9820" s="265"/>
      <c r="M9820" s="159"/>
      <c r="N9820" s="149"/>
      <c r="P9820" s="135"/>
      <c r="Q9820" s="135"/>
    </row>
    <row r="9821" spans="5:17" x14ac:dyDescent="0.25">
      <c r="E9821" s="265"/>
      <c r="M9821" s="159"/>
      <c r="N9821" s="149"/>
      <c r="P9821" s="135"/>
      <c r="Q9821" s="135"/>
    </row>
    <row r="9822" spans="5:17" x14ac:dyDescent="0.25">
      <c r="E9822" s="265"/>
      <c r="M9822" s="159"/>
      <c r="N9822" s="149"/>
      <c r="P9822" s="135"/>
      <c r="Q9822" s="135"/>
    </row>
    <row r="9823" spans="5:17" x14ac:dyDescent="0.25">
      <c r="E9823" s="265"/>
      <c r="M9823" s="159"/>
      <c r="N9823" s="149"/>
      <c r="P9823" s="135"/>
      <c r="Q9823" s="135"/>
    </row>
    <row r="9824" spans="5:17" x14ac:dyDescent="0.25">
      <c r="E9824" s="265"/>
      <c r="M9824" s="159"/>
      <c r="N9824" s="149"/>
      <c r="P9824" s="135"/>
      <c r="Q9824" s="135"/>
    </row>
    <row r="9825" spans="5:17" x14ac:dyDescent="0.25">
      <c r="E9825" s="265"/>
      <c r="M9825" s="159"/>
      <c r="N9825" s="149"/>
      <c r="P9825" s="135"/>
      <c r="Q9825" s="135"/>
    </row>
    <row r="9826" spans="5:17" x14ac:dyDescent="0.25">
      <c r="E9826" s="265"/>
      <c r="M9826" s="159"/>
      <c r="N9826" s="149"/>
      <c r="P9826" s="135"/>
      <c r="Q9826" s="135"/>
    </row>
    <row r="9827" spans="5:17" x14ac:dyDescent="0.25">
      <c r="E9827" s="265"/>
      <c r="M9827" s="159"/>
      <c r="N9827" s="149"/>
      <c r="P9827" s="135"/>
      <c r="Q9827" s="135"/>
    </row>
    <row r="9828" spans="5:17" x14ac:dyDescent="0.25">
      <c r="E9828" s="265"/>
      <c r="M9828" s="159"/>
      <c r="N9828" s="149"/>
      <c r="P9828" s="135"/>
      <c r="Q9828" s="135"/>
    </row>
    <row r="9829" spans="5:17" x14ac:dyDescent="0.25">
      <c r="E9829" s="265"/>
      <c r="M9829" s="159"/>
      <c r="N9829" s="149"/>
      <c r="P9829" s="135"/>
      <c r="Q9829" s="135"/>
    </row>
    <row r="9830" spans="5:17" x14ac:dyDescent="0.25">
      <c r="E9830" s="265"/>
      <c r="M9830" s="159"/>
      <c r="N9830" s="149"/>
      <c r="P9830" s="135"/>
      <c r="Q9830" s="135"/>
    </row>
    <row r="9831" spans="5:17" x14ac:dyDescent="0.25">
      <c r="E9831" s="265"/>
      <c r="M9831" s="159"/>
      <c r="N9831" s="149"/>
      <c r="P9831" s="135"/>
      <c r="Q9831" s="135"/>
    </row>
    <row r="9832" spans="5:17" x14ac:dyDescent="0.25">
      <c r="E9832" s="265"/>
      <c r="M9832" s="159"/>
      <c r="N9832" s="149"/>
      <c r="P9832" s="135"/>
      <c r="Q9832" s="135"/>
    </row>
    <row r="9833" spans="5:17" x14ac:dyDescent="0.25">
      <c r="E9833" s="265"/>
      <c r="M9833" s="159"/>
      <c r="N9833" s="149"/>
      <c r="P9833" s="135"/>
      <c r="Q9833" s="135"/>
    </row>
    <row r="9834" spans="5:17" x14ac:dyDescent="0.25">
      <c r="E9834" s="265"/>
      <c r="M9834" s="159"/>
      <c r="N9834" s="149"/>
      <c r="P9834" s="135"/>
      <c r="Q9834" s="135"/>
    </row>
    <row r="9835" spans="5:17" x14ac:dyDescent="0.25">
      <c r="E9835" s="265"/>
      <c r="M9835" s="159"/>
      <c r="N9835" s="149"/>
      <c r="P9835" s="135"/>
      <c r="Q9835" s="135"/>
    </row>
    <row r="9836" spans="5:17" x14ac:dyDescent="0.25">
      <c r="E9836" s="265"/>
      <c r="M9836" s="159"/>
      <c r="N9836" s="149"/>
      <c r="P9836" s="135"/>
      <c r="Q9836" s="135"/>
    </row>
    <row r="9837" spans="5:17" x14ac:dyDescent="0.25">
      <c r="E9837" s="265"/>
      <c r="M9837" s="159"/>
      <c r="N9837" s="149"/>
      <c r="P9837" s="135"/>
      <c r="Q9837" s="135"/>
    </row>
    <row r="9838" spans="5:17" x14ac:dyDescent="0.25">
      <c r="E9838" s="265"/>
      <c r="M9838" s="159"/>
      <c r="N9838" s="149"/>
      <c r="P9838" s="135"/>
      <c r="Q9838" s="135"/>
    </row>
    <row r="9839" spans="5:17" x14ac:dyDescent="0.25">
      <c r="E9839" s="265"/>
      <c r="M9839" s="159"/>
      <c r="N9839" s="149"/>
      <c r="P9839" s="135"/>
      <c r="Q9839" s="135"/>
    </row>
    <row r="9840" spans="5:17" x14ac:dyDescent="0.25">
      <c r="E9840" s="265"/>
      <c r="M9840" s="159"/>
      <c r="N9840" s="149"/>
      <c r="P9840" s="135"/>
      <c r="Q9840" s="135"/>
    </row>
    <row r="9841" spans="5:17" x14ac:dyDescent="0.25">
      <c r="E9841" s="265"/>
      <c r="M9841" s="159"/>
      <c r="N9841" s="149"/>
      <c r="P9841" s="135"/>
      <c r="Q9841" s="135"/>
    </row>
    <row r="9842" spans="5:17" x14ac:dyDescent="0.25">
      <c r="E9842" s="265"/>
      <c r="M9842" s="159"/>
      <c r="N9842" s="149"/>
      <c r="P9842" s="135"/>
      <c r="Q9842" s="135"/>
    </row>
    <row r="9843" spans="5:17" x14ac:dyDescent="0.25">
      <c r="E9843" s="265"/>
      <c r="M9843" s="159"/>
      <c r="N9843" s="149"/>
      <c r="P9843" s="135"/>
      <c r="Q9843" s="135"/>
    </row>
    <row r="9844" spans="5:17" x14ac:dyDescent="0.25">
      <c r="E9844" s="265"/>
      <c r="M9844" s="159"/>
      <c r="N9844" s="149"/>
      <c r="P9844" s="135"/>
      <c r="Q9844" s="135"/>
    </row>
    <row r="9845" spans="5:17" x14ac:dyDescent="0.25">
      <c r="E9845" s="265"/>
      <c r="M9845" s="159"/>
      <c r="N9845" s="149"/>
      <c r="P9845" s="135"/>
      <c r="Q9845" s="135"/>
    </row>
    <row r="9846" spans="5:17" x14ac:dyDescent="0.25">
      <c r="E9846" s="265"/>
      <c r="M9846" s="159"/>
      <c r="N9846" s="149"/>
      <c r="P9846" s="135"/>
      <c r="Q9846" s="135"/>
    </row>
    <row r="9847" spans="5:17" x14ac:dyDescent="0.25">
      <c r="E9847" s="265"/>
      <c r="M9847" s="159"/>
      <c r="N9847" s="149"/>
      <c r="P9847" s="135"/>
      <c r="Q9847" s="135"/>
    </row>
    <row r="9848" spans="5:17" x14ac:dyDescent="0.25">
      <c r="E9848" s="265"/>
      <c r="M9848" s="159"/>
      <c r="N9848" s="149"/>
      <c r="P9848" s="135"/>
      <c r="Q9848" s="135"/>
    </row>
    <row r="9849" spans="5:17" x14ac:dyDescent="0.25">
      <c r="E9849" s="265"/>
      <c r="M9849" s="159"/>
      <c r="N9849" s="149"/>
      <c r="P9849" s="135"/>
      <c r="Q9849" s="135"/>
    </row>
    <row r="9850" spans="5:17" x14ac:dyDescent="0.25">
      <c r="E9850" s="265"/>
      <c r="M9850" s="159"/>
      <c r="N9850" s="149"/>
      <c r="P9850" s="135"/>
      <c r="Q9850" s="135"/>
    </row>
    <row r="9851" spans="5:17" x14ac:dyDescent="0.25">
      <c r="E9851" s="265"/>
      <c r="M9851" s="159"/>
      <c r="N9851" s="149"/>
      <c r="P9851" s="135"/>
      <c r="Q9851" s="135"/>
    </row>
    <row r="9852" spans="5:17" x14ac:dyDescent="0.25">
      <c r="E9852" s="265"/>
      <c r="M9852" s="159"/>
      <c r="N9852" s="149"/>
      <c r="P9852" s="135"/>
      <c r="Q9852" s="135"/>
    </row>
    <row r="9853" spans="5:17" x14ac:dyDescent="0.25">
      <c r="E9853" s="265"/>
      <c r="M9853" s="159"/>
      <c r="N9853" s="149"/>
      <c r="P9853" s="135"/>
      <c r="Q9853" s="135"/>
    </row>
    <row r="9854" spans="5:17" x14ac:dyDescent="0.25">
      <c r="E9854" s="265"/>
      <c r="M9854" s="159"/>
      <c r="N9854" s="149"/>
      <c r="P9854" s="135"/>
      <c r="Q9854" s="135"/>
    </row>
    <row r="9855" spans="5:17" x14ac:dyDescent="0.25">
      <c r="E9855" s="265"/>
      <c r="M9855" s="159"/>
      <c r="N9855" s="149"/>
      <c r="P9855" s="135"/>
      <c r="Q9855" s="135"/>
    </row>
    <row r="9856" spans="5:17" x14ac:dyDescent="0.25">
      <c r="E9856" s="265"/>
      <c r="M9856" s="159"/>
      <c r="N9856" s="149"/>
      <c r="P9856" s="135"/>
      <c r="Q9856" s="135"/>
    </row>
    <row r="9857" spans="5:17" x14ac:dyDescent="0.25">
      <c r="E9857" s="265"/>
      <c r="M9857" s="159"/>
      <c r="N9857" s="149"/>
      <c r="P9857" s="135"/>
      <c r="Q9857" s="135"/>
    </row>
    <row r="9858" spans="5:17" x14ac:dyDescent="0.25">
      <c r="E9858" s="265"/>
      <c r="M9858" s="159"/>
      <c r="N9858" s="149"/>
      <c r="P9858" s="135"/>
      <c r="Q9858" s="135"/>
    </row>
    <row r="9859" spans="5:17" x14ac:dyDescent="0.25">
      <c r="E9859" s="265"/>
      <c r="M9859" s="159"/>
      <c r="N9859" s="149"/>
      <c r="P9859" s="135"/>
      <c r="Q9859" s="135"/>
    </row>
    <row r="9860" spans="5:17" x14ac:dyDescent="0.25">
      <c r="E9860" s="265"/>
      <c r="M9860" s="159"/>
      <c r="N9860" s="149"/>
      <c r="P9860" s="135"/>
      <c r="Q9860" s="135"/>
    </row>
    <row r="9861" spans="5:17" x14ac:dyDescent="0.25">
      <c r="E9861" s="265"/>
      <c r="M9861" s="159"/>
      <c r="N9861" s="149"/>
      <c r="P9861" s="135"/>
      <c r="Q9861" s="135"/>
    </row>
    <row r="9862" spans="5:17" x14ac:dyDescent="0.25">
      <c r="E9862" s="265"/>
      <c r="M9862" s="159"/>
      <c r="N9862" s="149"/>
      <c r="P9862" s="135"/>
      <c r="Q9862" s="135"/>
    </row>
    <row r="9863" spans="5:17" x14ac:dyDescent="0.25">
      <c r="E9863" s="265"/>
      <c r="M9863" s="159"/>
      <c r="N9863" s="149"/>
      <c r="P9863" s="135"/>
      <c r="Q9863" s="135"/>
    </row>
    <row r="9864" spans="5:17" x14ac:dyDescent="0.25">
      <c r="E9864" s="265"/>
      <c r="M9864" s="159"/>
      <c r="N9864" s="149"/>
      <c r="P9864" s="135"/>
      <c r="Q9864" s="135"/>
    </row>
    <row r="9865" spans="5:17" x14ac:dyDescent="0.25">
      <c r="E9865" s="265"/>
      <c r="M9865" s="159"/>
      <c r="N9865" s="149"/>
      <c r="P9865" s="135"/>
      <c r="Q9865" s="135"/>
    </row>
    <row r="9866" spans="5:17" x14ac:dyDescent="0.25">
      <c r="E9866" s="265"/>
      <c r="M9866" s="159"/>
      <c r="N9866" s="149"/>
      <c r="P9866" s="135"/>
      <c r="Q9866" s="135"/>
    </row>
    <row r="9867" spans="5:17" x14ac:dyDescent="0.25">
      <c r="E9867" s="265"/>
      <c r="M9867" s="159"/>
      <c r="N9867" s="149"/>
      <c r="P9867" s="135"/>
      <c r="Q9867" s="135"/>
    </row>
    <row r="9868" spans="5:17" x14ac:dyDescent="0.25">
      <c r="E9868" s="265"/>
      <c r="M9868" s="159"/>
      <c r="N9868" s="149"/>
      <c r="P9868" s="135"/>
      <c r="Q9868" s="135"/>
    </row>
    <row r="9869" spans="5:17" x14ac:dyDescent="0.25">
      <c r="E9869" s="265"/>
      <c r="M9869" s="159"/>
      <c r="N9869" s="149"/>
      <c r="P9869" s="135"/>
      <c r="Q9869" s="135"/>
    </row>
    <row r="9870" spans="5:17" x14ac:dyDescent="0.25">
      <c r="E9870" s="265"/>
      <c r="M9870" s="159"/>
      <c r="N9870" s="149"/>
      <c r="P9870" s="135"/>
      <c r="Q9870" s="135"/>
    </row>
    <row r="9871" spans="5:17" x14ac:dyDescent="0.25">
      <c r="E9871" s="265"/>
      <c r="M9871" s="159"/>
      <c r="N9871" s="149"/>
      <c r="P9871" s="135"/>
      <c r="Q9871" s="135"/>
    </row>
    <row r="9872" spans="5:17" x14ac:dyDescent="0.25">
      <c r="E9872" s="265"/>
      <c r="M9872" s="159"/>
      <c r="N9872" s="149"/>
      <c r="P9872" s="135"/>
      <c r="Q9872" s="135"/>
    </row>
    <row r="9873" spans="5:17" x14ac:dyDescent="0.25">
      <c r="E9873" s="265"/>
      <c r="M9873" s="159"/>
      <c r="N9873" s="149"/>
      <c r="P9873" s="135"/>
      <c r="Q9873" s="135"/>
    </row>
    <row r="9874" spans="5:17" x14ac:dyDescent="0.25">
      <c r="E9874" s="265"/>
      <c r="M9874" s="159"/>
      <c r="N9874" s="149"/>
      <c r="P9874" s="135"/>
      <c r="Q9874" s="135"/>
    </row>
    <row r="9875" spans="5:17" x14ac:dyDescent="0.25">
      <c r="E9875" s="265"/>
      <c r="M9875" s="159"/>
      <c r="N9875" s="149"/>
      <c r="P9875" s="135"/>
      <c r="Q9875" s="135"/>
    </row>
    <row r="9876" spans="5:17" x14ac:dyDescent="0.25">
      <c r="E9876" s="265"/>
      <c r="M9876" s="159"/>
      <c r="N9876" s="149"/>
      <c r="P9876" s="135"/>
      <c r="Q9876" s="135"/>
    </row>
    <row r="9877" spans="5:17" x14ac:dyDescent="0.25">
      <c r="E9877" s="265"/>
      <c r="M9877" s="159"/>
      <c r="N9877" s="149"/>
      <c r="P9877" s="135"/>
      <c r="Q9877" s="135"/>
    </row>
    <row r="9878" spans="5:17" x14ac:dyDescent="0.25">
      <c r="E9878" s="265"/>
      <c r="M9878" s="159"/>
      <c r="N9878" s="149"/>
      <c r="P9878" s="135"/>
      <c r="Q9878" s="135"/>
    </row>
    <row r="9879" spans="5:17" x14ac:dyDescent="0.25">
      <c r="E9879" s="265"/>
      <c r="M9879" s="159"/>
      <c r="N9879" s="149"/>
      <c r="P9879" s="135"/>
      <c r="Q9879" s="135"/>
    </row>
    <row r="9880" spans="5:17" x14ac:dyDescent="0.25">
      <c r="E9880" s="265"/>
      <c r="M9880" s="159"/>
      <c r="N9880" s="149"/>
      <c r="P9880" s="135"/>
      <c r="Q9880" s="135"/>
    </row>
    <row r="9881" spans="5:17" x14ac:dyDescent="0.25">
      <c r="E9881" s="265"/>
      <c r="M9881" s="159"/>
      <c r="N9881" s="149"/>
      <c r="P9881" s="135"/>
      <c r="Q9881" s="135"/>
    </row>
    <row r="9882" spans="5:17" x14ac:dyDescent="0.25">
      <c r="E9882" s="265"/>
      <c r="M9882" s="159"/>
      <c r="N9882" s="149"/>
      <c r="P9882" s="135"/>
      <c r="Q9882" s="135"/>
    </row>
    <row r="9883" spans="5:17" x14ac:dyDescent="0.25">
      <c r="E9883" s="265"/>
      <c r="M9883" s="159"/>
      <c r="N9883" s="149"/>
      <c r="P9883" s="135"/>
      <c r="Q9883" s="135"/>
    </row>
    <row r="9884" spans="5:17" x14ac:dyDescent="0.25">
      <c r="E9884" s="265"/>
      <c r="M9884" s="159"/>
      <c r="N9884" s="149"/>
      <c r="P9884" s="135"/>
      <c r="Q9884" s="135"/>
    </row>
    <row r="9885" spans="5:17" x14ac:dyDescent="0.25">
      <c r="E9885" s="265"/>
      <c r="M9885" s="159"/>
      <c r="N9885" s="149"/>
      <c r="P9885" s="135"/>
      <c r="Q9885" s="135"/>
    </row>
    <row r="9886" spans="5:17" x14ac:dyDescent="0.25">
      <c r="E9886" s="265"/>
      <c r="M9886" s="159"/>
      <c r="N9886" s="149"/>
      <c r="P9886" s="135"/>
      <c r="Q9886" s="135"/>
    </row>
    <row r="9887" spans="5:17" x14ac:dyDescent="0.25">
      <c r="E9887" s="265"/>
      <c r="M9887" s="159"/>
      <c r="N9887" s="149"/>
      <c r="P9887" s="135"/>
      <c r="Q9887" s="135"/>
    </row>
    <row r="9888" spans="5:17" x14ac:dyDescent="0.25">
      <c r="E9888" s="265"/>
      <c r="M9888" s="159"/>
      <c r="N9888" s="149"/>
      <c r="P9888" s="135"/>
      <c r="Q9888" s="135"/>
    </row>
    <row r="9889" spans="5:17" x14ac:dyDescent="0.25">
      <c r="E9889" s="265"/>
      <c r="M9889" s="159"/>
      <c r="N9889" s="149"/>
      <c r="P9889" s="135"/>
      <c r="Q9889" s="135"/>
    </row>
    <row r="9890" spans="5:17" x14ac:dyDescent="0.25">
      <c r="E9890" s="265"/>
      <c r="M9890" s="159"/>
      <c r="N9890" s="149"/>
      <c r="P9890" s="135"/>
      <c r="Q9890" s="135"/>
    </row>
    <row r="9891" spans="5:17" x14ac:dyDescent="0.25">
      <c r="E9891" s="265"/>
      <c r="M9891" s="159"/>
      <c r="N9891" s="149"/>
      <c r="P9891" s="135"/>
      <c r="Q9891" s="135"/>
    </row>
    <row r="9892" spans="5:17" x14ac:dyDescent="0.25">
      <c r="E9892" s="265"/>
      <c r="M9892" s="159"/>
      <c r="N9892" s="149"/>
      <c r="P9892" s="135"/>
      <c r="Q9892" s="135"/>
    </row>
    <row r="9893" spans="5:17" x14ac:dyDescent="0.25">
      <c r="E9893" s="265"/>
      <c r="M9893" s="159"/>
      <c r="N9893" s="149"/>
      <c r="P9893" s="135"/>
      <c r="Q9893" s="135"/>
    </row>
    <row r="9894" spans="5:17" x14ac:dyDescent="0.25">
      <c r="E9894" s="265"/>
      <c r="M9894" s="159"/>
      <c r="N9894" s="149"/>
      <c r="P9894" s="135"/>
      <c r="Q9894" s="135"/>
    </row>
    <row r="9895" spans="5:17" x14ac:dyDescent="0.25">
      <c r="E9895" s="265"/>
      <c r="M9895" s="159"/>
      <c r="N9895" s="149"/>
      <c r="P9895" s="135"/>
      <c r="Q9895" s="135"/>
    </row>
    <row r="9896" spans="5:17" x14ac:dyDescent="0.25">
      <c r="E9896" s="265"/>
      <c r="M9896" s="159"/>
      <c r="N9896" s="149"/>
      <c r="P9896" s="135"/>
      <c r="Q9896" s="135"/>
    </row>
    <row r="9897" spans="5:17" x14ac:dyDescent="0.25">
      <c r="E9897" s="265"/>
      <c r="M9897" s="159"/>
      <c r="N9897" s="149"/>
      <c r="P9897" s="135"/>
      <c r="Q9897" s="135"/>
    </row>
    <row r="9898" spans="5:17" x14ac:dyDescent="0.25">
      <c r="E9898" s="265"/>
      <c r="M9898" s="159"/>
      <c r="N9898" s="149"/>
      <c r="P9898" s="135"/>
      <c r="Q9898" s="135"/>
    </row>
    <row r="9899" spans="5:17" x14ac:dyDescent="0.25">
      <c r="E9899" s="265"/>
      <c r="M9899" s="159"/>
      <c r="N9899" s="149"/>
      <c r="P9899" s="135"/>
      <c r="Q9899" s="135"/>
    </row>
    <row r="9900" spans="5:17" x14ac:dyDescent="0.25">
      <c r="E9900" s="265"/>
      <c r="M9900" s="159"/>
      <c r="N9900" s="149"/>
      <c r="P9900" s="135"/>
      <c r="Q9900" s="135"/>
    </row>
    <row r="9901" spans="5:17" x14ac:dyDescent="0.25">
      <c r="E9901" s="265"/>
      <c r="M9901" s="159"/>
      <c r="N9901" s="149"/>
      <c r="P9901" s="135"/>
      <c r="Q9901" s="135"/>
    </row>
    <row r="9902" spans="5:17" x14ac:dyDescent="0.25">
      <c r="E9902" s="265"/>
      <c r="M9902" s="159"/>
      <c r="N9902" s="149"/>
      <c r="P9902" s="135"/>
      <c r="Q9902" s="135"/>
    </row>
    <row r="9903" spans="5:17" x14ac:dyDescent="0.25">
      <c r="E9903" s="265"/>
      <c r="M9903" s="159"/>
      <c r="N9903" s="149"/>
      <c r="P9903" s="135"/>
      <c r="Q9903" s="135"/>
    </row>
    <row r="9904" spans="5:17" x14ac:dyDescent="0.25">
      <c r="E9904" s="265"/>
      <c r="M9904" s="159"/>
      <c r="N9904" s="149"/>
      <c r="P9904" s="135"/>
      <c r="Q9904" s="135"/>
    </row>
    <row r="9905" spans="5:17" x14ac:dyDescent="0.25">
      <c r="E9905" s="265"/>
      <c r="M9905" s="159"/>
      <c r="N9905" s="149"/>
      <c r="P9905" s="135"/>
      <c r="Q9905" s="135"/>
    </row>
    <row r="9906" spans="5:17" x14ac:dyDescent="0.25">
      <c r="E9906" s="265"/>
      <c r="M9906" s="159"/>
      <c r="N9906" s="149"/>
      <c r="P9906" s="135"/>
      <c r="Q9906" s="135"/>
    </row>
    <row r="9907" spans="5:17" x14ac:dyDescent="0.25">
      <c r="E9907" s="265"/>
      <c r="M9907" s="159"/>
      <c r="N9907" s="149"/>
      <c r="P9907" s="135"/>
      <c r="Q9907" s="135"/>
    </row>
    <row r="9908" spans="5:17" x14ac:dyDescent="0.25">
      <c r="E9908" s="265"/>
      <c r="M9908" s="159"/>
      <c r="N9908" s="149"/>
      <c r="P9908" s="135"/>
      <c r="Q9908" s="135"/>
    </row>
    <row r="9909" spans="5:17" x14ac:dyDescent="0.25">
      <c r="E9909" s="265"/>
      <c r="M9909" s="159"/>
      <c r="N9909" s="149"/>
      <c r="P9909" s="135"/>
      <c r="Q9909" s="135"/>
    </row>
    <row r="9910" spans="5:17" x14ac:dyDescent="0.25">
      <c r="E9910" s="265"/>
      <c r="M9910" s="159"/>
      <c r="N9910" s="149"/>
      <c r="P9910" s="135"/>
      <c r="Q9910" s="135"/>
    </row>
    <row r="9911" spans="5:17" x14ac:dyDescent="0.25">
      <c r="E9911" s="265"/>
      <c r="M9911" s="159"/>
      <c r="N9911" s="149"/>
      <c r="P9911" s="135"/>
      <c r="Q9911" s="135"/>
    </row>
    <row r="9912" spans="5:17" x14ac:dyDescent="0.25">
      <c r="E9912" s="265"/>
      <c r="M9912" s="159"/>
      <c r="N9912" s="149"/>
      <c r="P9912" s="135"/>
      <c r="Q9912" s="135"/>
    </row>
    <row r="9913" spans="5:17" x14ac:dyDescent="0.25">
      <c r="E9913" s="265"/>
      <c r="M9913" s="159"/>
      <c r="N9913" s="149"/>
      <c r="P9913" s="135"/>
      <c r="Q9913" s="135"/>
    </row>
    <row r="9914" spans="5:17" x14ac:dyDescent="0.25">
      <c r="E9914" s="265"/>
      <c r="M9914" s="159"/>
      <c r="N9914" s="149"/>
      <c r="P9914" s="135"/>
      <c r="Q9914" s="135"/>
    </row>
    <row r="9915" spans="5:17" x14ac:dyDescent="0.25">
      <c r="E9915" s="265"/>
      <c r="M9915" s="159"/>
      <c r="N9915" s="149"/>
      <c r="P9915" s="135"/>
      <c r="Q9915" s="135"/>
    </row>
    <row r="9916" spans="5:17" x14ac:dyDescent="0.25">
      <c r="E9916" s="265"/>
      <c r="M9916" s="159"/>
      <c r="N9916" s="149"/>
      <c r="P9916" s="135"/>
      <c r="Q9916" s="135"/>
    </row>
    <row r="9917" spans="5:17" x14ac:dyDescent="0.25">
      <c r="E9917" s="265"/>
      <c r="M9917" s="159"/>
      <c r="N9917" s="149"/>
      <c r="P9917" s="135"/>
      <c r="Q9917" s="135"/>
    </row>
    <row r="9918" spans="5:17" x14ac:dyDescent="0.25">
      <c r="E9918" s="265"/>
      <c r="M9918" s="159"/>
      <c r="N9918" s="149"/>
      <c r="P9918" s="135"/>
      <c r="Q9918" s="135"/>
    </row>
    <row r="9919" spans="5:17" x14ac:dyDescent="0.25">
      <c r="E9919" s="265"/>
      <c r="M9919" s="159"/>
      <c r="N9919" s="149"/>
      <c r="P9919" s="135"/>
      <c r="Q9919" s="135"/>
    </row>
    <row r="9920" spans="5:17" x14ac:dyDescent="0.25">
      <c r="E9920" s="265"/>
      <c r="M9920" s="159"/>
      <c r="N9920" s="149"/>
      <c r="P9920" s="135"/>
      <c r="Q9920" s="135"/>
    </row>
    <row r="9921" spans="5:17" x14ac:dyDescent="0.25">
      <c r="E9921" s="265"/>
      <c r="M9921" s="159"/>
      <c r="N9921" s="149"/>
      <c r="P9921" s="135"/>
      <c r="Q9921" s="135"/>
    </row>
    <row r="9922" spans="5:17" x14ac:dyDescent="0.25">
      <c r="E9922" s="265"/>
      <c r="M9922" s="159"/>
      <c r="N9922" s="149"/>
      <c r="P9922" s="135"/>
      <c r="Q9922" s="135"/>
    </row>
    <row r="9923" spans="5:17" x14ac:dyDescent="0.25">
      <c r="E9923" s="265"/>
      <c r="M9923" s="159"/>
      <c r="N9923" s="149"/>
      <c r="P9923" s="135"/>
      <c r="Q9923" s="135"/>
    </row>
    <row r="9924" spans="5:17" x14ac:dyDescent="0.25">
      <c r="E9924" s="265"/>
      <c r="M9924" s="159"/>
      <c r="N9924" s="149"/>
      <c r="P9924" s="135"/>
      <c r="Q9924" s="135"/>
    </row>
    <row r="9925" spans="5:17" x14ac:dyDescent="0.25">
      <c r="E9925" s="265"/>
      <c r="M9925" s="159"/>
      <c r="N9925" s="149"/>
      <c r="P9925" s="135"/>
      <c r="Q9925" s="135"/>
    </row>
    <row r="9926" spans="5:17" x14ac:dyDescent="0.25">
      <c r="E9926" s="265"/>
      <c r="M9926" s="159"/>
      <c r="N9926" s="149"/>
      <c r="P9926" s="135"/>
      <c r="Q9926" s="135"/>
    </row>
    <row r="9927" spans="5:17" x14ac:dyDescent="0.25">
      <c r="E9927" s="265"/>
      <c r="M9927" s="159"/>
      <c r="N9927" s="149"/>
      <c r="P9927" s="135"/>
      <c r="Q9927" s="135"/>
    </row>
    <row r="9928" spans="5:17" x14ac:dyDescent="0.25">
      <c r="E9928" s="265"/>
      <c r="M9928" s="159"/>
      <c r="N9928" s="149"/>
      <c r="P9928" s="135"/>
      <c r="Q9928" s="135"/>
    </row>
    <row r="9929" spans="5:17" x14ac:dyDescent="0.25">
      <c r="E9929" s="265"/>
      <c r="M9929" s="159"/>
      <c r="N9929" s="149"/>
      <c r="P9929" s="135"/>
      <c r="Q9929" s="135"/>
    </row>
    <row r="9930" spans="5:17" x14ac:dyDescent="0.25">
      <c r="E9930" s="265"/>
      <c r="M9930" s="159"/>
      <c r="N9930" s="149"/>
      <c r="P9930" s="135"/>
      <c r="Q9930" s="135"/>
    </row>
    <row r="9931" spans="5:17" x14ac:dyDescent="0.25">
      <c r="E9931" s="265"/>
      <c r="M9931" s="159"/>
      <c r="N9931" s="149"/>
      <c r="P9931" s="135"/>
      <c r="Q9931" s="135"/>
    </row>
    <row r="9932" spans="5:17" x14ac:dyDescent="0.25">
      <c r="E9932" s="265"/>
      <c r="M9932" s="159"/>
      <c r="N9932" s="149"/>
      <c r="P9932" s="135"/>
      <c r="Q9932" s="135"/>
    </row>
    <row r="9933" spans="5:17" x14ac:dyDescent="0.25">
      <c r="E9933" s="265"/>
      <c r="M9933" s="159"/>
      <c r="N9933" s="149"/>
      <c r="P9933" s="135"/>
      <c r="Q9933" s="135"/>
    </row>
    <row r="9934" spans="5:17" x14ac:dyDescent="0.25">
      <c r="E9934" s="265"/>
      <c r="M9934" s="159"/>
      <c r="N9934" s="149"/>
      <c r="P9934" s="135"/>
      <c r="Q9934" s="135"/>
    </row>
    <row r="9935" spans="5:17" x14ac:dyDescent="0.25">
      <c r="E9935" s="265"/>
      <c r="M9935" s="159"/>
      <c r="N9935" s="149"/>
      <c r="P9935" s="135"/>
      <c r="Q9935" s="135"/>
    </row>
    <row r="9936" spans="5:17" x14ac:dyDescent="0.25">
      <c r="E9936" s="265"/>
      <c r="M9936" s="159"/>
      <c r="N9936" s="149"/>
      <c r="P9936" s="135"/>
      <c r="Q9936" s="135"/>
    </row>
    <row r="9937" spans="5:17" x14ac:dyDescent="0.25">
      <c r="E9937" s="265"/>
      <c r="M9937" s="159"/>
      <c r="N9937" s="149"/>
      <c r="P9937" s="135"/>
      <c r="Q9937" s="135"/>
    </row>
    <row r="9938" spans="5:17" x14ac:dyDescent="0.25">
      <c r="E9938" s="265"/>
      <c r="M9938" s="159"/>
      <c r="N9938" s="149"/>
      <c r="P9938" s="135"/>
      <c r="Q9938" s="135"/>
    </row>
    <row r="9939" spans="5:17" x14ac:dyDescent="0.25">
      <c r="E9939" s="265"/>
      <c r="M9939" s="159"/>
      <c r="N9939" s="149"/>
      <c r="P9939" s="135"/>
      <c r="Q9939" s="135"/>
    </row>
    <row r="9940" spans="5:17" x14ac:dyDescent="0.25">
      <c r="E9940" s="265"/>
      <c r="M9940" s="159"/>
      <c r="N9940" s="149"/>
      <c r="P9940" s="135"/>
      <c r="Q9940" s="135"/>
    </row>
    <row r="9941" spans="5:17" x14ac:dyDescent="0.25">
      <c r="E9941" s="265"/>
      <c r="M9941" s="159"/>
      <c r="N9941" s="149"/>
      <c r="P9941" s="135"/>
      <c r="Q9941" s="135"/>
    </row>
    <row r="9942" spans="5:17" x14ac:dyDescent="0.25">
      <c r="E9942" s="265"/>
      <c r="M9942" s="159"/>
      <c r="N9942" s="149"/>
      <c r="P9942" s="135"/>
      <c r="Q9942" s="135"/>
    </row>
    <row r="9943" spans="5:17" x14ac:dyDescent="0.25">
      <c r="E9943" s="265"/>
      <c r="M9943" s="159"/>
      <c r="N9943" s="149"/>
      <c r="P9943" s="135"/>
      <c r="Q9943" s="135"/>
    </row>
    <row r="9944" spans="5:17" x14ac:dyDescent="0.25">
      <c r="E9944" s="265"/>
      <c r="M9944" s="159"/>
      <c r="N9944" s="149"/>
      <c r="P9944" s="135"/>
      <c r="Q9944" s="135"/>
    </row>
    <row r="9945" spans="5:17" x14ac:dyDescent="0.25">
      <c r="E9945" s="265"/>
      <c r="M9945" s="159"/>
      <c r="N9945" s="149"/>
      <c r="P9945" s="135"/>
      <c r="Q9945" s="135"/>
    </row>
    <row r="9946" spans="5:17" x14ac:dyDescent="0.25">
      <c r="E9946" s="265"/>
      <c r="M9946" s="159"/>
      <c r="N9946" s="149"/>
      <c r="P9946" s="135"/>
      <c r="Q9946" s="135"/>
    </row>
    <row r="9947" spans="5:17" x14ac:dyDescent="0.25">
      <c r="E9947" s="265"/>
      <c r="M9947" s="159"/>
      <c r="N9947" s="149"/>
      <c r="P9947" s="135"/>
      <c r="Q9947" s="135"/>
    </row>
    <row r="9948" spans="5:17" x14ac:dyDescent="0.25">
      <c r="E9948" s="265"/>
      <c r="M9948" s="159"/>
      <c r="N9948" s="149"/>
      <c r="P9948" s="135"/>
      <c r="Q9948" s="135"/>
    </row>
    <row r="9949" spans="5:17" x14ac:dyDescent="0.25">
      <c r="E9949" s="265"/>
      <c r="M9949" s="159"/>
      <c r="N9949" s="149"/>
      <c r="P9949" s="135"/>
      <c r="Q9949" s="135"/>
    </row>
    <row r="9950" spans="5:17" x14ac:dyDescent="0.25">
      <c r="E9950" s="265"/>
      <c r="M9950" s="159"/>
      <c r="N9950" s="149"/>
      <c r="P9950" s="135"/>
      <c r="Q9950" s="135"/>
    </row>
    <row r="9951" spans="5:17" x14ac:dyDescent="0.25">
      <c r="E9951" s="265"/>
      <c r="M9951" s="159"/>
      <c r="N9951" s="149"/>
      <c r="P9951" s="135"/>
      <c r="Q9951" s="135"/>
    </row>
    <row r="9952" spans="5:17" x14ac:dyDescent="0.25">
      <c r="E9952" s="265"/>
      <c r="M9952" s="159"/>
      <c r="N9952" s="149"/>
      <c r="P9952" s="135"/>
      <c r="Q9952" s="135"/>
    </row>
    <row r="9953" spans="5:17" x14ac:dyDescent="0.25">
      <c r="E9953" s="265"/>
      <c r="M9953" s="159"/>
      <c r="N9953" s="149"/>
      <c r="P9953" s="135"/>
      <c r="Q9953" s="135"/>
    </row>
    <row r="9954" spans="5:17" x14ac:dyDescent="0.25">
      <c r="E9954" s="265"/>
      <c r="M9954" s="159"/>
      <c r="N9954" s="149"/>
      <c r="P9954" s="135"/>
      <c r="Q9954" s="135"/>
    </row>
    <row r="9955" spans="5:17" x14ac:dyDescent="0.25">
      <c r="E9955" s="265"/>
      <c r="M9955" s="159"/>
      <c r="N9955" s="149"/>
      <c r="P9955" s="135"/>
      <c r="Q9955" s="135"/>
    </row>
    <row r="9956" spans="5:17" x14ac:dyDescent="0.25">
      <c r="E9956" s="265"/>
      <c r="M9956" s="159"/>
      <c r="N9956" s="149"/>
      <c r="P9956" s="135"/>
      <c r="Q9956" s="135"/>
    </row>
    <row r="9957" spans="5:17" x14ac:dyDescent="0.25">
      <c r="E9957" s="265"/>
      <c r="M9957" s="159"/>
      <c r="N9957" s="149"/>
      <c r="P9957" s="135"/>
      <c r="Q9957" s="135"/>
    </row>
    <row r="9958" spans="5:17" x14ac:dyDescent="0.25">
      <c r="E9958" s="265"/>
      <c r="M9958" s="159"/>
      <c r="N9958" s="149"/>
      <c r="P9958" s="135"/>
      <c r="Q9958" s="135"/>
    </row>
    <row r="9959" spans="5:17" x14ac:dyDescent="0.25">
      <c r="E9959" s="265"/>
      <c r="M9959" s="159"/>
      <c r="N9959" s="149"/>
      <c r="P9959" s="135"/>
      <c r="Q9959" s="135"/>
    </row>
    <row r="9960" spans="5:17" x14ac:dyDescent="0.25">
      <c r="E9960" s="265"/>
      <c r="M9960" s="159"/>
      <c r="N9960" s="149"/>
      <c r="P9960" s="135"/>
      <c r="Q9960" s="135"/>
    </row>
    <row r="9961" spans="5:17" x14ac:dyDescent="0.25">
      <c r="E9961" s="265"/>
      <c r="M9961" s="159"/>
      <c r="N9961" s="149"/>
      <c r="P9961" s="135"/>
      <c r="Q9961" s="135"/>
    </row>
    <row r="9962" spans="5:17" x14ac:dyDescent="0.25">
      <c r="E9962" s="265"/>
      <c r="M9962" s="159"/>
      <c r="N9962" s="149"/>
      <c r="P9962" s="135"/>
      <c r="Q9962" s="135"/>
    </row>
    <row r="9963" spans="5:17" x14ac:dyDescent="0.25">
      <c r="E9963" s="265"/>
      <c r="M9963" s="159"/>
      <c r="N9963" s="149"/>
      <c r="P9963" s="135"/>
      <c r="Q9963" s="135"/>
    </row>
    <row r="9964" spans="5:17" x14ac:dyDescent="0.25">
      <c r="E9964" s="265"/>
      <c r="M9964" s="159"/>
      <c r="N9964" s="149"/>
      <c r="P9964" s="135"/>
      <c r="Q9964" s="135"/>
    </row>
    <row r="9965" spans="5:17" x14ac:dyDescent="0.25">
      <c r="E9965" s="265"/>
      <c r="M9965" s="159"/>
      <c r="N9965" s="149"/>
      <c r="P9965" s="135"/>
      <c r="Q9965" s="135"/>
    </row>
    <row r="9966" spans="5:17" x14ac:dyDescent="0.25">
      <c r="E9966" s="265"/>
      <c r="M9966" s="159"/>
      <c r="N9966" s="149"/>
      <c r="P9966" s="135"/>
      <c r="Q9966" s="135"/>
    </row>
    <row r="9967" spans="5:17" x14ac:dyDescent="0.25">
      <c r="E9967" s="265"/>
      <c r="M9967" s="159"/>
      <c r="N9967" s="149"/>
      <c r="P9967" s="135"/>
      <c r="Q9967" s="135"/>
    </row>
    <row r="9968" spans="5:17" x14ac:dyDescent="0.25">
      <c r="E9968" s="265"/>
      <c r="M9968" s="159"/>
      <c r="N9968" s="149"/>
      <c r="P9968" s="135"/>
      <c r="Q9968" s="135"/>
    </row>
    <row r="9969" spans="5:17" x14ac:dyDescent="0.25">
      <c r="E9969" s="265"/>
      <c r="M9969" s="159"/>
      <c r="N9969" s="149"/>
      <c r="P9969" s="135"/>
      <c r="Q9969" s="135"/>
    </row>
    <row r="9970" spans="5:17" x14ac:dyDescent="0.25">
      <c r="E9970" s="265"/>
      <c r="M9970" s="159"/>
      <c r="N9970" s="149"/>
      <c r="P9970" s="135"/>
      <c r="Q9970" s="135"/>
    </row>
    <row r="9971" spans="5:17" x14ac:dyDescent="0.25">
      <c r="E9971" s="265"/>
      <c r="M9971" s="159"/>
      <c r="N9971" s="149"/>
      <c r="P9971" s="135"/>
      <c r="Q9971" s="135"/>
    </row>
    <row r="9972" spans="5:17" x14ac:dyDescent="0.25">
      <c r="E9972" s="265"/>
      <c r="M9972" s="159"/>
      <c r="N9972" s="149"/>
      <c r="P9972" s="135"/>
      <c r="Q9972" s="135"/>
    </row>
    <row r="9973" spans="5:17" x14ac:dyDescent="0.25">
      <c r="E9973" s="265"/>
      <c r="M9973" s="159"/>
      <c r="N9973" s="149"/>
      <c r="P9973" s="135"/>
      <c r="Q9973" s="135"/>
    </row>
    <row r="9974" spans="5:17" x14ac:dyDescent="0.25">
      <c r="E9974" s="265"/>
      <c r="M9974" s="159"/>
      <c r="N9974" s="149"/>
      <c r="P9974" s="135"/>
      <c r="Q9974" s="135"/>
    </row>
    <row r="9975" spans="5:17" x14ac:dyDescent="0.25">
      <c r="E9975" s="265"/>
      <c r="M9975" s="159"/>
      <c r="N9975" s="149"/>
      <c r="P9975" s="135"/>
      <c r="Q9975" s="135"/>
    </row>
    <row r="9976" spans="5:17" x14ac:dyDescent="0.25">
      <c r="E9976" s="265"/>
      <c r="M9976" s="159"/>
      <c r="N9976" s="149"/>
      <c r="P9976" s="135"/>
      <c r="Q9976" s="135"/>
    </row>
    <row r="9977" spans="5:17" x14ac:dyDescent="0.25">
      <c r="E9977" s="265"/>
      <c r="M9977" s="159"/>
      <c r="N9977" s="149"/>
      <c r="P9977" s="135"/>
      <c r="Q9977" s="135"/>
    </row>
    <row r="9978" spans="5:17" x14ac:dyDescent="0.25">
      <c r="E9978" s="265"/>
      <c r="M9978" s="159"/>
      <c r="N9978" s="149"/>
      <c r="P9978" s="135"/>
      <c r="Q9978" s="135"/>
    </row>
    <row r="9979" spans="5:17" x14ac:dyDescent="0.25">
      <c r="E9979" s="265"/>
      <c r="M9979" s="159"/>
      <c r="N9979" s="149"/>
      <c r="P9979" s="135"/>
      <c r="Q9979" s="135"/>
    </row>
    <row r="9980" spans="5:17" x14ac:dyDescent="0.25">
      <c r="E9980" s="265"/>
      <c r="M9980" s="159"/>
      <c r="N9980" s="149"/>
      <c r="P9980" s="135"/>
      <c r="Q9980" s="135"/>
    </row>
    <row r="9981" spans="5:17" x14ac:dyDescent="0.25">
      <c r="E9981" s="265"/>
      <c r="M9981" s="159"/>
      <c r="N9981" s="149"/>
      <c r="P9981" s="135"/>
      <c r="Q9981" s="135"/>
    </row>
    <row r="9982" spans="5:17" x14ac:dyDescent="0.25">
      <c r="E9982" s="265"/>
      <c r="M9982" s="159"/>
      <c r="N9982" s="149"/>
      <c r="P9982" s="135"/>
      <c r="Q9982" s="135"/>
    </row>
    <row r="9983" spans="5:17" x14ac:dyDescent="0.25">
      <c r="E9983" s="265"/>
      <c r="M9983" s="159"/>
      <c r="N9983" s="149"/>
      <c r="P9983" s="135"/>
      <c r="Q9983" s="135"/>
    </row>
    <row r="9984" spans="5:17" x14ac:dyDescent="0.25">
      <c r="E9984" s="265"/>
      <c r="M9984" s="159"/>
      <c r="N9984" s="149"/>
      <c r="P9984" s="135"/>
      <c r="Q9984" s="135"/>
    </row>
    <row r="9985" spans="5:17" x14ac:dyDescent="0.25">
      <c r="E9985" s="265"/>
      <c r="M9985" s="159"/>
      <c r="N9985" s="149"/>
      <c r="P9985" s="135"/>
      <c r="Q9985" s="135"/>
    </row>
    <row r="9986" spans="5:17" x14ac:dyDescent="0.25">
      <c r="E9986" s="265"/>
      <c r="M9986" s="159"/>
      <c r="N9986" s="149"/>
      <c r="P9986" s="135"/>
      <c r="Q9986" s="135"/>
    </row>
    <row r="9987" spans="5:17" x14ac:dyDescent="0.25">
      <c r="E9987" s="265"/>
      <c r="M9987" s="159"/>
      <c r="N9987" s="149"/>
      <c r="P9987" s="135"/>
      <c r="Q9987" s="135"/>
    </row>
    <row r="9988" spans="5:17" x14ac:dyDescent="0.25">
      <c r="E9988" s="265"/>
      <c r="M9988" s="159"/>
      <c r="N9988" s="149"/>
      <c r="P9988" s="135"/>
      <c r="Q9988" s="135"/>
    </row>
    <row r="9989" spans="5:17" x14ac:dyDescent="0.25">
      <c r="E9989" s="265"/>
      <c r="M9989" s="159"/>
      <c r="N9989" s="149"/>
      <c r="P9989" s="135"/>
      <c r="Q9989" s="135"/>
    </row>
    <row r="9990" spans="5:17" x14ac:dyDescent="0.25">
      <c r="E9990" s="265"/>
      <c r="M9990" s="159"/>
      <c r="N9990" s="149"/>
      <c r="P9990" s="135"/>
      <c r="Q9990" s="135"/>
    </row>
    <row r="9991" spans="5:17" x14ac:dyDescent="0.25">
      <c r="E9991" s="265"/>
      <c r="M9991" s="159"/>
      <c r="N9991" s="149"/>
      <c r="P9991" s="135"/>
      <c r="Q9991" s="135"/>
    </row>
    <row r="9992" spans="5:17" x14ac:dyDescent="0.25">
      <c r="E9992" s="265"/>
      <c r="M9992" s="159"/>
      <c r="N9992" s="149"/>
      <c r="P9992" s="135"/>
      <c r="Q9992" s="135"/>
    </row>
    <row r="9993" spans="5:17" x14ac:dyDescent="0.25">
      <c r="E9993" s="265"/>
      <c r="M9993" s="159"/>
      <c r="N9993" s="149"/>
      <c r="P9993" s="135"/>
      <c r="Q9993" s="135"/>
    </row>
    <row r="9994" spans="5:17" x14ac:dyDescent="0.25">
      <c r="E9994" s="265"/>
      <c r="M9994" s="159"/>
      <c r="N9994" s="149"/>
      <c r="P9994" s="135"/>
      <c r="Q9994" s="135"/>
    </row>
    <row r="9995" spans="5:17" x14ac:dyDescent="0.25">
      <c r="E9995" s="265"/>
      <c r="M9995" s="159"/>
      <c r="N9995" s="149"/>
      <c r="P9995" s="135"/>
      <c r="Q9995" s="135"/>
    </row>
    <row r="9996" spans="5:17" x14ac:dyDescent="0.25">
      <c r="E9996" s="265"/>
      <c r="M9996" s="159"/>
      <c r="N9996" s="149"/>
      <c r="P9996" s="135"/>
      <c r="Q9996" s="135"/>
    </row>
    <row r="9997" spans="5:17" x14ac:dyDescent="0.25">
      <c r="E9997" s="265"/>
      <c r="M9997" s="159"/>
      <c r="N9997" s="149"/>
      <c r="P9997" s="135"/>
      <c r="Q9997" s="135"/>
    </row>
    <row r="9998" spans="5:17" x14ac:dyDescent="0.25">
      <c r="E9998" s="265"/>
      <c r="M9998" s="159"/>
      <c r="N9998" s="149"/>
      <c r="P9998" s="135"/>
      <c r="Q9998" s="135"/>
    </row>
    <row r="9999" spans="5:17" x14ac:dyDescent="0.25">
      <c r="E9999" s="265"/>
      <c r="M9999" s="159"/>
      <c r="N9999" s="149"/>
      <c r="P9999" s="135"/>
      <c r="Q9999" s="135"/>
    </row>
    <row r="10000" spans="5:17" x14ac:dyDescent="0.25">
      <c r="E10000" s="265"/>
      <c r="M10000" s="159"/>
      <c r="N10000" s="149"/>
      <c r="P10000" s="135"/>
      <c r="Q10000" s="135"/>
    </row>
    <row r="10001" spans="5:17" x14ac:dyDescent="0.25">
      <c r="E10001" s="265"/>
      <c r="M10001" s="159"/>
      <c r="N10001" s="149"/>
      <c r="P10001" s="135"/>
      <c r="Q10001" s="135"/>
    </row>
    <row r="10002" spans="5:17" x14ac:dyDescent="0.25">
      <c r="E10002" s="265"/>
      <c r="M10002" s="159"/>
      <c r="N10002" s="149"/>
      <c r="P10002" s="135"/>
      <c r="Q10002" s="135"/>
    </row>
    <row r="10003" spans="5:17" x14ac:dyDescent="0.25">
      <c r="E10003" s="265"/>
      <c r="M10003" s="159"/>
      <c r="N10003" s="149"/>
      <c r="P10003" s="135"/>
      <c r="Q10003" s="135"/>
    </row>
    <row r="10004" spans="5:17" x14ac:dyDescent="0.25">
      <c r="E10004" s="265"/>
      <c r="M10004" s="159"/>
      <c r="N10004" s="149"/>
      <c r="P10004" s="135"/>
      <c r="Q10004" s="135"/>
    </row>
    <row r="10005" spans="5:17" x14ac:dyDescent="0.25">
      <c r="E10005" s="265"/>
      <c r="M10005" s="159"/>
      <c r="N10005" s="149"/>
      <c r="P10005" s="135"/>
      <c r="Q10005" s="135"/>
    </row>
    <row r="10006" spans="5:17" x14ac:dyDescent="0.25">
      <c r="E10006" s="265"/>
      <c r="M10006" s="159"/>
      <c r="N10006" s="149"/>
      <c r="P10006" s="135"/>
      <c r="Q10006" s="135"/>
    </row>
    <row r="10007" spans="5:17" x14ac:dyDescent="0.25">
      <c r="E10007" s="265"/>
      <c r="M10007" s="159"/>
      <c r="N10007" s="149"/>
      <c r="P10007" s="135"/>
      <c r="Q10007" s="135"/>
    </row>
    <row r="10008" spans="5:17" x14ac:dyDescent="0.25">
      <c r="E10008" s="265"/>
      <c r="M10008" s="159"/>
      <c r="N10008" s="149"/>
      <c r="P10008" s="135"/>
      <c r="Q10008" s="135"/>
    </row>
    <row r="10009" spans="5:17" x14ac:dyDescent="0.25">
      <c r="E10009" s="265"/>
      <c r="M10009" s="159"/>
      <c r="N10009" s="149"/>
      <c r="P10009" s="135"/>
      <c r="Q10009" s="135"/>
    </row>
    <row r="10010" spans="5:17" x14ac:dyDescent="0.25">
      <c r="E10010" s="265"/>
      <c r="M10010" s="159"/>
      <c r="N10010" s="149"/>
      <c r="P10010" s="135"/>
      <c r="Q10010" s="135"/>
    </row>
    <row r="10011" spans="5:17" x14ac:dyDescent="0.25">
      <c r="E10011" s="265"/>
      <c r="M10011" s="159"/>
      <c r="N10011" s="149"/>
      <c r="P10011" s="135"/>
      <c r="Q10011" s="135"/>
    </row>
    <row r="10012" spans="5:17" x14ac:dyDescent="0.25">
      <c r="E10012" s="265"/>
      <c r="M10012" s="159"/>
      <c r="N10012" s="149"/>
      <c r="P10012" s="135"/>
      <c r="Q10012" s="135"/>
    </row>
    <row r="10013" spans="5:17" x14ac:dyDescent="0.25">
      <c r="E10013" s="265"/>
      <c r="M10013" s="159"/>
      <c r="N10013" s="149"/>
      <c r="P10013" s="135"/>
      <c r="Q10013" s="135"/>
    </row>
    <row r="10014" spans="5:17" x14ac:dyDescent="0.25">
      <c r="E10014" s="265"/>
      <c r="M10014" s="159"/>
      <c r="N10014" s="149"/>
      <c r="P10014" s="135"/>
      <c r="Q10014" s="135"/>
    </row>
    <row r="10015" spans="5:17" x14ac:dyDescent="0.25">
      <c r="E10015" s="265"/>
      <c r="M10015" s="159"/>
      <c r="N10015" s="149"/>
      <c r="P10015" s="135"/>
      <c r="Q10015" s="135"/>
    </row>
    <row r="10016" spans="5:17" x14ac:dyDescent="0.25">
      <c r="E10016" s="265"/>
      <c r="M10016" s="159"/>
      <c r="N10016" s="149"/>
      <c r="P10016" s="135"/>
      <c r="Q10016" s="135"/>
    </row>
    <row r="10017" spans="5:17" x14ac:dyDescent="0.25">
      <c r="E10017" s="265"/>
      <c r="M10017" s="159"/>
      <c r="N10017" s="149"/>
      <c r="P10017" s="135"/>
      <c r="Q10017" s="135"/>
    </row>
    <row r="10018" spans="5:17" x14ac:dyDescent="0.25">
      <c r="E10018" s="265"/>
      <c r="M10018" s="159"/>
      <c r="N10018" s="149"/>
      <c r="P10018" s="135"/>
      <c r="Q10018" s="135"/>
    </row>
    <row r="10019" spans="5:17" x14ac:dyDescent="0.25">
      <c r="E10019" s="265"/>
      <c r="M10019" s="159"/>
      <c r="N10019" s="149"/>
      <c r="P10019" s="135"/>
      <c r="Q10019" s="135"/>
    </row>
    <row r="10020" spans="5:17" x14ac:dyDescent="0.25">
      <c r="E10020" s="265"/>
      <c r="M10020" s="159"/>
      <c r="N10020" s="149"/>
      <c r="P10020" s="135"/>
      <c r="Q10020" s="135"/>
    </row>
    <row r="10021" spans="5:17" x14ac:dyDescent="0.25">
      <c r="E10021" s="265"/>
      <c r="M10021" s="159"/>
      <c r="N10021" s="149"/>
      <c r="P10021" s="135"/>
      <c r="Q10021" s="135"/>
    </row>
    <row r="10022" spans="5:17" x14ac:dyDescent="0.25">
      <c r="E10022" s="265"/>
      <c r="M10022" s="159"/>
      <c r="N10022" s="149"/>
      <c r="P10022" s="135"/>
      <c r="Q10022" s="135"/>
    </row>
    <row r="10023" spans="5:17" x14ac:dyDescent="0.25">
      <c r="E10023" s="265"/>
      <c r="M10023" s="159"/>
      <c r="N10023" s="149"/>
      <c r="P10023" s="135"/>
      <c r="Q10023" s="135"/>
    </row>
    <row r="10024" spans="5:17" x14ac:dyDescent="0.25">
      <c r="E10024" s="265"/>
      <c r="M10024" s="159"/>
      <c r="N10024" s="149"/>
      <c r="P10024" s="135"/>
      <c r="Q10024" s="135"/>
    </row>
    <row r="10025" spans="5:17" x14ac:dyDescent="0.25">
      <c r="E10025" s="265"/>
      <c r="M10025" s="159"/>
      <c r="N10025" s="149"/>
      <c r="P10025" s="135"/>
      <c r="Q10025" s="135"/>
    </row>
    <row r="10026" spans="5:17" x14ac:dyDescent="0.25">
      <c r="E10026" s="265"/>
      <c r="M10026" s="159"/>
      <c r="N10026" s="149"/>
      <c r="P10026" s="135"/>
      <c r="Q10026" s="135"/>
    </row>
    <row r="10027" spans="5:17" x14ac:dyDescent="0.25">
      <c r="E10027" s="265"/>
      <c r="M10027" s="159"/>
      <c r="N10027" s="149"/>
      <c r="P10027" s="135"/>
      <c r="Q10027" s="135"/>
    </row>
    <row r="10028" spans="5:17" x14ac:dyDescent="0.25">
      <c r="E10028" s="265"/>
      <c r="M10028" s="159"/>
      <c r="N10028" s="149"/>
      <c r="P10028" s="135"/>
      <c r="Q10028" s="135"/>
    </row>
    <row r="10029" spans="5:17" x14ac:dyDescent="0.25">
      <c r="E10029" s="265"/>
      <c r="M10029" s="159"/>
      <c r="N10029" s="149"/>
      <c r="P10029" s="135"/>
      <c r="Q10029" s="135"/>
    </row>
    <row r="10030" spans="5:17" x14ac:dyDescent="0.25">
      <c r="E10030" s="265"/>
      <c r="M10030" s="159"/>
      <c r="N10030" s="149"/>
      <c r="P10030" s="135"/>
      <c r="Q10030" s="135"/>
    </row>
    <row r="10031" spans="5:17" x14ac:dyDescent="0.25">
      <c r="E10031" s="265"/>
      <c r="M10031" s="159"/>
      <c r="N10031" s="149"/>
      <c r="P10031" s="135"/>
      <c r="Q10031" s="135"/>
    </row>
    <row r="10032" spans="5:17" x14ac:dyDescent="0.25">
      <c r="E10032" s="265"/>
      <c r="M10032" s="159"/>
      <c r="N10032" s="149"/>
      <c r="P10032" s="135"/>
      <c r="Q10032" s="135"/>
    </row>
    <row r="10033" spans="5:17" x14ac:dyDescent="0.25">
      <c r="E10033" s="265"/>
      <c r="M10033" s="159"/>
      <c r="N10033" s="149"/>
      <c r="P10033" s="135"/>
      <c r="Q10033" s="135"/>
    </row>
    <row r="10034" spans="5:17" x14ac:dyDescent="0.25">
      <c r="E10034" s="265"/>
      <c r="M10034" s="159"/>
      <c r="N10034" s="149"/>
      <c r="P10034" s="135"/>
      <c r="Q10034" s="135"/>
    </row>
    <row r="10035" spans="5:17" x14ac:dyDescent="0.25">
      <c r="E10035" s="265"/>
      <c r="M10035" s="159"/>
      <c r="N10035" s="149"/>
      <c r="P10035" s="135"/>
      <c r="Q10035" s="135"/>
    </row>
    <row r="10036" spans="5:17" x14ac:dyDescent="0.25">
      <c r="E10036" s="265"/>
      <c r="M10036" s="159"/>
      <c r="N10036" s="149"/>
      <c r="P10036" s="135"/>
      <c r="Q10036" s="135"/>
    </row>
    <row r="10037" spans="5:17" x14ac:dyDescent="0.25">
      <c r="E10037" s="265"/>
      <c r="M10037" s="159"/>
      <c r="N10037" s="149"/>
      <c r="P10037" s="135"/>
      <c r="Q10037" s="135"/>
    </row>
    <row r="10038" spans="5:17" x14ac:dyDescent="0.25">
      <c r="E10038" s="265"/>
      <c r="M10038" s="159"/>
      <c r="N10038" s="149"/>
      <c r="P10038" s="135"/>
      <c r="Q10038" s="135"/>
    </row>
    <row r="10039" spans="5:17" x14ac:dyDescent="0.25">
      <c r="E10039" s="265"/>
      <c r="M10039" s="159"/>
      <c r="N10039" s="149"/>
      <c r="P10039" s="135"/>
      <c r="Q10039" s="135"/>
    </row>
    <row r="10040" spans="5:17" x14ac:dyDescent="0.25">
      <c r="E10040" s="265"/>
      <c r="M10040" s="159"/>
      <c r="N10040" s="149"/>
      <c r="P10040" s="135"/>
      <c r="Q10040" s="135"/>
    </row>
    <row r="10041" spans="5:17" x14ac:dyDescent="0.25">
      <c r="E10041" s="265"/>
      <c r="M10041" s="159"/>
      <c r="N10041" s="149"/>
      <c r="P10041" s="135"/>
      <c r="Q10041" s="135"/>
    </row>
    <row r="10042" spans="5:17" x14ac:dyDescent="0.25">
      <c r="E10042" s="265"/>
      <c r="M10042" s="159"/>
      <c r="N10042" s="149"/>
      <c r="P10042" s="135"/>
      <c r="Q10042" s="135"/>
    </row>
    <row r="10043" spans="5:17" x14ac:dyDescent="0.25">
      <c r="E10043" s="265"/>
      <c r="M10043" s="159"/>
      <c r="N10043" s="149"/>
      <c r="P10043" s="135"/>
      <c r="Q10043" s="135"/>
    </row>
    <row r="10044" spans="5:17" x14ac:dyDescent="0.25">
      <c r="E10044" s="265"/>
      <c r="M10044" s="159"/>
      <c r="N10044" s="149"/>
      <c r="P10044" s="135"/>
      <c r="Q10044" s="135"/>
    </row>
    <row r="10045" spans="5:17" x14ac:dyDescent="0.25">
      <c r="E10045" s="265"/>
      <c r="M10045" s="159"/>
      <c r="N10045" s="149"/>
      <c r="P10045" s="135"/>
      <c r="Q10045" s="135"/>
    </row>
    <row r="10046" spans="5:17" x14ac:dyDescent="0.25">
      <c r="E10046" s="265"/>
      <c r="M10046" s="159"/>
      <c r="N10046" s="149"/>
      <c r="P10046" s="135"/>
      <c r="Q10046" s="135"/>
    </row>
    <row r="10047" spans="5:17" x14ac:dyDescent="0.25">
      <c r="E10047" s="265"/>
      <c r="M10047" s="159"/>
      <c r="N10047" s="149"/>
      <c r="P10047" s="135"/>
      <c r="Q10047" s="135"/>
    </row>
    <row r="10048" spans="5:17" x14ac:dyDescent="0.25">
      <c r="E10048" s="265"/>
      <c r="M10048" s="159"/>
      <c r="N10048" s="149"/>
      <c r="P10048" s="135"/>
      <c r="Q10048" s="135"/>
    </row>
    <row r="10049" spans="5:17" x14ac:dyDescent="0.25">
      <c r="E10049" s="265"/>
      <c r="M10049" s="159"/>
      <c r="N10049" s="149"/>
      <c r="P10049" s="135"/>
      <c r="Q10049" s="135"/>
    </row>
    <row r="10050" spans="5:17" x14ac:dyDescent="0.25">
      <c r="E10050" s="265"/>
      <c r="M10050" s="159"/>
      <c r="N10050" s="149"/>
      <c r="P10050" s="135"/>
      <c r="Q10050" s="135"/>
    </row>
    <row r="10051" spans="5:17" x14ac:dyDescent="0.25">
      <c r="E10051" s="265"/>
      <c r="M10051" s="159"/>
      <c r="N10051" s="149"/>
      <c r="P10051" s="135"/>
      <c r="Q10051" s="135"/>
    </row>
    <row r="10052" spans="5:17" x14ac:dyDescent="0.25">
      <c r="E10052" s="265"/>
      <c r="M10052" s="159"/>
      <c r="N10052" s="149"/>
      <c r="P10052" s="135"/>
      <c r="Q10052" s="135"/>
    </row>
    <row r="10053" spans="5:17" x14ac:dyDescent="0.25">
      <c r="E10053" s="265"/>
      <c r="M10053" s="159"/>
      <c r="N10053" s="149"/>
      <c r="P10053" s="135"/>
      <c r="Q10053" s="135"/>
    </row>
    <row r="10054" spans="5:17" x14ac:dyDescent="0.25">
      <c r="E10054" s="265"/>
      <c r="M10054" s="159"/>
      <c r="N10054" s="149"/>
      <c r="P10054" s="135"/>
      <c r="Q10054" s="135"/>
    </row>
    <row r="10055" spans="5:17" x14ac:dyDescent="0.25">
      <c r="E10055" s="265"/>
      <c r="M10055" s="159"/>
      <c r="N10055" s="149"/>
      <c r="P10055" s="135"/>
      <c r="Q10055" s="135"/>
    </row>
    <row r="10056" spans="5:17" x14ac:dyDescent="0.25">
      <c r="E10056" s="265"/>
      <c r="M10056" s="159"/>
      <c r="N10056" s="149"/>
      <c r="P10056" s="135"/>
      <c r="Q10056" s="135"/>
    </row>
    <row r="10057" spans="5:17" x14ac:dyDescent="0.25">
      <c r="E10057" s="265"/>
      <c r="M10057" s="159"/>
      <c r="N10057" s="149"/>
      <c r="P10057" s="135"/>
      <c r="Q10057" s="135"/>
    </row>
    <row r="10058" spans="5:17" x14ac:dyDescent="0.25">
      <c r="E10058" s="265"/>
      <c r="M10058" s="159"/>
      <c r="N10058" s="149"/>
      <c r="P10058" s="135"/>
      <c r="Q10058" s="135"/>
    </row>
    <row r="10059" spans="5:17" x14ac:dyDescent="0.25">
      <c r="E10059" s="265"/>
      <c r="M10059" s="159"/>
      <c r="N10059" s="149"/>
      <c r="P10059" s="135"/>
      <c r="Q10059" s="135"/>
    </row>
    <row r="10060" spans="5:17" x14ac:dyDescent="0.25">
      <c r="E10060" s="265"/>
      <c r="M10060" s="159"/>
      <c r="N10060" s="149"/>
      <c r="P10060" s="135"/>
      <c r="Q10060" s="135"/>
    </row>
    <row r="10061" spans="5:17" x14ac:dyDescent="0.25">
      <c r="E10061" s="265"/>
      <c r="M10061" s="159"/>
      <c r="N10061" s="149"/>
      <c r="P10061" s="135"/>
      <c r="Q10061" s="135"/>
    </row>
    <row r="10062" spans="5:17" x14ac:dyDescent="0.25">
      <c r="E10062" s="265"/>
      <c r="M10062" s="159"/>
      <c r="N10062" s="149"/>
      <c r="P10062" s="135"/>
      <c r="Q10062" s="135"/>
    </row>
    <row r="10063" spans="5:17" x14ac:dyDescent="0.25">
      <c r="E10063" s="265"/>
      <c r="M10063" s="159"/>
      <c r="N10063" s="149"/>
      <c r="P10063" s="135"/>
      <c r="Q10063" s="135"/>
    </row>
    <row r="10064" spans="5:17" x14ac:dyDescent="0.25">
      <c r="E10064" s="265"/>
      <c r="M10064" s="159"/>
      <c r="N10064" s="149"/>
      <c r="P10064" s="135"/>
      <c r="Q10064" s="135"/>
    </row>
    <row r="10065" spans="5:17" x14ac:dyDescent="0.25">
      <c r="E10065" s="265"/>
      <c r="M10065" s="159"/>
      <c r="N10065" s="149"/>
      <c r="P10065" s="135"/>
      <c r="Q10065" s="135"/>
    </row>
    <row r="10066" spans="5:17" x14ac:dyDescent="0.25">
      <c r="E10066" s="265"/>
      <c r="M10066" s="159"/>
      <c r="N10066" s="149"/>
      <c r="P10066" s="135"/>
      <c r="Q10066" s="135"/>
    </row>
    <row r="10067" spans="5:17" x14ac:dyDescent="0.25">
      <c r="E10067" s="265"/>
      <c r="M10067" s="159"/>
      <c r="N10067" s="149"/>
      <c r="P10067" s="135"/>
      <c r="Q10067" s="135"/>
    </row>
    <row r="10068" spans="5:17" x14ac:dyDescent="0.25">
      <c r="E10068" s="265"/>
      <c r="M10068" s="159"/>
      <c r="N10068" s="149"/>
      <c r="P10068" s="135"/>
      <c r="Q10068" s="135"/>
    </row>
    <row r="10069" spans="5:17" x14ac:dyDescent="0.25">
      <c r="E10069" s="265"/>
      <c r="M10069" s="159"/>
      <c r="N10069" s="149"/>
      <c r="P10069" s="135"/>
      <c r="Q10069" s="135"/>
    </row>
    <row r="10070" spans="5:17" x14ac:dyDescent="0.25">
      <c r="E10070" s="265"/>
      <c r="M10070" s="159"/>
      <c r="N10070" s="149"/>
      <c r="P10070" s="135"/>
      <c r="Q10070" s="135"/>
    </row>
    <row r="10071" spans="5:17" x14ac:dyDescent="0.25">
      <c r="E10071" s="265"/>
      <c r="M10071" s="159"/>
      <c r="N10071" s="149"/>
      <c r="P10071" s="135"/>
      <c r="Q10071" s="135"/>
    </row>
    <row r="10072" spans="5:17" x14ac:dyDescent="0.25">
      <c r="E10072" s="265"/>
      <c r="M10072" s="159"/>
      <c r="N10072" s="149"/>
      <c r="P10072" s="135"/>
      <c r="Q10072" s="135"/>
    </row>
    <row r="10073" spans="5:17" x14ac:dyDescent="0.25">
      <c r="E10073" s="265"/>
      <c r="M10073" s="159"/>
      <c r="N10073" s="149"/>
      <c r="P10073" s="135"/>
      <c r="Q10073" s="135"/>
    </row>
    <row r="10074" spans="5:17" x14ac:dyDescent="0.25">
      <c r="E10074" s="265"/>
      <c r="M10074" s="159"/>
      <c r="N10074" s="149"/>
      <c r="P10074" s="135"/>
      <c r="Q10074" s="135"/>
    </row>
    <row r="10075" spans="5:17" x14ac:dyDescent="0.25">
      <c r="E10075" s="265"/>
      <c r="M10075" s="159"/>
      <c r="N10075" s="149"/>
      <c r="P10075" s="135"/>
      <c r="Q10075" s="135"/>
    </row>
    <row r="10076" spans="5:17" x14ac:dyDescent="0.25">
      <c r="E10076" s="265"/>
      <c r="M10076" s="159"/>
      <c r="N10076" s="149"/>
      <c r="P10076" s="135"/>
      <c r="Q10076" s="135"/>
    </row>
    <row r="10077" spans="5:17" x14ac:dyDescent="0.25">
      <c r="E10077" s="265"/>
      <c r="M10077" s="159"/>
      <c r="N10077" s="149"/>
      <c r="P10077" s="135"/>
      <c r="Q10077" s="135"/>
    </row>
    <row r="10078" spans="5:17" x14ac:dyDescent="0.25">
      <c r="E10078" s="265"/>
      <c r="M10078" s="159"/>
      <c r="N10078" s="149"/>
      <c r="P10078" s="135"/>
      <c r="Q10078" s="135"/>
    </row>
    <row r="10079" spans="5:17" x14ac:dyDescent="0.25">
      <c r="E10079" s="265"/>
      <c r="M10079" s="159"/>
      <c r="N10079" s="149"/>
      <c r="P10079" s="135"/>
      <c r="Q10079" s="135"/>
    </row>
    <row r="10080" spans="5:17" x14ac:dyDescent="0.25">
      <c r="E10080" s="265"/>
      <c r="M10080" s="159"/>
      <c r="N10080" s="149"/>
      <c r="P10080" s="135"/>
      <c r="Q10080" s="135"/>
    </row>
    <row r="10081" spans="5:17" x14ac:dyDescent="0.25">
      <c r="E10081" s="265"/>
      <c r="M10081" s="159"/>
      <c r="N10081" s="149"/>
      <c r="P10081" s="135"/>
      <c r="Q10081" s="135"/>
    </row>
    <row r="10082" spans="5:17" x14ac:dyDescent="0.25">
      <c r="E10082" s="265"/>
      <c r="M10082" s="159"/>
      <c r="N10082" s="149"/>
      <c r="P10082" s="135"/>
      <c r="Q10082" s="135"/>
    </row>
    <row r="10083" spans="5:17" x14ac:dyDescent="0.25">
      <c r="E10083" s="265"/>
      <c r="M10083" s="159"/>
      <c r="N10083" s="149"/>
      <c r="P10083" s="135"/>
      <c r="Q10083" s="135"/>
    </row>
    <row r="10084" spans="5:17" x14ac:dyDescent="0.25">
      <c r="E10084" s="265"/>
      <c r="M10084" s="159"/>
      <c r="N10084" s="149"/>
      <c r="P10084" s="135"/>
      <c r="Q10084" s="135"/>
    </row>
    <row r="10085" spans="5:17" x14ac:dyDescent="0.25">
      <c r="E10085" s="265"/>
      <c r="M10085" s="159"/>
      <c r="N10085" s="149"/>
      <c r="P10085" s="135"/>
      <c r="Q10085" s="135"/>
    </row>
    <row r="10086" spans="5:17" x14ac:dyDescent="0.25">
      <c r="E10086" s="265"/>
      <c r="M10086" s="159"/>
      <c r="N10086" s="149"/>
      <c r="P10086" s="135"/>
      <c r="Q10086" s="135"/>
    </row>
    <row r="10087" spans="5:17" x14ac:dyDescent="0.25">
      <c r="E10087" s="265"/>
      <c r="M10087" s="159"/>
      <c r="N10087" s="149"/>
      <c r="P10087" s="135"/>
      <c r="Q10087" s="135"/>
    </row>
    <row r="10088" spans="5:17" x14ac:dyDescent="0.25">
      <c r="E10088" s="265"/>
      <c r="M10088" s="159"/>
      <c r="N10088" s="149"/>
      <c r="P10088" s="135"/>
      <c r="Q10088" s="135"/>
    </row>
    <row r="10089" spans="5:17" x14ac:dyDescent="0.25">
      <c r="E10089" s="265"/>
      <c r="M10089" s="159"/>
      <c r="N10089" s="149"/>
      <c r="P10089" s="135"/>
      <c r="Q10089" s="135"/>
    </row>
    <row r="10090" spans="5:17" x14ac:dyDescent="0.25">
      <c r="E10090" s="265"/>
      <c r="M10090" s="159"/>
      <c r="N10090" s="149"/>
      <c r="P10090" s="135"/>
      <c r="Q10090" s="135"/>
    </row>
    <row r="10091" spans="5:17" x14ac:dyDescent="0.25">
      <c r="E10091" s="265"/>
      <c r="M10091" s="159"/>
      <c r="N10091" s="149"/>
      <c r="P10091" s="135"/>
      <c r="Q10091" s="135"/>
    </row>
    <row r="10092" spans="5:17" x14ac:dyDescent="0.25">
      <c r="E10092" s="265"/>
      <c r="M10092" s="159"/>
      <c r="N10092" s="149"/>
      <c r="P10092" s="135"/>
      <c r="Q10092" s="135"/>
    </row>
    <row r="10093" spans="5:17" x14ac:dyDescent="0.25">
      <c r="E10093" s="265"/>
      <c r="M10093" s="159"/>
      <c r="N10093" s="149"/>
      <c r="P10093" s="135"/>
      <c r="Q10093" s="135"/>
    </row>
    <row r="10094" spans="5:17" x14ac:dyDescent="0.25">
      <c r="E10094" s="265"/>
      <c r="M10094" s="159"/>
      <c r="N10094" s="149"/>
      <c r="P10094" s="135"/>
      <c r="Q10094" s="135"/>
    </row>
    <row r="10095" spans="5:17" x14ac:dyDescent="0.25">
      <c r="E10095" s="265"/>
      <c r="M10095" s="159"/>
      <c r="N10095" s="149"/>
      <c r="P10095" s="135"/>
      <c r="Q10095" s="135"/>
    </row>
    <row r="10096" spans="5:17" x14ac:dyDescent="0.25">
      <c r="E10096" s="265"/>
      <c r="M10096" s="159"/>
      <c r="N10096" s="149"/>
      <c r="P10096" s="135"/>
      <c r="Q10096" s="135"/>
    </row>
    <row r="10097" spans="5:17" x14ac:dyDescent="0.25">
      <c r="E10097" s="265"/>
      <c r="M10097" s="159"/>
      <c r="N10097" s="149"/>
      <c r="P10097" s="135"/>
      <c r="Q10097" s="135"/>
    </row>
    <row r="10098" spans="5:17" x14ac:dyDescent="0.25">
      <c r="E10098" s="265"/>
      <c r="M10098" s="159"/>
      <c r="N10098" s="149"/>
      <c r="P10098" s="135"/>
      <c r="Q10098" s="135"/>
    </row>
    <row r="10099" spans="5:17" x14ac:dyDescent="0.25">
      <c r="E10099" s="265"/>
      <c r="M10099" s="159"/>
      <c r="N10099" s="149"/>
      <c r="P10099" s="135"/>
      <c r="Q10099" s="135"/>
    </row>
    <row r="10100" spans="5:17" x14ac:dyDescent="0.25">
      <c r="E10100" s="265"/>
      <c r="M10100" s="159"/>
      <c r="N10100" s="149"/>
      <c r="P10100" s="135"/>
      <c r="Q10100" s="135"/>
    </row>
    <row r="10101" spans="5:17" x14ac:dyDescent="0.25">
      <c r="E10101" s="265"/>
      <c r="M10101" s="159"/>
      <c r="N10101" s="149"/>
      <c r="P10101" s="135"/>
      <c r="Q10101" s="135"/>
    </row>
    <row r="10102" spans="5:17" x14ac:dyDescent="0.25">
      <c r="E10102" s="265"/>
      <c r="M10102" s="159"/>
      <c r="N10102" s="149"/>
      <c r="P10102" s="135"/>
      <c r="Q10102" s="135"/>
    </row>
    <row r="10103" spans="5:17" x14ac:dyDescent="0.25">
      <c r="E10103" s="265"/>
      <c r="M10103" s="159"/>
      <c r="N10103" s="149"/>
      <c r="P10103" s="135"/>
      <c r="Q10103" s="135"/>
    </row>
    <row r="10104" spans="5:17" x14ac:dyDescent="0.25">
      <c r="E10104" s="265"/>
      <c r="M10104" s="159"/>
      <c r="N10104" s="149"/>
      <c r="P10104" s="135"/>
      <c r="Q10104" s="135"/>
    </row>
    <row r="10105" spans="5:17" x14ac:dyDescent="0.25">
      <c r="E10105" s="265"/>
      <c r="M10105" s="159"/>
      <c r="N10105" s="149"/>
      <c r="P10105" s="135"/>
      <c r="Q10105" s="135"/>
    </row>
    <row r="10106" spans="5:17" x14ac:dyDescent="0.25">
      <c r="E10106" s="265"/>
      <c r="M10106" s="159"/>
      <c r="N10106" s="149"/>
      <c r="P10106" s="135"/>
      <c r="Q10106" s="135"/>
    </row>
    <row r="10107" spans="5:17" x14ac:dyDescent="0.25">
      <c r="E10107" s="265"/>
      <c r="M10107" s="159"/>
      <c r="N10107" s="149"/>
      <c r="P10107" s="135"/>
      <c r="Q10107" s="135"/>
    </row>
    <row r="10108" spans="5:17" x14ac:dyDescent="0.25">
      <c r="E10108" s="265"/>
      <c r="M10108" s="159"/>
      <c r="N10108" s="149"/>
      <c r="P10108" s="135"/>
      <c r="Q10108" s="135"/>
    </row>
    <row r="10109" spans="5:17" x14ac:dyDescent="0.25">
      <c r="E10109" s="265"/>
      <c r="M10109" s="159"/>
      <c r="N10109" s="149"/>
      <c r="P10109" s="135"/>
      <c r="Q10109" s="135"/>
    </row>
    <row r="10110" spans="5:17" x14ac:dyDescent="0.25">
      <c r="E10110" s="265"/>
      <c r="M10110" s="159"/>
      <c r="N10110" s="149"/>
      <c r="P10110" s="135"/>
      <c r="Q10110" s="135"/>
    </row>
    <row r="10111" spans="5:17" x14ac:dyDescent="0.25">
      <c r="E10111" s="265"/>
      <c r="M10111" s="159"/>
      <c r="N10111" s="149"/>
      <c r="P10111" s="135"/>
      <c r="Q10111" s="135"/>
    </row>
    <row r="10112" spans="5:17" x14ac:dyDescent="0.25">
      <c r="E10112" s="265"/>
      <c r="M10112" s="159"/>
      <c r="N10112" s="149"/>
      <c r="P10112" s="135"/>
      <c r="Q10112" s="135"/>
    </row>
    <row r="10113" spans="5:17" x14ac:dyDescent="0.25">
      <c r="E10113" s="265"/>
      <c r="M10113" s="159"/>
      <c r="N10113" s="149"/>
      <c r="P10113" s="135"/>
      <c r="Q10113" s="135"/>
    </row>
    <row r="10114" spans="5:17" x14ac:dyDescent="0.25">
      <c r="E10114" s="265"/>
      <c r="M10114" s="159"/>
      <c r="N10114" s="149"/>
      <c r="P10114" s="135"/>
      <c r="Q10114" s="135"/>
    </row>
    <row r="10115" spans="5:17" x14ac:dyDescent="0.25">
      <c r="E10115" s="265"/>
      <c r="M10115" s="159"/>
      <c r="N10115" s="149"/>
      <c r="P10115" s="135"/>
      <c r="Q10115" s="135"/>
    </row>
    <row r="10116" spans="5:17" x14ac:dyDescent="0.25">
      <c r="E10116" s="265"/>
      <c r="M10116" s="159"/>
      <c r="N10116" s="149"/>
      <c r="P10116" s="135"/>
      <c r="Q10116" s="135"/>
    </row>
    <row r="10117" spans="5:17" x14ac:dyDescent="0.25">
      <c r="E10117" s="265"/>
      <c r="M10117" s="159"/>
      <c r="N10117" s="149"/>
      <c r="P10117" s="135"/>
      <c r="Q10117" s="135"/>
    </row>
    <row r="10118" spans="5:17" x14ac:dyDescent="0.25">
      <c r="E10118" s="265"/>
      <c r="M10118" s="159"/>
      <c r="N10118" s="149"/>
      <c r="P10118" s="135"/>
      <c r="Q10118" s="135"/>
    </row>
    <row r="10119" spans="5:17" x14ac:dyDescent="0.25">
      <c r="E10119" s="265"/>
      <c r="M10119" s="159"/>
      <c r="N10119" s="149"/>
      <c r="P10119" s="135"/>
      <c r="Q10119" s="135"/>
    </row>
    <row r="10120" spans="5:17" x14ac:dyDescent="0.25">
      <c r="E10120" s="265"/>
      <c r="M10120" s="159"/>
      <c r="N10120" s="149"/>
      <c r="P10120" s="135"/>
      <c r="Q10120" s="135"/>
    </row>
    <row r="10121" spans="5:17" x14ac:dyDescent="0.25">
      <c r="E10121" s="265"/>
      <c r="M10121" s="159"/>
      <c r="N10121" s="149"/>
      <c r="P10121" s="135"/>
      <c r="Q10121" s="135"/>
    </row>
    <row r="10122" spans="5:17" x14ac:dyDescent="0.25">
      <c r="E10122" s="265"/>
      <c r="M10122" s="159"/>
      <c r="N10122" s="149"/>
      <c r="P10122" s="135"/>
      <c r="Q10122" s="135"/>
    </row>
    <row r="10123" spans="5:17" x14ac:dyDescent="0.25">
      <c r="E10123" s="265"/>
      <c r="M10123" s="159"/>
      <c r="N10123" s="149"/>
      <c r="P10123" s="135"/>
      <c r="Q10123" s="135"/>
    </row>
    <row r="10124" spans="5:17" x14ac:dyDescent="0.25">
      <c r="E10124" s="265"/>
      <c r="M10124" s="159"/>
      <c r="N10124" s="149"/>
      <c r="P10124" s="135"/>
      <c r="Q10124" s="135"/>
    </row>
    <row r="10125" spans="5:17" x14ac:dyDescent="0.25">
      <c r="E10125" s="265"/>
      <c r="M10125" s="159"/>
      <c r="N10125" s="149"/>
      <c r="P10125" s="135"/>
      <c r="Q10125" s="135"/>
    </row>
    <row r="10126" spans="5:17" x14ac:dyDescent="0.25">
      <c r="E10126" s="265"/>
      <c r="M10126" s="159"/>
      <c r="N10126" s="149"/>
      <c r="P10126" s="135"/>
      <c r="Q10126" s="135"/>
    </row>
    <row r="10127" spans="5:17" x14ac:dyDescent="0.25">
      <c r="E10127" s="265"/>
      <c r="M10127" s="159"/>
      <c r="N10127" s="149"/>
      <c r="P10127" s="135"/>
      <c r="Q10127" s="135"/>
    </row>
    <row r="10128" spans="5:17" x14ac:dyDescent="0.25">
      <c r="E10128" s="265"/>
      <c r="M10128" s="159"/>
      <c r="N10128" s="149"/>
      <c r="P10128" s="135"/>
      <c r="Q10128" s="135"/>
    </row>
    <row r="10129" spans="5:17" x14ac:dyDescent="0.25">
      <c r="E10129" s="265"/>
      <c r="M10129" s="159"/>
      <c r="N10129" s="149"/>
      <c r="P10129" s="135"/>
      <c r="Q10129" s="135"/>
    </row>
    <row r="10130" spans="5:17" x14ac:dyDescent="0.25">
      <c r="E10130" s="265"/>
      <c r="M10130" s="159"/>
      <c r="N10130" s="149"/>
      <c r="P10130" s="135"/>
      <c r="Q10130" s="135"/>
    </row>
    <row r="10131" spans="5:17" x14ac:dyDescent="0.25">
      <c r="E10131" s="265"/>
      <c r="M10131" s="159"/>
      <c r="N10131" s="149"/>
      <c r="P10131" s="135"/>
      <c r="Q10131" s="135"/>
    </row>
    <row r="10132" spans="5:17" x14ac:dyDescent="0.25">
      <c r="E10132" s="265"/>
      <c r="M10132" s="159"/>
      <c r="N10132" s="149"/>
      <c r="P10132" s="135"/>
      <c r="Q10132" s="135"/>
    </row>
    <row r="10133" spans="5:17" x14ac:dyDescent="0.25">
      <c r="E10133" s="265"/>
      <c r="M10133" s="159"/>
      <c r="N10133" s="149"/>
      <c r="P10133" s="135"/>
      <c r="Q10133" s="135"/>
    </row>
    <row r="10134" spans="5:17" x14ac:dyDescent="0.25">
      <c r="E10134" s="265"/>
      <c r="M10134" s="159"/>
      <c r="N10134" s="149"/>
      <c r="P10134" s="135"/>
      <c r="Q10134" s="135"/>
    </row>
    <row r="10135" spans="5:17" x14ac:dyDescent="0.25">
      <c r="E10135" s="265"/>
      <c r="M10135" s="159"/>
      <c r="N10135" s="149"/>
      <c r="P10135" s="135"/>
      <c r="Q10135" s="135"/>
    </row>
    <row r="10136" spans="5:17" x14ac:dyDescent="0.25">
      <c r="E10136" s="265"/>
      <c r="M10136" s="159"/>
      <c r="N10136" s="149"/>
      <c r="P10136" s="135"/>
      <c r="Q10136" s="135"/>
    </row>
    <row r="10137" spans="5:17" x14ac:dyDescent="0.25">
      <c r="E10137" s="265"/>
      <c r="M10137" s="159"/>
      <c r="N10137" s="149"/>
      <c r="P10137" s="135"/>
      <c r="Q10137" s="135"/>
    </row>
    <row r="10138" spans="5:17" x14ac:dyDescent="0.25">
      <c r="E10138" s="265"/>
      <c r="M10138" s="159"/>
      <c r="N10138" s="149"/>
      <c r="P10138" s="135"/>
      <c r="Q10138" s="135"/>
    </row>
    <row r="10139" spans="5:17" x14ac:dyDescent="0.25">
      <c r="E10139" s="265"/>
      <c r="M10139" s="159"/>
      <c r="N10139" s="149"/>
      <c r="P10139" s="135"/>
      <c r="Q10139" s="135"/>
    </row>
    <row r="10140" spans="5:17" x14ac:dyDescent="0.25">
      <c r="E10140" s="265"/>
      <c r="M10140" s="159"/>
      <c r="N10140" s="149"/>
      <c r="P10140" s="135"/>
      <c r="Q10140" s="135"/>
    </row>
    <row r="10141" spans="5:17" x14ac:dyDescent="0.25">
      <c r="E10141" s="265"/>
      <c r="M10141" s="159"/>
      <c r="N10141" s="149"/>
      <c r="P10141" s="135"/>
      <c r="Q10141" s="135"/>
    </row>
    <row r="10142" spans="5:17" x14ac:dyDescent="0.25">
      <c r="E10142" s="265"/>
      <c r="M10142" s="159"/>
      <c r="N10142" s="149"/>
      <c r="P10142" s="135"/>
      <c r="Q10142" s="135"/>
    </row>
    <row r="10143" spans="5:17" x14ac:dyDescent="0.25">
      <c r="E10143" s="265"/>
      <c r="M10143" s="159"/>
      <c r="N10143" s="149"/>
      <c r="P10143" s="135"/>
      <c r="Q10143" s="135"/>
    </row>
    <row r="10144" spans="5:17" x14ac:dyDescent="0.25">
      <c r="E10144" s="265"/>
      <c r="M10144" s="159"/>
      <c r="N10144" s="149"/>
      <c r="P10144" s="135"/>
      <c r="Q10144" s="135"/>
    </row>
    <row r="10145" spans="5:17" x14ac:dyDescent="0.25">
      <c r="E10145" s="265"/>
      <c r="M10145" s="159"/>
      <c r="N10145" s="149"/>
      <c r="P10145" s="135"/>
      <c r="Q10145" s="135"/>
    </row>
    <row r="10146" spans="5:17" x14ac:dyDescent="0.25">
      <c r="E10146" s="265"/>
      <c r="M10146" s="159"/>
      <c r="N10146" s="149"/>
      <c r="P10146" s="135"/>
      <c r="Q10146" s="135"/>
    </row>
    <row r="10147" spans="5:17" x14ac:dyDescent="0.25">
      <c r="E10147" s="265"/>
      <c r="M10147" s="159"/>
      <c r="N10147" s="149"/>
      <c r="P10147" s="135"/>
      <c r="Q10147" s="135"/>
    </row>
    <row r="10148" spans="5:17" x14ac:dyDescent="0.25">
      <c r="E10148" s="265"/>
      <c r="M10148" s="159"/>
      <c r="N10148" s="149"/>
      <c r="P10148" s="135"/>
      <c r="Q10148" s="135"/>
    </row>
    <row r="10149" spans="5:17" x14ac:dyDescent="0.25">
      <c r="E10149" s="265"/>
      <c r="M10149" s="159"/>
      <c r="N10149" s="149"/>
      <c r="P10149" s="135"/>
      <c r="Q10149" s="135"/>
    </row>
    <row r="10150" spans="5:17" x14ac:dyDescent="0.25">
      <c r="E10150" s="265"/>
      <c r="M10150" s="159"/>
      <c r="N10150" s="149"/>
      <c r="P10150" s="135"/>
      <c r="Q10150" s="135"/>
    </row>
    <row r="10151" spans="5:17" x14ac:dyDescent="0.25">
      <c r="E10151" s="265"/>
      <c r="M10151" s="159"/>
      <c r="N10151" s="149"/>
      <c r="P10151" s="135"/>
      <c r="Q10151" s="135"/>
    </row>
    <row r="10152" spans="5:17" x14ac:dyDescent="0.25">
      <c r="E10152" s="265"/>
      <c r="M10152" s="159"/>
      <c r="N10152" s="149"/>
      <c r="P10152" s="135"/>
      <c r="Q10152" s="135"/>
    </row>
    <row r="10153" spans="5:17" x14ac:dyDescent="0.25">
      <c r="E10153" s="265"/>
      <c r="M10153" s="159"/>
      <c r="N10153" s="149"/>
      <c r="P10153" s="135"/>
      <c r="Q10153" s="135"/>
    </row>
    <row r="10154" spans="5:17" x14ac:dyDescent="0.25">
      <c r="E10154" s="265"/>
      <c r="M10154" s="159"/>
      <c r="N10154" s="149"/>
      <c r="P10154" s="135"/>
      <c r="Q10154" s="135"/>
    </row>
    <row r="10155" spans="5:17" x14ac:dyDescent="0.25">
      <c r="E10155" s="265"/>
      <c r="M10155" s="159"/>
      <c r="N10155" s="149"/>
      <c r="P10155" s="135"/>
      <c r="Q10155" s="135"/>
    </row>
    <row r="10156" spans="5:17" x14ac:dyDescent="0.25">
      <c r="E10156" s="265"/>
      <c r="M10156" s="159"/>
      <c r="N10156" s="149"/>
      <c r="P10156" s="135"/>
      <c r="Q10156" s="135"/>
    </row>
    <row r="10157" spans="5:17" x14ac:dyDescent="0.25">
      <c r="E10157" s="265"/>
      <c r="M10157" s="159"/>
      <c r="N10157" s="149"/>
      <c r="P10157" s="135"/>
      <c r="Q10157" s="135"/>
    </row>
    <row r="10158" spans="5:17" x14ac:dyDescent="0.25">
      <c r="E10158" s="265"/>
      <c r="M10158" s="159"/>
      <c r="N10158" s="149"/>
      <c r="P10158" s="135"/>
      <c r="Q10158" s="135"/>
    </row>
    <row r="10159" spans="5:17" x14ac:dyDescent="0.25">
      <c r="E10159" s="265"/>
      <c r="M10159" s="159"/>
      <c r="N10159" s="149"/>
      <c r="P10159" s="135"/>
      <c r="Q10159" s="135"/>
    </row>
    <row r="10160" spans="5:17" x14ac:dyDescent="0.25">
      <c r="E10160" s="265"/>
      <c r="M10160" s="159"/>
      <c r="N10160" s="149"/>
      <c r="P10160" s="135"/>
      <c r="Q10160" s="135"/>
    </row>
    <row r="10161" spans="5:17" x14ac:dyDescent="0.25">
      <c r="E10161" s="265"/>
      <c r="M10161" s="159"/>
      <c r="N10161" s="149"/>
      <c r="P10161" s="135"/>
      <c r="Q10161" s="135"/>
    </row>
    <row r="10162" spans="5:17" x14ac:dyDescent="0.25">
      <c r="E10162" s="265"/>
      <c r="M10162" s="159"/>
      <c r="N10162" s="149"/>
      <c r="P10162" s="135"/>
      <c r="Q10162" s="135"/>
    </row>
    <row r="10163" spans="5:17" x14ac:dyDescent="0.25">
      <c r="E10163" s="265"/>
      <c r="M10163" s="159"/>
      <c r="N10163" s="149"/>
      <c r="P10163" s="135"/>
      <c r="Q10163" s="135"/>
    </row>
    <row r="10164" spans="5:17" x14ac:dyDescent="0.25">
      <c r="E10164" s="265"/>
      <c r="M10164" s="159"/>
      <c r="N10164" s="149"/>
      <c r="P10164" s="135"/>
      <c r="Q10164" s="135"/>
    </row>
    <row r="10165" spans="5:17" x14ac:dyDescent="0.25">
      <c r="E10165" s="265"/>
      <c r="M10165" s="159"/>
      <c r="N10165" s="149"/>
      <c r="P10165" s="135"/>
      <c r="Q10165" s="135"/>
    </row>
    <row r="10166" spans="5:17" x14ac:dyDescent="0.25">
      <c r="E10166" s="265"/>
      <c r="M10166" s="159"/>
      <c r="N10166" s="149"/>
      <c r="P10166" s="135"/>
      <c r="Q10166" s="135"/>
    </row>
    <row r="10167" spans="5:17" x14ac:dyDescent="0.25">
      <c r="E10167" s="265"/>
      <c r="M10167" s="159"/>
      <c r="N10167" s="149"/>
      <c r="P10167" s="135"/>
      <c r="Q10167" s="135"/>
    </row>
    <row r="10168" spans="5:17" x14ac:dyDescent="0.25">
      <c r="E10168" s="265"/>
      <c r="M10168" s="159"/>
      <c r="N10168" s="149"/>
      <c r="P10168" s="135"/>
      <c r="Q10168" s="135"/>
    </row>
    <row r="10169" spans="5:17" x14ac:dyDescent="0.25">
      <c r="E10169" s="265"/>
      <c r="M10169" s="159"/>
      <c r="N10169" s="149"/>
      <c r="P10169" s="135"/>
      <c r="Q10169" s="135"/>
    </row>
    <row r="10170" spans="5:17" x14ac:dyDescent="0.25">
      <c r="E10170" s="265"/>
      <c r="M10170" s="159"/>
      <c r="N10170" s="149"/>
      <c r="P10170" s="135"/>
      <c r="Q10170" s="135"/>
    </row>
    <row r="10171" spans="5:17" x14ac:dyDescent="0.25">
      <c r="E10171" s="265"/>
      <c r="M10171" s="159"/>
      <c r="N10171" s="149"/>
      <c r="P10171" s="135"/>
      <c r="Q10171" s="135"/>
    </row>
    <row r="10172" spans="5:17" x14ac:dyDescent="0.25">
      <c r="E10172" s="265"/>
      <c r="M10172" s="159"/>
      <c r="N10172" s="149"/>
      <c r="P10172" s="135"/>
      <c r="Q10172" s="135"/>
    </row>
    <row r="10173" spans="5:17" x14ac:dyDescent="0.25">
      <c r="E10173" s="265"/>
      <c r="M10173" s="159"/>
      <c r="N10173" s="149"/>
      <c r="P10173" s="135"/>
      <c r="Q10173" s="135"/>
    </row>
    <row r="10174" spans="5:17" x14ac:dyDescent="0.25">
      <c r="E10174" s="265"/>
      <c r="M10174" s="159"/>
      <c r="N10174" s="149"/>
      <c r="P10174" s="135"/>
      <c r="Q10174" s="135"/>
    </row>
    <row r="10175" spans="5:17" x14ac:dyDescent="0.25">
      <c r="E10175" s="265"/>
      <c r="M10175" s="159"/>
      <c r="N10175" s="149"/>
      <c r="P10175" s="135"/>
      <c r="Q10175" s="135"/>
    </row>
    <row r="10176" spans="5:17" x14ac:dyDescent="0.25">
      <c r="E10176" s="265"/>
      <c r="M10176" s="159"/>
      <c r="N10176" s="149"/>
      <c r="P10176" s="135"/>
      <c r="Q10176" s="135"/>
    </row>
    <row r="10177" spans="5:17" x14ac:dyDescent="0.25">
      <c r="E10177" s="265"/>
      <c r="M10177" s="159"/>
      <c r="N10177" s="149"/>
      <c r="P10177" s="135"/>
      <c r="Q10177" s="135"/>
    </row>
    <row r="10178" spans="5:17" x14ac:dyDescent="0.25">
      <c r="E10178" s="265"/>
      <c r="M10178" s="159"/>
      <c r="N10178" s="149"/>
      <c r="P10178" s="135"/>
      <c r="Q10178" s="135"/>
    </row>
    <row r="10179" spans="5:17" x14ac:dyDescent="0.25">
      <c r="E10179" s="265"/>
      <c r="M10179" s="159"/>
      <c r="N10179" s="149"/>
      <c r="P10179" s="135"/>
      <c r="Q10179" s="135"/>
    </row>
    <row r="10180" spans="5:17" x14ac:dyDescent="0.25">
      <c r="E10180" s="265"/>
      <c r="M10180" s="159"/>
      <c r="N10180" s="149"/>
      <c r="P10180" s="135"/>
      <c r="Q10180" s="135"/>
    </row>
    <row r="10181" spans="5:17" x14ac:dyDescent="0.25">
      <c r="E10181" s="265"/>
      <c r="M10181" s="159"/>
      <c r="N10181" s="149"/>
      <c r="P10181" s="135"/>
      <c r="Q10181" s="135"/>
    </row>
    <row r="10182" spans="5:17" x14ac:dyDescent="0.25">
      <c r="E10182" s="265"/>
      <c r="M10182" s="159"/>
      <c r="N10182" s="149"/>
      <c r="P10182" s="135"/>
      <c r="Q10182" s="135"/>
    </row>
    <row r="10183" spans="5:17" x14ac:dyDescent="0.25">
      <c r="E10183" s="265"/>
      <c r="M10183" s="159"/>
      <c r="N10183" s="149"/>
      <c r="P10183" s="135"/>
      <c r="Q10183" s="135"/>
    </row>
    <row r="10184" spans="5:17" x14ac:dyDescent="0.25">
      <c r="E10184" s="265"/>
      <c r="M10184" s="159"/>
      <c r="N10184" s="149"/>
      <c r="P10184" s="135"/>
      <c r="Q10184" s="135"/>
    </row>
    <row r="10185" spans="5:17" x14ac:dyDescent="0.25">
      <c r="E10185" s="265"/>
      <c r="M10185" s="159"/>
      <c r="N10185" s="149"/>
      <c r="P10185" s="135"/>
      <c r="Q10185" s="135"/>
    </row>
    <row r="10186" spans="5:17" x14ac:dyDescent="0.25">
      <c r="E10186" s="265"/>
      <c r="M10186" s="159"/>
      <c r="N10186" s="149"/>
      <c r="P10186" s="135"/>
      <c r="Q10186" s="135"/>
    </row>
    <row r="10187" spans="5:17" x14ac:dyDescent="0.25">
      <c r="E10187" s="265"/>
      <c r="M10187" s="159"/>
      <c r="N10187" s="149"/>
      <c r="P10187" s="135"/>
      <c r="Q10187" s="135"/>
    </row>
    <row r="10188" spans="5:17" x14ac:dyDescent="0.25">
      <c r="E10188" s="265"/>
      <c r="M10188" s="159"/>
      <c r="N10188" s="149"/>
      <c r="P10188" s="135"/>
      <c r="Q10188" s="135"/>
    </row>
    <row r="10189" spans="5:17" x14ac:dyDescent="0.25">
      <c r="E10189" s="265"/>
      <c r="M10189" s="159"/>
      <c r="N10189" s="149"/>
      <c r="P10189" s="135"/>
      <c r="Q10189" s="135"/>
    </row>
    <row r="10190" spans="5:17" x14ac:dyDescent="0.25">
      <c r="E10190" s="265"/>
      <c r="M10190" s="159"/>
      <c r="N10190" s="149"/>
      <c r="P10190" s="135"/>
      <c r="Q10190" s="135"/>
    </row>
    <row r="10191" spans="5:17" x14ac:dyDescent="0.25">
      <c r="E10191" s="265"/>
      <c r="M10191" s="159"/>
      <c r="N10191" s="149"/>
      <c r="P10191" s="135"/>
      <c r="Q10191" s="135"/>
    </row>
    <row r="10192" spans="5:17" x14ac:dyDescent="0.25">
      <c r="E10192" s="265"/>
      <c r="M10192" s="159"/>
      <c r="N10192" s="149"/>
      <c r="P10192" s="135"/>
      <c r="Q10192" s="135"/>
    </row>
    <row r="10193" spans="5:17" x14ac:dyDescent="0.25">
      <c r="E10193" s="265"/>
      <c r="M10193" s="159"/>
      <c r="N10193" s="149"/>
      <c r="P10193" s="135"/>
      <c r="Q10193" s="135"/>
    </row>
    <row r="10194" spans="5:17" x14ac:dyDescent="0.25">
      <c r="E10194" s="265"/>
      <c r="M10194" s="159"/>
      <c r="N10194" s="149"/>
      <c r="P10194" s="135"/>
      <c r="Q10194" s="135"/>
    </row>
    <row r="10195" spans="5:17" x14ac:dyDescent="0.25">
      <c r="E10195" s="265"/>
      <c r="M10195" s="159"/>
      <c r="N10195" s="149"/>
      <c r="P10195" s="135"/>
      <c r="Q10195" s="135"/>
    </row>
    <row r="10196" spans="5:17" x14ac:dyDescent="0.25">
      <c r="E10196" s="265"/>
      <c r="M10196" s="159"/>
      <c r="N10196" s="149"/>
      <c r="P10196" s="135"/>
      <c r="Q10196" s="135"/>
    </row>
    <row r="10197" spans="5:17" x14ac:dyDescent="0.25">
      <c r="E10197" s="265"/>
      <c r="M10197" s="159"/>
      <c r="N10197" s="149"/>
      <c r="P10197" s="135"/>
      <c r="Q10197" s="135"/>
    </row>
    <row r="10198" spans="5:17" x14ac:dyDescent="0.25">
      <c r="E10198" s="265"/>
      <c r="M10198" s="159"/>
      <c r="N10198" s="149"/>
      <c r="P10198" s="135"/>
      <c r="Q10198" s="135"/>
    </row>
    <row r="10199" spans="5:17" x14ac:dyDescent="0.25">
      <c r="E10199" s="265"/>
      <c r="M10199" s="159"/>
      <c r="N10199" s="149"/>
      <c r="P10199" s="135"/>
      <c r="Q10199" s="135"/>
    </row>
    <row r="10200" spans="5:17" x14ac:dyDescent="0.25">
      <c r="E10200" s="265"/>
      <c r="M10200" s="159"/>
      <c r="N10200" s="149"/>
      <c r="P10200" s="135"/>
      <c r="Q10200" s="135"/>
    </row>
    <row r="10201" spans="5:17" x14ac:dyDescent="0.25">
      <c r="E10201" s="265"/>
      <c r="M10201" s="159"/>
      <c r="N10201" s="149"/>
      <c r="P10201" s="135"/>
      <c r="Q10201" s="135"/>
    </row>
    <row r="10202" spans="5:17" x14ac:dyDescent="0.25">
      <c r="E10202" s="265"/>
      <c r="M10202" s="159"/>
      <c r="N10202" s="149"/>
      <c r="P10202" s="135"/>
      <c r="Q10202" s="135"/>
    </row>
    <row r="10203" spans="5:17" x14ac:dyDescent="0.25">
      <c r="E10203" s="265"/>
      <c r="M10203" s="159"/>
      <c r="N10203" s="149"/>
      <c r="P10203" s="135"/>
      <c r="Q10203" s="135"/>
    </row>
    <row r="10204" spans="5:17" x14ac:dyDescent="0.25">
      <c r="E10204" s="265"/>
      <c r="M10204" s="159"/>
      <c r="N10204" s="149"/>
      <c r="P10204" s="135"/>
      <c r="Q10204" s="135"/>
    </row>
    <row r="10205" spans="5:17" x14ac:dyDescent="0.25">
      <c r="E10205" s="265"/>
      <c r="M10205" s="159"/>
      <c r="N10205" s="149"/>
      <c r="P10205" s="135"/>
      <c r="Q10205" s="135"/>
    </row>
    <row r="10206" spans="5:17" x14ac:dyDescent="0.25">
      <c r="E10206" s="265"/>
      <c r="M10206" s="159"/>
      <c r="N10206" s="149"/>
      <c r="P10206" s="135"/>
      <c r="Q10206" s="135"/>
    </row>
    <row r="10207" spans="5:17" x14ac:dyDescent="0.25">
      <c r="E10207" s="265"/>
      <c r="M10207" s="159"/>
      <c r="N10207" s="149"/>
      <c r="P10207" s="135"/>
      <c r="Q10207" s="135"/>
    </row>
    <row r="10208" spans="5:17" x14ac:dyDescent="0.25">
      <c r="E10208" s="265"/>
      <c r="M10208" s="159"/>
      <c r="N10208" s="149"/>
      <c r="P10208" s="135"/>
      <c r="Q10208" s="135"/>
    </row>
    <row r="10209" spans="5:17" x14ac:dyDescent="0.25">
      <c r="E10209" s="265"/>
      <c r="M10209" s="159"/>
      <c r="N10209" s="149"/>
      <c r="P10209" s="135"/>
      <c r="Q10209" s="135"/>
    </row>
    <row r="10210" spans="5:17" x14ac:dyDescent="0.25">
      <c r="E10210" s="265"/>
      <c r="M10210" s="159"/>
      <c r="N10210" s="149"/>
      <c r="P10210" s="135"/>
      <c r="Q10210" s="135"/>
    </row>
    <row r="10211" spans="5:17" x14ac:dyDescent="0.25">
      <c r="E10211" s="265"/>
      <c r="M10211" s="159"/>
      <c r="N10211" s="149"/>
      <c r="P10211" s="135"/>
      <c r="Q10211" s="135"/>
    </row>
    <row r="10212" spans="5:17" x14ac:dyDescent="0.25">
      <c r="E10212" s="265"/>
      <c r="M10212" s="159"/>
      <c r="N10212" s="149"/>
      <c r="P10212" s="135"/>
      <c r="Q10212" s="135"/>
    </row>
    <row r="10213" spans="5:17" x14ac:dyDescent="0.25">
      <c r="E10213" s="265"/>
      <c r="M10213" s="159"/>
      <c r="N10213" s="149"/>
      <c r="P10213" s="135"/>
      <c r="Q10213" s="135"/>
    </row>
    <row r="10214" spans="5:17" x14ac:dyDescent="0.25">
      <c r="E10214" s="265"/>
      <c r="M10214" s="159"/>
      <c r="N10214" s="149"/>
      <c r="P10214" s="135"/>
      <c r="Q10214" s="135"/>
    </row>
    <row r="10215" spans="5:17" x14ac:dyDescent="0.25">
      <c r="E10215" s="265"/>
      <c r="M10215" s="159"/>
      <c r="N10215" s="149"/>
      <c r="P10215" s="135"/>
      <c r="Q10215" s="135"/>
    </row>
    <row r="10216" spans="5:17" x14ac:dyDescent="0.25">
      <c r="E10216" s="265"/>
      <c r="M10216" s="159"/>
      <c r="N10216" s="149"/>
      <c r="P10216" s="135"/>
      <c r="Q10216" s="135"/>
    </row>
    <row r="10217" spans="5:17" x14ac:dyDescent="0.25">
      <c r="E10217" s="265"/>
      <c r="M10217" s="159"/>
      <c r="N10217" s="149"/>
      <c r="P10217" s="135"/>
      <c r="Q10217" s="135"/>
    </row>
    <row r="10218" spans="5:17" x14ac:dyDescent="0.25">
      <c r="E10218" s="265"/>
      <c r="M10218" s="159"/>
      <c r="N10218" s="149"/>
      <c r="P10218" s="135"/>
      <c r="Q10218" s="135"/>
    </row>
    <row r="10219" spans="5:17" x14ac:dyDescent="0.25">
      <c r="E10219" s="265"/>
      <c r="M10219" s="159"/>
      <c r="N10219" s="149"/>
      <c r="P10219" s="135"/>
      <c r="Q10219" s="135"/>
    </row>
    <row r="10220" spans="5:17" x14ac:dyDescent="0.25">
      <c r="E10220" s="265"/>
      <c r="M10220" s="159"/>
      <c r="N10220" s="149"/>
      <c r="P10220" s="135"/>
      <c r="Q10220" s="135"/>
    </row>
    <row r="10221" spans="5:17" x14ac:dyDescent="0.25">
      <c r="E10221" s="265"/>
      <c r="M10221" s="159"/>
      <c r="N10221" s="149"/>
      <c r="P10221" s="135"/>
      <c r="Q10221" s="135"/>
    </row>
    <row r="10222" spans="5:17" x14ac:dyDescent="0.25">
      <c r="E10222" s="265"/>
      <c r="M10222" s="159"/>
      <c r="N10222" s="149"/>
      <c r="P10222" s="135"/>
      <c r="Q10222" s="135"/>
    </row>
    <row r="10223" spans="5:17" x14ac:dyDescent="0.25">
      <c r="E10223" s="265"/>
      <c r="M10223" s="159"/>
      <c r="N10223" s="149"/>
      <c r="P10223" s="135"/>
      <c r="Q10223" s="135"/>
    </row>
    <row r="10224" spans="5:17" x14ac:dyDescent="0.25">
      <c r="E10224" s="265"/>
      <c r="M10224" s="159"/>
      <c r="N10224" s="149"/>
      <c r="P10224" s="135"/>
      <c r="Q10224" s="135"/>
    </row>
    <row r="10225" spans="5:17" x14ac:dyDescent="0.25">
      <c r="E10225" s="265"/>
      <c r="M10225" s="159"/>
      <c r="N10225" s="149"/>
      <c r="P10225" s="135"/>
      <c r="Q10225" s="135"/>
    </row>
    <row r="10226" spans="5:17" x14ac:dyDescent="0.25">
      <c r="E10226" s="265"/>
      <c r="M10226" s="159"/>
      <c r="N10226" s="149"/>
      <c r="P10226" s="135"/>
      <c r="Q10226" s="135"/>
    </row>
    <row r="10227" spans="5:17" x14ac:dyDescent="0.25">
      <c r="E10227" s="265"/>
      <c r="M10227" s="159"/>
      <c r="N10227" s="149"/>
      <c r="P10227" s="135"/>
      <c r="Q10227" s="135"/>
    </row>
    <row r="10228" spans="5:17" x14ac:dyDescent="0.25">
      <c r="E10228" s="265"/>
      <c r="M10228" s="159"/>
      <c r="N10228" s="149"/>
      <c r="P10228" s="135"/>
      <c r="Q10228" s="135"/>
    </row>
    <row r="10229" spans="5:17" x14ac:dyDescent="0.25">
      <c r="E10229" s="265"/>
      <c r="M10229" s="159"/>
      <c r="N10229" s="149"/>
      <c r="P10229" s="135"/>
      <c r="Q10229" s="135"/>
    </row>
    <row r="10230" spans="5:17" x14ac:dyDescent="0.25">
      <c r="E10230" s="265"/>
      <c r="M10230" s="159"/>
      <c r="N10230" s="149"/>
      <c r="P10230" s="135"/>
      <c r="Q10230" s="135"/>
    </row>
    <row r="10231" spans="5:17" x14ac:dyDescent="0.25">
      <c r="E10231" s="265"/>
      <c r="M10231" s="159"/>
      <c r="N10231" s="149"/>
      <c r="P10231" s="135"/>
      <c r="Q10231" s="135"/>
    </row>
    <row r="10232" spans="5:17" x14ac:dyDescent="0.25">
      <c r="E10232" s="265"/>
      <c r="M10232" s="159"/>
      <c r="N10232" s="149"/>
      <c r="P10232" s="135"/>
      <c r="Q10232" s="135"/>
    </row>
    <row r="10233" spans="5:17" x14ac:dyDescent="0.25">
      <c r="E10233" s="265"/>
      <c r="M10233" s="159"/>
      <c r="N10233" s="149"/>
      <c r="P10233" s="135"/>
      <c r="Q10233" s="135"/>
    </row>
    <row r="10234" spans="5:17" x14ac:dyDescent="0.25">
      <c r="E10234" s="265"/>
      <c r="M10234" s="159"/>
      <c r="N10234" s="149"/>
      <c r="P10234" s="135"/>
      <c r="Q10234" s="135"/>
    </row>
    <row r="10235" spans="5:17" x14ac:dyDescent="0.25">
      <c r="E10235" s="265"/>
      <c r="M10235" s="159"/>
      <c r="N10235" s="149"/>
      <c r="P10235" s="135"/>
      <c r="Q10235" s="135"/>
    </row>
    <row r="10236" spans="5:17" x14ac:dyDescent="0.25">
      <c r="E10236" s="265"/>
      <c r="M10236" s="159"/>
      <c r="N10236" s="149"/>
      <c r="P10236" s="135"/>
      <c r="Q10236" s="135"/>
    </row>
    <row r="10237" spans="5:17" x14ac:dyDescent="0.25">
      <c r="E10237" s="265"/>
      <c r="M10237" s="159"/>
      <c r="N10237" s="149"/>
      <c r="P10237" s="135"/>
      <c r="Q10237" s="135"/>
    </row>
    <row r="10238" spans="5:17" x14ac:dyDescent="0.25">
      <c r="E10238" s="265"/>
      <c r="M10238" s="159"/>
      <c r="N10238" s="149"/>
      <c r="P10238" s="135"/>
      <c r="Q10238" s="135"/>
    </row>
    <row r="10239" spans="5:17" x14ac:dyDescent="0.25">
      <c r="E10239" s="265"/>
      <c r="M10239" s="159"/>
      <c r="N10239" s="149"/>
      <c r="P10239" s="135"/>
      <c r="Q10239" s="135"/>
    </row>
    <row r="10240" spans="5:17" x14ac:dyDescent="0.25">
      <c r="E10240" s="265"/>
      <c r="M10240" s="159"/>
      <c r="N10240" s="149"/>
      <c r="P10240" s="135"/>
      <c r="Q10240" s="135"/>
    </row>
    <row r="10241" spans="5:17" x14ac:dyDescent="0.25">
      <c r="E10241" s="265"/>
      <c r="M10241" s="159"/>
      <c r="N10241" s="149"/>
      <c r="P10241" s="135"/>
      <c r="Q10241" s="135"/>
    </row>
    <row r="10242" spans="5:17" x14ac:dyDescent="0.25">
      <c r="E10242" s="265"/>
      <c r="M10242" s="159"/>
      <c r="N10242" s="149"/>
      <c r="P10242" s="135"/>
      <c r="Q10242" s="135"/>
    </row>
    <row r="10243" spans="5:17" x14ac:dyDescent="0.25">
      <c r="E10243" s="265"/>
      <c r="M10243" s="159"/>
      <c r="N10243" s="149"/>
      <c r="P10243" s="135"/>
      <c r="Q10243" s="135"/>
    </row>
    <row r="10244" spans="5:17" x14ac:dyDescent="0.25">
      <c r="E10244" s="265"/>
      <c r="M10244" s="159"/>
      <c r="N10244" s="149"/>
      <c r="P10244" s="135"/>
      <c r="Q10244" s="135"/>
    </row>
    <row r="10245" spans="5:17" x14ac:dyDescent="0.25">
      <c r="E10245" s="265"/>
      <c r="M10245" s="159"/>
      <c r="N10245" s="149"/>
      <c r="P10245" s="135"/>
      <c r="Q10245" s="135"/>
    </row>
    <row r="10246" spans="5:17" x14ac:dyDescent="0.25">
      <c r="E10246" s="265"/>
      <c r="M10246" s="159"/>
      <c r="N10246" s="149"/>
      <c r="P10246" s="135"/>
      <c r="Q10246" s="135"/>
    </row>
    <row r="10247" spans="5:17" x14ac:dyDescent="0.25">
      <c r="E10247" s="265"/>
      <c r="M10247" s="159"/>
      <c r="N10247" s="149"/>
      <c r="P10247" s="135"/>
      <c r="Q10247" s="135"/>
    </row>
    <row r="10248" spans="5:17" x14ac:dyDescent="0.25">
      <c r="E10248" s="265"/>
      <c r="M10248" s="159"/>
      <c r="N10248" s="149"/>
      <c r="P10248" s="135"/>
      <c r="Q10248" s="135"/>
    </row>
    <row r="10249" spans="5:17" x14ac:dyDescent="0.25">
      <c r="E10249" s="265"/>
      <c r="M10249" s="159"/>
      <c r="N10249" s="149"/>
      <c r="P10249" s="135"/>
      <c r="Q10249" s="135"/>
    </row>
    <row r="10250" spans="5:17" x14ac:dyDescent="0.25">
      <c r="E10250" s="265"/>
      <c r="M10250" s="159"/>
      <c r="N10250" s="149"/>
      <c r="P10250" s="135"/>
      <c r="Q10250" s="135"/>
    </row>
    <row r="10251" spans="5:17" x14ac:dyDescent="0.25">
      <c r="E10251" s="265"/>
      <c r="M10251" s="159"/>
      <c r="N10251" s="149"/>
      <c r="P10251" s="135"/>
      <c r="Q10251" s="135"/>
    </row>
    <row r="10252" spans="5:17" x14ac:dyDescent="0.25">
      <c r="E10252" s="265"/>
      <c r="M10252" s="159"/>
      <c r="N10252" s="149"/>
      <c r="P10252" s="135"/>
      <c r="Q10252" s="135"/>
    </row>
    <row r="10253" spans="5:17" x14ac:dyDescent="0.25">
      <c r="E10253" s="265"/>
      <c r="M10253" s="159"/>
      <c r="N10253" s="149"/>
      <c r="P10253" s="135"/>
      <c r="Q10253" s="135"/>
    </row>
    <row r="10254" spans="5:17" x14ac:dyDescent="0.25">
      <c r="E10254" s="265"/>
      <c r="M10254" s="159"/>
      <c r="N10254" s="149"/>
      <c r="P10254" s="135"/>
      <c r="Q10254" s="135"/>
    </row>
    <row r="10255" spans="5:17" x14ac:dyDescent="0.25">
      <c r="E10255" s="265"/>
      <c r="M10255" s="159"/>
      <c r="N10255" s="149"/>
      <c r="P10255" s="135"/>
      <c r="Q10255" s="135"/>
    </row>
    <row r="10256" spans="5:17" x14ac:dyDescent="0.25">
      <c r="E10256" s="265"/>
      <c r="M10256" s="159"/>
      <c r="N10256" s="149"/>
      <c r="P10256" s="135"/>
      <c r="Q10256" s="135"/>
    </row>
    <row r="10257" spans="5:17" x14ac:dyDescent="0.25">
      <c r="E10257" s="265"/>
      <c r="M10257" s="159"/>
      <c r="N10257" s="149"/>
      <c r="P10257" s="135"/>
      <c r="Q10257" s="135"/>
    </row>
    <row r="10258" spans="5:17" x14ac:dyDescent="0.25">
      <c r="E10258" s="265"/>
      <c r="M10258" s="159"/>
      <c r="N10258" s="149"/>
      <c r="P10258" s="135"/>
      <c r="Q10258" s="135"/>
    </row>
    <row r="10259" spans="5:17" x14ac:dyDescent="0.25">
      <c r="E10259" s="265"/>
      <c r="M10259" s="159"/>
      <c r="N10259" s="149"/>
      <c r="P10259" s="135"/>
      <c r="Q10259" s="135"/>
    </row>
    <row r="10260" spans="5:17" x14ac:dyDescent="0.25">
      <c r="E10260" s="265"/>
      <c r="M10260" s="159"/>
      <c r="N10260" s="149"/>
      <c r="P10260" s="135"/>
      <c r="Q10260" s="135"/>
    </row>
    <row r="10261" spans="5:17" x14ac:dyDescent="0.25">
      <c r="E10261" s="265"/>
      <c r="M10261" s="159"/>
      <c r="N10261" s="149"/>
      <c r="P10261" s="135"/>
      <c r="Q10261" s="135"/>
    </row>
    <row r="10262" spans="5:17" x14ac:dyDescent="0.25">
      <c r="E10262" s="265"/>
      <c r="M10262" s="159"/>
      <c r="N10262" s="149"/>
      <c r="P10262" s="135"/>
      <c r="Q10262" s="135"/>
    </row>
    <row r="10263" spans="5:17" x14ac:dyDescent="0.25">
      <c r="E10263" s="265"/>
      <c r="M10263" s="159"/>
      <c r="N10263" s="149"/>
      <c r="P10263" s="135"/>
      <c r="Q10263" s="135"/>
    </row>
    <row r="10264" spans="5:17" x14ac:dyDescent="0.25">
      <c r="E10264" s="265"/>
      <c r="M10264" s="159"/>
      <c r="N10264" s="149"/>
      <c r="P10264" s="135"/>
      <c r="Q10264" s="135"/>
    </row>
    <row r="10265" spans="5:17" x14ac:dyDescent="0.25">
      <c r="E10265" s="265"/>
      <c r="M10265" s="159"/>
      <c r="N10265" s="149"/>
      <c r="P10265" s="135"/>
      <c r="Q10265" s="135"/>
    </row>
    <row r="10266" spans="5:17" x14ac:dyDescent="0.25">
      <c r="E10266" s="265"/>
      <c r="M10266" s="159"/>
      <c r="N10266" s="149"/>
      <c r="P10266" s="135"/>
      <c r="Q10266" s="135"/>
    </row>
    <row r="10267" spans="5:17" x14ac:dyDescent="0.25">
      <c r="E10267" s="265"/>
      <c r="M10267" s="159"/>
      <c r="N10267" s="149"/>
      <c r="P10267" s="135"/>
      <c r="Q10267" s="135"/>
    </row>
    <row r="10268" spans="5:17" x14ac:dyDescent="0.25">
      <c r="E10268" s="265"/>
      <c r="M10268" s="159"/>
      <c r="N10268" s="149"/>
      <c r="P10268" s="135"/>
      <c r="Q10268" s="135"/>
    </row>
    <row r="10269" spans="5:17" x14ac:dyDescent="0.25">
      <c r="E10269" s="265"/>
      <c r="M10269" s="159"/>
      <c r="N10269" s="149"/>
      <c r="P10269" s="135"/>
      <c r="Q10269" s="135"/>
    </row>
    <row r="10270" spans="5:17" x14ac:dyDescent="0.25">
      <c r="E10270" s="265"/>
      <c r="M10270" s="159"/>
      <c r="N10270" s="149"/>
      <c r="P10270" s="135"/>
      <c r="Q10270" s="135"/>
    </row>
    <row r="10271" spans="5:17" x14ac:dyDescent="0.25">
      <c r="E10271" s="265"/>
      <c r="M10271" s="159"/>
      <c r="N10271" s="149"/>
      <c r="P10271" s="135"/>
      <c r="Q10271" s="135"/>
    </row>
    <row r="10272" spans="5:17" x14ac:dyDescent="0.25">
      <c r="E10272" s="265"/>
      <c r="M10272" s="159"/>
      <c r="N10272" s="149"/>
      <c r="P10272" s="135"/>
      <c r="Q10272" s="135"/>
    </row>
    <row r="10273" spans="5:17" x14ac:dyDescent="0.25">
      <c r="E10273" s="265"/>
      <c r="M10273" s="159"/>
      <c r="N10273" s="149"/>
      <c r="P10273" s="135"/>
      <c r="Q10273" s="135"/>
    </row>
    <row r="10274" spans="5:17" x14ac:dyDescent="0.25">
      <c r="E10274" s="265"/>
      <c r="M10274" s="159"/>
      <c r="N10274" s="149"/>
      <c r="P10274" s="135"/>
      <c r="Q10274" s="135"/>
    </row>
    <row r="10275" spans="5:17" x14ac:dyDescent="0.25">
      <c r="E10275" s="265"/>
      <c r="M10275" s="159"/>
      <c r="N10275" s="149"/>
      <c r="P10275" s="135"/>
      <c r="Q10275" s="135"/>
    </row>
    <row r="10276" spans="5:17" x14ac:dyDescent="0.25">
      <c r="E10276" s="265"/>
      <c r="M10276" s="159"/>
      <c r="N10276" s="149"/>
      <c r="P10276" s="135"/>
      <c r="Q10276" s="135"/>
    </row>
    <row r="10277" spans="5:17" x14ac:dyDescent="0.25">
      <c r="E10277" s="265"/>
      <c r="M10277" s="159"/>
      <c r="N10277" s="149"/>
      <c r="P10277" s="135"/>
      <c r="Q10277" s="135"/>
    </row>
    <row r="10278" spans="5:17" x14ac:dyDescent="0.25">
      <c r="E10278" s="265"/>
      <c r="M10278" s="159"/>
      <c r="N10278" s="149"/>
      <c r="P10278" s="135"/>
      <c r="Q10278" s="135"/>
    </row>
    <row r="10279" spans="5:17" x14ac:dyDescent="0.25">
      <c r="E10279" s="265"/>
      <c r="M10279" s="159"/>
      <c r="N10279" s="149"/>
      <c r="P10279" s="135"/>
      <c r="Q10279" s="135"/>
    </row>
    <row r="10280" spans="5:17" x14ac:dyDescent="0.25">
      <c r="E10280" s="265"/>
      <c r="M10280" s="159"/>
      <c r="N10280" s="149"/>
      <c r="P10280" s="135"/>
      <c r="Q10280" s="135"/>
    </row>
    <row r="10281" spans="5:17" x14ac:dyDescent="0.25">
      <c r="E10281" s="265"/>
      <c r="M10281" s="159"/>
      <c r="N10281" s="149"/>
      <c r="P10281" s="135"/>
      <c r="Q10281" s="135"/>
    </row>
    <row r="10282" spans="5:17" x14ac:dyDescent="0.25">
      <c r="E10282" s="265"/>
      <c r="M10282" s="159"/>
      <c r="N10282" s="149"/>
      <c r="P10282" s="135"/>
      <c r="Q10282" s="135"/>
    </row>
    <row r="10283" spans="5:17" x14ac:dyDescent="0.25">
      <c r="E10283" s="265"/>
      <c r="M10283" s="159"/>
      <c r="N10283" s="149"/>
      <c r="P10283" s="135"/>
      <c r="Q10283" s="135"/>
    </row>
    <row r="10284" spans="5:17" x14ac:dyDescent="0.25">
      <c r="E10284" s="265"/>
      <c r="M10284" s="159"/>
      <c r="N10284" s="149"/>
      <c r="P10284" s="135"/>
      <c r="Q10284" s="135"/>
    </row>
    <row r="10285" spans="5:17" x14ac:dyDescent="0.25">
      <c r="E10285" s="265"/>
      <c r="M10285" s="159"/>
      <c r="N10285" s="149"/>
      <c r="P10285" s="135"/>
      <c r="Q10285" s="135"/>
    </row>
    <row r="10286" spans="5:17" x14ac:dyDescent="0.25">
      <c r="E10286" s="265"/>
      <c r="M10286" s="159"/>
      <c r="N10286" s="149"/>
      <c r="P10286" s="135"/>
      <c r="Q10286" s="135"/>
    </row>
    <row r="10287" spans="5:17" x14ac:dyDescent="0.25">
      <c r="E10287" s="265"/>
      <c r="M10287" s="159"/>
      <c r="N10287" s="149"/>
      <c r="P10287" s="135"/>
      <c r="Q10287" s="135"/>
    </row>
    <row r="10288" spans="5:17" x14ac:dyDescent="0.25">
      <c r="E10288" s="265"/>
      <c r="M10288" s="159"/>
      <c r="N10288" s="149"/>
      <c r="P10288" s="135"/>
      <c r="Q10288" s="135"/>
    </row>
    <row r="10289" spans="5:17" x14ac:dyDescent="0.25">
      <c r="E10289" s="265"/>
      <c r="M10289" s="159"/>
      <c r="N10289" s="149"/>
      <c r="P10289" s="135"/>
      <c r="Q10289" s="135"/>
    </row>
    <row r="10290" spans="5:17" x14ac:dyDescent="0.25">
      <c r="E10290" s="265"/>
      <c r="M10290" s="159"/>
      <c r="N10290" s="149"/>
      <c r="P10290" s="135"/>
      <c r="Q10290" s="135"/>
    </row>
    <row r="10291" spans="5:17" x14ac:dyDescent="0.25">
      <c r="E10291" s="265"/>
      <c r="M10291" s="159"/>
      <c r="N10291" s="149"/>
      <c r="P10291" s="135"/>
      <c r="Q10291" s="135"/>
    </row>
    <row r="10292" spans="5:17" x14ac:dyDescent="0.25">
      <c r="E10292" s="265"/>
      <c r="M10292" s="159"/>
      <c r="N10292" s="149"/>
      <c r="P10292" s="135"/>
      <c r="Q10292" s="135"/>
    </row>
    <row r="10293" spans="5:17" x14ac:dyDescent="0.25">
      <c r="E10293" s="265"/>
      <c r="M10293" s="159"/>
      <c r="N10293" s="149"/>
      <c r="P10293" s="135"/>
      <c r="Q10293" s="135"/>
    </row>
    <row r="10294" spans="5:17" x14ac:dyDescent="0.25">
      <c r="E10294" s="265"/>
      <c r="M10294" s="159"/>
      <c r="N10294" s="149"/>
      <c r="P10294" s="135"/>
      <c r="Q10294" s="135"/>
    </row>
    <row r="10295" spans="5:17" x14ac:dyDescent="0.25">
      <c r="E10295" s="265"/>
      <c r="M10295" s="159"/>
      <c r="N10295" s="149"/>
      <c r="P10295" s="135"/>
      <c r="Q10295" s="135"/>
    </row>
    <row r="10296" spans="5:17" x14ac:dyDescent="0.25">
      <c r="E10296" s="265"/>
      <c r="M10296" s="159"/>
      <c r="N10296" s="149"/>
      <c r="P10296" s="135"/>
      <c r="Q10296" s="135"/>
    </row>
    <row r="10297" spans="5:17" x14ac:dyDescent="0.25">
      <c r="E10297" s="265"/>
      <c r="M10297" s="159"/>
      <c r="N10297" s="149"/>
      <c r="P10297" s="135"/>
      <c r="Q10297" s="135"/>
    </row>
    <row r="10298" spans="5:17" x14ac:dyDescent="0.25">
      <c r="E10298" s="265"/>
      <c r="M10298" s="159"/>
      <c r="N10298" s="149"/>
      <c r="P10298" s="135"/>
      <c r="Q10298" s="135"/>
    </row>
    <row r="10299" spans="5:17" x14ac:dyDescent="0.25">
      <c r="E10299" s="265"/>
      <c r="M10299" s="159"/>
      <c r="N10299" s="149"/>
      <c r="P10299" s="135"/>
      <c r="Q10299" s="135"/>
    </row>
    <row r="10300" spans="5:17" x14ac:dyDescent="0.25">
      <c r="E10300" s="265"/>
      <c r="M10300" s="159"/>
      <c r="N10300" s="149"/>
      <c r="P10300" s="135"/>
      <c r="Q10300" s="135"/>
    </row>
    <row r="10301" spans="5:17" x14ac:dyDescent="0.25">
      <c r="E10301" s="265"/>
      <c r="M10301" s="159"/>
      <c r="N10301" s="149"/>
      <c r="P10301" s="135"/>
      <c r="Q10301" s="135"/>
    </row>
    <row r="10302" spans="5:17" x14ac:dyDescent="0.25">
      <c r="E10302" s="265"/>
      <c r="M10302" s="159"/>
      <c r="N10302" s="149"/>
      <c r="P10302" s="135"/>
      <c r="Q10302" s="135"/>
    </row>
    <row r="10303" spans="5:17" x14ac:dyDescent="0.25">
      <c r="E10303" s="265"/>
      <c r="M10303" s="159"/>
      <c r="N10303" s="149"/>
      <c r="P10303" s="135"/>
      <c r="Q10303" s="135"/>
    </row>
    <row r="10304" spans="5:17" x14ac:dyDescent="0.25">
      <c r="E10304" s="265"/>
      <c r="M10304" s="159"/>
      <c r="N10304" s="149"/>
      <c r="P10304" s="135"/>
      <c r="Q10304" s="135"/>
    </row>
    <row r="10305" spans="5:17" x14ac:dyDescent="0.25">
      <c r="E10305" s="265"/>
      <c r="M10305" s="159"/>
      <c r="N10305" s="149"/>
      <c r="P10305" s="135"/>
      <c r="Q10305" s="135"/>
    </row>
    <row r="10306" spans="5:17" x14ac:dyDescent="0.25">
      <c r="E10306" s="265"/>
      <c r="M10306" s="159"/>
      <c r="N10306" s="149"/>
      <c r="P10306" s="135"/>
      <c r="Q10306" s="135"/>
    </row>
    <row r="10307" spans="5:17" x14ac:dyDescent="0.25">
      <c r="E10307" s="265"/>
      <c r="M10307" s="159"/>
      <c r="N10307" s="149"/>
      <c r="P10307" s="135"/>
      <c r="Q10307" s="135"/>
    </row>
    <row r="10308" spans="5:17" x14ac:dyDescent="0.25">
      <c r="E10308" s="265"/>
      <c r="M10308" s="159"/>
      <c r="N10308" s="149"/>
      <c r="P10308" s="135"/>
      <c r="Q10308" s="135"/>
    </row>
    <row r="10309" spans="5:17" x14ac:dyDescent="0.25">
      <c r="E10309" s="265"/>
      <c r="M10309" s="159"/>
      <c r="N10309" s="149"/>
      <c r="P10309" s="135"/>
      <c r="Q10309" s="135"/>
    </row>
    <row r="10310" spans="5:17" x14ac:dyDescent="0.25">
      <c r="E10310" s="265"/>
      <c r="M10310" s="159"/>
      <c r="N10310" s="149"/>
      <c r="P10310" s="135"/>
      <c r="Q10310" s="135"/>
    </row>
    <row r="10311" spans="5:17" x14ac:dyDescent="0.25">
      <c r="E10311" s="265"/>
      <c r="M10311" s="159"/>
      <c r="N10311" s="149"/>
      <c r="P10311" s="135"/>
      <c r="Q10311" s="135"/>
    </row>
    <row r="10312" spans="5:17" x14ac:dyDescent="0.25">
      <c r="E10312" s="265"/>
      <c r="M10312" s="159"/>
      <c r="N10312" s="149"/>
      <c r="P10312" s="135"/>
      <c r="Q10312" s="135"/>
    </row>
    <row r="10313" spans="5:17" x14ac:dyDescent="0.25">
      <c r="E10313" s="265"/>
      <c r="M10313" s="159"/>
      <c r="N10313" s="149"/>
      <c r="P10313" s="135"/>
      <c r="Q10313" s="135"/>
    </row>
    <row r="10314" spans="5:17" x14ac:dyDescent="0.25">
      <c r="E10314" s="265"/>
      <c r="M10314" s="159"/>
      <c r="N10314" s="149"/>
      <c r="P10314" s="135"/>
      <c r="Q10314" s="135"/>
    </row>
    <row r="10315" spans="5:17" x14ac:dyDescent="0.25">
      <c r="E10315" s="265"/>
      <c r="M10315" s="159"/>
      <c r="N10315" s="149"/>
      <c r="P10315" s="135"/>
      <c r="Q10315" s="135"/>
    </row>
    <row r="10316" spans="5:17" x14ac:dyDescent="0.25">
      <c r="E10316" s="265"/>
      <c r="M10316" s="159"/>
      <c r="N10316" s="149"/>
      <c r="P10316" s="135"/>
      <c r="Q10316" s="135"/>
    </row>
    <row r="10317" spans="5:17" x14ac:dyDescent="0.25">
      <c r="E10317" s="265"/>
      <c r="M10317" s="159"/>
      <c r="N10317" s="149"/>
      <c r="P10317" s="135"/>
      <c r="Q10317" s="135"/>
    </row>
    <row r="10318" spans="5:17" x14ac:dyDescent="0.25">
      <c r="E10318" s="265"/>
      <c r="M10318" s="159"/>
      <c r="N10318" s="149"/>
      <c r="P10318" s="135"/>
      <c r="Q10318" s="135"/>
    </row>
    <row r="10319" spans="5:17" x14ac:dyDescent="0.25">
      <c r="E10319" s="265"/>
      <c r="M10319" s="159"/>
      <c r="N10319" s="149"/>
      <c r="P10319" s="135"/>
      <c r="Q10319" s="135"/>
    </row>
    <row r="10320" spans="5:17" x14ac:dyDescent="0.25">
      <c r="E10320" s="265"/>
      <c r="M10320" s="159"/>
      <c r="N10320" s="149"/>
      <c r="P10320" s="135"/>
      <c r="Q10320" s="135"/>
    </row>
    <row r="10321" spans="5:17" x14ac:dyDescent="0.25">
      <c r="E10321" s="265"/>
      <c r="M10321" s="159"/>
      <c r="N10321" s="149"/>
      <c r="P10321" s="135"/>
      <c r="Q10321" s="135"/>
    </row>
    <row r="10322" spans="5:17" x14ac:dyDescent="0.25">
      <c r="E10322" s="265"/>
      <c r="M10322" s="159"/>
      <c r="N10322" s="149"/>
      <c r="P10322" s="135"/>
      <c r="Q10322" s="135"/>
    </row>
    <row r="10323" spans="5:17" x14ac:dyDescent="0.25">
      <c r="E10323" s="265"/>
      <c r="M10323" s="159"/>
      <c r="N10323" s="149"/>
      <c r="P10323" s="135"/>
      <c r="Q10323" s="135"/>
    </row>
    <row r="10324" spans="5:17" x14ac:dyDescent="0.25">
      <c r="E10324" s="265"/>
      <c r="M10324" s="159"/>
      <c r="N10324" s="149"/>
      <c r="P10324" s="135"/>
      <c r="Q10324" s="135"/>
    </row>
    <row r="10325" spans="5:17" x14ac:dyDescent="0.25">
      <c r="E10325" s="265"/>
      <c r="M10325" s="159"/>
      <c r="N10325" s="149"/>
      <c r="P10325" s="135"/>
      <c r="Q10325" s="135"/>
    </row>
    <row r="10326" spans="5:17" x14ac:dyDescent="0.25">
      <c r="E10326" s="265"/>
      <c r="M10326" s="159"/>
      <c r="N10326" s="149"/>
      <c r="P10326" s="135"/>
      <c r="Q10326" s="135"/>
    </row>
    <row r="10327" spans="5:17" x14ac:dyDescent="0.25">
      <c r="E10327" s="265"/>
      <c r="M10327" s="159"/>
      <c r="N10327" s="149"/>
      <c r="P10327" s="135"/>
      <c r="Q10327" s="135"/>
    </row>
    <row r="10328" spans="5:17" x14ac:dyDescent="0.25">
      <c r="E10328" s="265"/>
      <c r="M10328" s="159"/>
      <c r="N10328" s="149"/>
      <c r="P10328" s="135"/>
      <c r="Q10328" s="135"/>
    </row>
    <row r="10329" spans="5:17" x14ac:dyDescent="0.25">
      <c r="E10329" s="265"/>
      <c r="M10329" s="159"/>
      <c r="N10329" s="149"/>
      <c r="P10329" s="135"/>
      <c r="Q10329" s="135"/>
    </row>
    <row r="10330" spans="5:17" x14ac:dyDescent="0.25">
      <c r="E10330" s="265"/>
      <c r="M10330" s="159"/>
      <c r="N10330" s="149"/>
      <c r="P10330" s="135"/>
      <c r="Q10330" s="135"/>
    </row>
    <row r="10331" spans="5:17" x14ac:dyDescent="0.25">
      <c r="E10331" s="265"/>
      <c r="M10331" s="159"/>
      <c r="N10331" s="149"/>
      <c r="P10331" s="135"/>
      <c r="Q10331" s="135"/>
    </row>
    <row r="10332" spans="5:17" x14ac:dyDescent="0.25">
      <c r="E10332" s="265"/>
      <c r="M10332" s="159"/>
      <c r="N10332" s="149"/>
      <c r="P10332" s="135"/>
      <c r="Q10332" s="135"/>
    </row>
    <row r="10333" spans="5:17" x14ac:dyDescent="0.25">
      <c r="E10333" s="265"/>
      <c r="M10333" s="159"/>
      <c r="N10333" s="149"/>
      <c r="P10333" s="135"/>
      <c r="Q10333" s="135"/>
    </row>
    <row r="10334" spans="5:17" x14ac:dyDescent="0.25">
      <c r="E10334" s="265"/>
      <c r="M10334" s="159"/>
      <c r="N10334" s="149"/>
      <c r="P10334" s="135"/>
      <c r="Q10334" s="135"/>
    </row>
    <row r="10335" spans="5:17" x14ac:dyDescent="0.25">
      <c r="E10335" s="265"/>
      <c r="M10335" s="159"/>
      <c r="N10335" s="149"/>
      <c r="P10335" s="135"/>
      <c r="Q10335" s="135"/>
    </row>
    <row r="10336" spans="5:17" x14ac:dyDescent="0.25">
      <c r="E10336" s="265"/>
      <c r="M10336" s="159"/>
      <c r="N10336" s="149"/>
      <c r="P10336" s="135"/>
      <c r="Q10336" s="135"/>
    </row>
    <row r="10337" spans="5:17" x14ac:dyDescent="0.25">
      <c r="E10337" s="265"/>
      <c r="M10337" s="159"/>
      <c r="N10337" s="149"/>
      <c r="P10337" s="135"/>
      <c r="Q10337" s="135"/>
    </row>
    <row r="10338" spans="5:17" x14ac:dyDescent="0.25">
      <c r="E10338" s="265"/>
      <c r="M10338" s="159"/>
      <c r="N10338" s="149"/>
      <c r="P10338" s="135"/>
      <c r="Q10338" s="135"/>
    </row>
    <row r="10339" spans="5:17" x14ac:dyDescent="0.25">
      <c r="E10339" s="265"/>
      <c r="M10339" s="159"/>
      <c r="N10339" s="149"/>
      <c r="P10339" s="135"/>
      <c r="Q10339" s="135"/>
    </row>
    <row r="10340" spans="5:17" x14ac:dyDescent="0.25">
      <c r="E10340" s="265"/>
      <c r="M10340" s="159"/>
      <c r="N10340" s="149"/>
      <c r="P10340" s="135"/>
      <c r="Q10340" s="135"/>
    </row>
    <row r="10341" spans="5:17" x14ac:dyDescent="0.25">
      <c r="E10341" s="265"/>
      <c r="M10341" s="159"/>
      <c r="N10341" s="149"/>
      <c r="P10341" s="135"/>
      <c r="Q10341" s="135"/>
    </row>
    <row r="10342" spans="5:17" x14ac:dyDescent="0.25">
      <c r="E10342" s="265"/>
      <c r="M10342" s="159"/>
      <c r="N10342" s="149"/>
      <c r="P10342" s="135"/>
      <c r="Q10342" s="135"/>
    </row>
    <row r="10343" spans="5:17" x14ac:dyDescent="0.25">
      <c r="E10343" s="265"/>
      <c r="M10343" s="159"/>
      <c r="N10343" s="149"/>
      <c r="P10343" s="135"/>
      <c r="Q10343" s="135"/>
    </row>
    <row r="10344" spans="5:17" x14ac:dyDescent="0.25">
      <c r="E10344" s="265"/>
      <c r="M10344" s="159"/>
      <c r="N10344" s="149"/>
      <c r="P10344" s="135"/>
      <c r="Q10344" s="135"/>
    </row>
    <row r="10345" spans="5:17" x14ac:dyDescent="0.25">
      <c r="E10345" s="265"/>
      <c r="M10345" s="159"/>
      <c r="N10345" s="149"/>
      <c r="P10345" s="135"/>
      <c r="Q10345" s="135"/>
    </row>
    <row r="10346" spans="5:17" x14ac:dyDescent="0.25">
      <c r="E10346" s="265"/>
      <c r="M10346" s="159"/>
      <c r="N10346" s="149"/>
      <c r="P10346" s="135"/>
      <c r="Q10346" s="135"/>
    </row>
    <row r="10347" spans="5:17" x14ac:dyDescent="0.25">
      <c r="E10347" s="265"/>
      <c r="M10347" s="159"/>
      <c r="N10347" s="149"/>
      <c r="P10347" s="135"/>
      <c r="Q10347" s="135"/>
    </row>
    <row r="10348" spans="5:17" x14ac:dyDescent="0.25">
      <c r="E10348" s="265"/>
      <c r="M10348" s="159"/>
      <c r="N10348" s="149"/>
      <c r="P10348" s="135"/>
      <c r="Q10348" s="135"/>
    </row>
    <row r="10349" spans="5:17" x14ac:dyDescent="0.25">
      <c r="E10349" s="265"/>
      <c r="M10349" s="159"/>
      <c r="N10349" s="149"/>
      <c r="P10349" s="135"/>
      <c r="Q10349" s="135"/>
    </row>
    <row r="10350" spans="5:17" x14ac:dyDescent="0.25">
      <c r="E10350" s="265"/>
      <c r="M10350" s="159"/>
      <c r="N10350" s="149"/>
      <c r="P10350" s="135"/>
      <c r="Q10350" s="135"/>
    </row>
    <row r="10351" spans="5:17" x14ac:dyDescent="0.25">
      <c r="E10351" s="265"/>
      <c r="M10351" s="159"/>
      <c r="N10351" s="149"/>
      <c r="P10351" s="135"/>
      <c r="Q10351" s="135"/>
    </row>
    <row r="10352" spans="5:17" x14ac:dyDescent="0.25">
      <c r="E10352" s="265"/>
      <c r="M10352" s="159"/>
      <c r="N10352" s="149"/>
      <c r="P10352" s="135"/>
      <c r="Q10352" s="135"/>
    </row>
    <row r="10353" spans="5:17" x14ac:dyDescent="0.25">
      <c r="E10353" s="265"/>
      <c r="M10353" s="159"/>
      <c r="N10353" s="149"/>
      <c r="P10353" s="135"/>
      <c r="Q10353" s="135"/>
    </row>
    <row r="10354" spans="5:17" x14ac:dyDescent="0.25">
      <c r="E10354" s="265"/>
      <c r="M10354" s="159"/>
      <c r="N10354" s="149"/>
      <c r="P10354" s="135"/>
      <c r="Q10354" s="135"/>
    </row>
    <row r="10355" spans="5:17" x14ac:dyDescent="0.25">
      <c r="E10355" s="265"/>
      <c r="M10355" s="159"/>
      <c r="N10355" s="149"/>
      <c r="P10355" s="135"/>
      <c r="Q10355" s="135"/>
    </row>
    <row r="10356" spans="5:17" x14ac:dyDescent="0.25">
      <c r="E10356" s="265"/>
      <c r="M10356" s="159"/>
      <c r="N10356" s="149"/>
      <c r="P10356" s="135"/>
      <c r="Q10356" s="135"/>
    </row>
    <row r="10357" spans="5:17" x14ac:dyDescent="0.25">
      <c r="E10357" s="265"/>
      <c r="M10357" s="159"/>
      <c r="N10357" s="149"/>
      <c r="P10357" s="135"/>
      <c r="Q10357" s="135"/>
    </row>
    <row r="10358" spans="5:17" x14ac:dyDescent="0.25">
      <c r="E10358" s="265"/>
      <c r="M10358" s="159"/>
      <c r="N10358" s="149"/>
      <c r="P10358" s="135"/>
      <c r="Q10358" s="135"/>
    </row>
    <row r="10359" spans="5:17" x14ac:dyDescent="0.25">
      <c r="E10359" s="265"/>
      <c r="M10359" s="159"/>
      <c r="N10359" s="149"/>
      <c r="P10359" s="135"/>
      <c r="Q10359" s="135"/>
    </row>
    <row r="10360" spans="5:17" x14ac:dyDescent="0.25">
      <c r="E10360" s="265"/>
      <c r="M10360" s="159"/>
      <c r="N10360" s="149"/>
      <c r="P10360" s="135"/>
      <c r="Q10360" s="135"/>
    </row>
    <row r="10361" spans="5:17" x14ac:dyDescent="0.25">
      <c r="E10361" s="265"/>
      <c r="M10361" s="159"/>
      <c r="N10361" s="149"/>
      <c r="P10361" s="135"/>
      <c r="Q10361" s="135"/>
    </row>
    <row r="10362" spans="5:17" x14ac:dyDescent="0.25">
      <c r="E10362" s="265"/>
      <c r="M10362" s="159"/>
      <c r="N10362" s="149"/>
      <c r="P10362" s="135"/>
      <c r="Q10362" s="135"/>
    </row>
    <row r="10363" spans="5:17" x14ac:dyDescent="0.25">
      <c r="E10363" s="265"/>
      <c r="M10363" s="159"/>
      <c r="N10363" s="149"/>
      <c r="P10363" s="135"/>
      <c r="Q10363" s="135"/>
    </row>
    <row r="10364" spans="5:17" x14ac:dyDescent="0.25">
      <c r="E10364" s="265"/>
      <c r="M10364" s="159"/>
      <c r="N10364" s="149"/>
      <c r="P10364" s="135"/>
      <c r="Q10364" s="135"/>
    </row>
    <row r="10365" spans="5:17" x14ac:dyDescent="0.25">
      <c r="E10365" s="265"/>
      <c r="M10365" s="159"/>
      <c r="N10365" s="149"/>
      <c r="P10365" s="135"/>
      <c r="Q10365" s="135"/>
    </row>
    <row r="10366" spans="5:17" x14ac:dyDescent="0.25">
      <c r="E10366" s="265"/>
      <c r="M10366" s="159"/>
      <c r="N10366" s="149"/>
      <c r="P10366" s="135"/>
      <c r="Q10366" s="135"/>
    </row>
    <row r="10367" spans="5:17" x14ac:dyDescent="0.25">
      <c r="E10367" s="265"/>
      <c r="M10367" s="159"/>
      <c r="N10367" s="149"/>
      <c r="P10367" s="135"/>
      <c r="Q10367" s="135"/>
    </row>
    <row r="10368" spans="5:17" x14ac:dyDescent="0.25">
      <c r="E10368" s="265"/>
      <c r="M10368" s="159"/>
      <c r="N10368" s="149"/>
      <c r="P10368" s="135"/>
      <c r="Q10368" s="135"/>
    </row>
    <row r="10369" spans="5:17" x14ac:dyDescent="0.25">
      <c r="E10369" s="265"/>
      <c r="M10369" s="159"/>
      <c r="N10369" s="149"/>
      <c r="P10369" s="135"/>
      <c r="Q10369" s="135"/>
    </row>
    <row r="10370" spans="5:17" x14ac:dyDescent="0.25">
      <c r="E10370" s="265"/>
      <c r="M10370" s="159"/>
      <c r="N10370" s="149"/>
      <c r="P10370" s="135"/>
      <c r="Q10370" s="135"/>
    </row>
    <row r="10371" spans="5:17" x14ac:dyDescent="0.25">
      <c r="E10371" s="265"/>
      <c r="M10371" s="159"/>
      <c r="N10371" s="149"/>
      <c r="P10371" s="135"/>
      <c r="Q10371" s="135"/>
    </row>
    <row r="10372" spans="5:17" x14ac:dyDescent="0.25">
      <c r="E10372" s="265"/>
      <c r="M10372" s="159"/>
      <c r="N10372" s="149"/>
      <c r="P10372" s="135"/>
      <c r="Q10372" s="135"/>
    </row>
    <row r="10373" spans="5:17" x14ac:dyDescent="0.25">
      <c r="E10373" s="265"/>
      <c r="M10373" s="159"/>
      <c r="N10373" s="149"/>
      <c r="P10373" s="135"/>
      <c r="Q10373" s="135"/>
    </row>
    <row r="10374" spans="5:17" x14ac:dyDescent="0.25">
      <c r="E10374" s="265"/>
      <c r="M10374" s="159"/>
      <c r="N10374" s="149"/>
      <c r="P10374" s="135"/>
      <c r="Q10374" s="135"/>
    </row>
    <row r="10375" spans="5:17" x14ac:dyDescent="0.25">
      <c r="E10375" s="265"/>
      <c r="M10375" s="159"/>
      <c r="N10375" s="149"/>
      <c r="P10375" s="135"/>
      <c r="Q10375" s="135"/>
    </row>
    <row r="10376" spans="5:17" x14ac:dyDescent="0.25">
      <c r="E10376" s="265"/>
      <c r="M10376" s="159"/>
      <c r="N10376" s="149"/>
      <c r="P10376" s="135"/>
      <c r="Q10376" s="135"/>
    </row>
    <row r="10377" spans="5:17" x14ac:dyDescent="0.25">
      <c r="E10377" s="265"/>
      <c r="M10377" s="159"/>
      <c r="N10377" s="149"/>
      <c r="P10377" s="135"/>
      <c r="Q10377" s="135"/>
    </row>
    <row r="10378" spans="5:17" x14ac:dyDescent="0.25">
      <c r="E10378" s="265"/>
      <c r="M10378" s="159"/>
      <c r="N10378" s="149"/>
      <c r="P10378" s="135"/>
      <c r="Q10378" s="135"/>
    </row>
    <row r="10379" spans="5:17" x14ac:dyDescent="0.25">
      <c r="E10379" s="265"/>
      <c r="M10379" s="159"/>
      <c r="N10379" s="149"/>
      <c r="P10379" s="135"/>
      <c r="Q10379" s="135"/>
    </row>
    <row r="10380" spans="5:17" x14ac:dyDescent="0.25">
      <c r="E10380" s="265"/>
      <c r="M10380" s="159"/>
      <c r="N10380" s="149"/>
      <c r="P10380" s="135"/>
      <c r="Q10380" s="135"/>
    </row>
    <row r="10381" spans="5:17" x14ac:dyDescent="0.25">
      <c r="E10381" s="265"/>
      <c r="M10381" s="159"/>
      <c r="N10381" s="149"/>
      <c r="P10381" s="135"/>
      <c r="Q10381" s="135"/>
    </row>
    <row r="10382" spans="5:17" x14ac:dyDescent="0.25">
      <c r="E10382" s="265"/>
      <c r="M10382" s="159"/>
      <c r="N10382" s="149"/>
      <c r="P10382" s="135"/>
      <c r="Q10382" s="135"/>
    </row>
    <row r="10383" spans="5:17" x14ac:dyDescent="0.25">
      <c r="E10383" s="265"/>
      <c r="M10383" s="159"/>
      <c r="N10383" s="149"/>
      <c r="P10383" s="135"/>
      <c r="Q10383" s="135"/>
    </row>
    <row r="10384" spans="5:17" x14ac:dyDescent="0.25">
      <c r="E10384" s="265"/>
      <c r="M10384" s="159"/>
      <c r="N10384" s="149"/>
      <c r="P10384" s="135"/>
      <c r="Q10384" s="135"/>
    </row>
    <row r="10385" spans="5:17" x14ac:dyDescent="0.25">
      <c r="E10385" s="265"/>
      <c r="M10385" s="159"/>
      <c r="N10385" s="149"/>
      <c r="P10385" s="135"/>
      <c r="Q10385" s="135"/>
    </row>
    <row r="10386" spans="5:17" x14ac:dyDescent="0.25">
      <c r="E10386" s="265"/>
      <c r="M10386" s="159"/>
      <c r="N10386" s="149"/>
      <c r="P10386" s="135"/>
      <c r="Q10386" s="135"/>
    </row>
    <row r="10387" spans="5:17" x14ac:dyDescent="0.25">
      <c r="E10387" s="265"/>
      <c r="M10387" s="159"/>
      <c r="N10387" s="149"/>
      <c r="P10387" s="135"/>
      <c r="Q10387" s="135"/>
    </row>
    <row r="10388" spans="5:17" x14ac:dyDescent="0.25">
      <c r="E10388" s="265"/>
      <c r="M10388" s="159"/>
      <c r="N10388" s="149"/>
      <c r="P10388" s="135"/>
      <c r="Q10388" s="135"/>
    </row>
    <row r="10389" spans="5:17" x14ac:dyDescent="0.25">
      <c r="E10389" s="265"/>
      <c r="M10389" s="159"/>
      <c r="N10389" s="149"/>
      <c r="P10389" s="135"/>
      <c r="Q10389" s="135"/>
    </row>
    <row r="10390" spans="5:17" x14ac:dyDescent="0.25">
      <c r="E10390" s="265"/>
      <c r="M10390" s="159"/>
      <c r="N10390" s="149"/>
      <c r="P10390" s="135"/>
      <c r="Q10390" s="135"/>
    </row>
    <row r="10391" spans="5:17" x14ac:dyDescent="0.25">
      <c r="E10391" s="265"/>
      <c r="M10391" s="159"/>
      <c r="N10391" s="149"/>
      <c r="P10391" s="135"/>
      <c r="Q10391" s="135"/>
    </row>
    <row r="10392" spans="5:17" x14ac:dyDescent="0.25">
      <c r="E10392" s="265"/>
      <c r="M10392" s="159"/>
      <c r="N10392" s="149"/>
      <c r="P10392" s="135"/>
      <c r="Q10392" s="135"/>
    </row>
    <row r="10393" spans="5:17" x14ac:dyDescent="0.25">
      <c r="E10393" s="265"/>
      <c r="M10393" s="159"/>
      <c r="N10393" s="149"/>
      <c r="P10393" s="135"/>
      <c r="Q10393" s="135"/>
    </row>
    <row r="10394" spans="5:17" x14ac:dyDescent="0.25">
      <c r="E10394" s="265"/>
      <c r="M10394" s="159"/>
      <c r="N10394" s="149"/>
      <c r="P10394" s="135"/>
      <c r="Q10394" s="135"/>
    </row>
    <row r="10395" spans="5:17" x14ac:dyDescent="0.25">
      <c r="E10395" s="265"/>
      <c r="M10395" s="159"/>
      <c r="N10395" s="149"/>
      <c r="P10395" s="135"/>
      <c r="Q10395" s="135"/>
    </row>
    <row r="10396" spans="5:17" x14ac:dyDescent="0.25">
      <c r="E10396" s="265"/>
      <c r="M10396" s="159"/>
      <c r="N10396" s="149"/>
      <c r="P10396" s="135"/>
      <c r="Q10396" s="135"/>
    </row>
    <row r="10397" spans="5:17" x14ac:dyDescent="0.25">
      <c r="E10397" s="265"/>
      <c r="M10397" s="159"/>
      <c r="N10397" s="149"/>
      <c r="P10397" s="135"/>
      <c r="Q10397" s="135"/>
    </row>
    <row r="10398" spans="5:17" x14ac:dyDescent="0.25">
      <c r="E10398" s="265"/>
      <c r="M10398" s="159"/>
      <c r="N10398" s="149"/>
      <c r="P10398" s="135"/>
      <c r="Q10398" s="135"/>
    </row>
    <row r="10399" spans="5:17" x14ac:dyDescent="0.25">
      <c r="E10399" s="265"/>
      <c r="M10399" s="159"/>
      <c r="N10399" s="149"/>
      <c r="P10399" s="135"/>
      <c r="Q10399" s="135"/>
    </row>
    <row r="10400" spans="5:17" x14ac:dyDescent="0.25">
      <c r="E10400" s="265"/>
      <c r="M10400" s="159"/>
      <c r="N10400" s="149"/>
      <c r="P10400" s="135"/>
      <c r="Q10400" s="135"/>
    </row>
    <row r="10401" spans="5:17" x14ac:dyDescent="0.25">
      <c r="E10401" s="265"/>
      <c r="M10401" s="159"/>
      <c r="N10401" s="149"/>
      <c r="P10401" s="135"/>
      <c r="Q10401" s="135"/>
    </row>
    <row r="10402" spans="5:17" x14ac:dyDescent="0.25">
      <c r="E10402" s="265"/>
      <c r="M10402" s="159"/>
      <c r="N10402" s="149"/>
      <c r="P10402" s="135"/>
      <c r="Q10402" s="135"/>
    </row>
    <row r="10403" spans="5:17" x14ac:dyDescent="0.25">
      <c r="E10403" s="265"/>
      <c r="M10403" s="159"/>
      <c r="N10403" s="149"/>
      <c r="P10403" s="135"/>
      <c r="Q10403" s="135"/>
    </row>
    <row r="10404" spans="5:17" x14ac:dyDescent="0.25">
      <c r="E10404" s="265"/>
      <c r="M10404" s="159"/>
      <c r="N10404" s="149"/>
      <c r="P10404" s="135"/>
      <c r="Q10404" s="135"/>
    </row>
    <row r="10405" spans="5:17" x14ac:dyDescent="0.25">
      <c r="E10405" s="265"/>
      <c r="M10405" s="159"/>
      <c r="N10405" s="149"/>
      <c r="P10405" s="135"/>
      <c r="Q10405" s="135"/>
    </row>
    <row r="10406" spans="5:17" x14ac:dyDescent="0.25">
      <c r="E10406" s="265"/>
      <c r="M10406" s="159"/>
      <c r="N10406" s="149"/>
      <c r="P10406" s="135"/>
      <c r="Q10406" s="135"/>
    </row>
    <row r="10407" spans="5:17" x14ac:dyDescent="0.25">
      <c r="E10407" s="265"/>
      <c r="M10407" s="159"/>
      <c r="N10407" s="149"/>
      <c r="P10407" s="135"/>
      <c r="Q10407" s="135"/>
    </row>
    <row r="10408" spans="5:17" x14ac:dyDescent="0.25">
      <c r="E10408" s="265"/>
      <c r="M10408" s="159"/>
      <c r="N10408" s="149"/>
      <c r="P10408" s="135"/>
      <c r="Q10408" s="135"/>
    </row>
    <row r="10409" spans="5:17" x14ac:dyDescent="0.25">
      <c r="E10409" s="265"/>
      <c r="M10409" s="159"/>
      <c r="N10409" s="149"/>
      <c r="P10409" s="135"/>
      <c r="Q10409" s="135"/>
    </row>
    <row r="10410" spans="5:17" x14ac:dyDescent="0.25">
      <c r="E10410" s="265"/>
      <c r="M10410" s="159"/>
      <c r="N10410" s="149"/>
      <c r="P10410" s="135"/>
      <c r="Q10410" s="135"/>
    </row>
    <row r="10411" spans="5:17" x14ac:dyDescent="0.25">
      <c r="E10411" s="265"/>
      <c r="M10411" s="159"/>
      <c r="N10411" s="149"/>
      <c r="P10411" s="135"/>
      <c r="Q10411" s="135"/>
    </row>
    <row r="10412" spans="5:17" x14ac:dyDescent="0.25">
      <c r="E10412" s="265"/>
      <c r="M10412" s="159"/>
      <c r="N10412" s="149"/>
      <c r="P10412" s="135"/>
      <c r="Q10412" s="135"/>
    </row>
    <row r="10413" spans="5:17" x14ac:dyDescent="0.25">
      <c r="E10413" s="265"/>
      <c r="M10413" s="159"/>
      <c r="N10413" s="149"/>
      <c r="P10413" s="135"/>
      <c r="Q10413" s="135"/>
    </row>
    <row r="10414" spans="5:17" x14ac:dyDescent="0.25">
      <c r="E10414" s="265"/>
      <c r="M10414" s="159"/>
      <c r="N10414" s="149"/>
      <c r="P10414" s="135"/>
      <c r="Q10414" s="135"/>
    </row>
    <row r="10415" spans="5:17" x14ac:dyDescent="0.25">
      <c r="E10415" s="265"/>
      <c r="M10415" s="159"/>
      <c r="N10415" s="149"/>
      <c r="P10415" s="135"/>
      <c r="Q10415" s="135"/>
    </row>
    <row r="10416" spans="5:17" x14ac:dyDescent="0.25">
      <c r="E10416" s="265"/>
      <c r="M10416" s="159"/>
      <c r="N10416" s="149"/>
      <c r="P10416" s="135"/>
      <c r="Q10416" s="135"/>
    </row>
    <row r="10417" spans="5:17" x14ac:dyDescent="0.25">
      <c r="E10417" s="265"/>
      <c r="M10417" s="159"/>
      <c r="N10417" s="149"/>
      <c r="P10417" s="135"/>
      <c r="Q10417" s="135"/>
    </row>
    <row r="10418" spans="5:17" x14ac:dyDescent="0.25">
      <c r="E10418" s="265"/>
      <c r="M10418" s="159"/>
      <c r="N10418" s="149"/>
      <c r="P10418" s="135"/>
      <c r="Q10418" s="135"/>
    </row>
    <row r="10419" spans="5:17" x14ac:dyDescent="0.25">
      <c r="E10419" s="265"/>
      <c r="M10419" s="159"/>
      <c r="N10419" s="149"/>
      <c r="P10419" s="135"/>
      <c r="Q10419" s="135"/>
    </row>
    <row r="10420" spans="5:17" x14ac:dyDescent="0.25">
      <c r="E10420" s="265"/>
      <c r="M10420" s="159"/>
      <c r="N10420" s="149"/>
      <c r="P10420" s="135"/>
      <c r="Q10420" s="135"/>
    </row>
    <row r="10421" spans="5:17" x14ac:dyDescent="0.25">
      <c r="E10421" s="265"/>
      <c r="M10421" s="159"/>
      <c r="N10421" s="149"/>
      <c r="P10421" s="135"/>
      <c r="Q10421" s="135"/>
    </row>
    <row r="10422" spans="5:17" x14ac:dyDescent="0.25">
      <c r="E10422" s="265"/>
      <c r="M10422" s="159"/>
      <c r="N10422" s="149"/>
      <c r="P10422" s="135"/>
      <c r="Q10422" s="135"/>
    </row>
    <row r="10423" spans="5:17" x14ac:dyDescent="0.25">
      <c r="E10423" s="265"/>
      <c r="M10423" s="159"/>
      <c r="N10423" s="149"/>
      <c r="P10423" s="135"/>
      <c r="Q10423" s="135"/>
    </row>
    <row r="10424" spans="5:17" x14ac:dyDescent="0.25">
      <c r="E10424" s="265"/>
      <c r="M10424" s="159"/>
      <c r="N10424" s="149"/>
      <c r="P10424" s="135"/>
      <c r="Q10424" s="135"/>
    </row>
    <row r="10425" spans="5:17" x14ac:dyDescent="0.25">
      <c r="E10425" s="265"/>
      <c r="M10425" s="159"/>
      <c r="N10425" s="149"/>
      <c r="P10425" s="135"/>
      <c r="Q10425" s="135"/>
    </row>
    <row r="10426" spans="5:17" x14ac:dyDescent="0.25">
      <c r="E10426" s="265"/>
      <c r="M10426" s="159"/>
      <c r="N10426" s="149"/>
      <c r="P10426" s="135"/>
      <c r="Q10426" s="135"/>
    </row>
    <row r="10427" spans="5:17" x14ac:dyDescent="0.25">
      <c r="E10427" s="265"/>
      <c r="M10427" s="159"/>
      <c r="N10427" s="149"/>
      <c r="P10427" s="135"/>
      <c r="Q10427" s="135"/>
    </row>
    <row r="10428" spans="5:17" x14ac:dyDescent="0.25">
      <c r="E10428" s="265"/>
      <c r="M10428" s="159"/>
      <c r="N10428" s="149"/>
      <c r="P10428" s="135"/>
      <c r="Q10428" s="135"/>
    </row>
    <row r="10429" spans="5:17" x14ac:dyDescent="0.25">
      <c r="E10429" s="265"/>
      <c r="M10429" s="159"/>
      <c r="N10429" s="149"/>
      <c r="P10429" s="135"/>
      <c r="Q10429" s="135"/>
    </row>
    <row r="10430" spans="5:17" x14ac:dyDescent="0.25">
      <c r="E10430" s="265"/>
      <c r="M10430" s="159"/>
      <c r="N10430" s="149"/>
      <c r="P10430" s="135"/>
      <c r="Q10430" s="135"/>
    </row>
    <row r="10431" spans="5:17" x14ac:dyDescent="0.25">
      <c r="E10431" s="265"/>
      <c r="M10431" s="159"/>
      <c r="N10431" s="149"/>
      <c r="P10431" s="135"/>
      <c r="Q10431" s="135"/>
    </row>
    <row r="10432" spans="5:17" x14ac:dyDescent="0.25">
      <c r="E10432" s="265"/>
      <c r="M10432" s="159"/>
      <c r="N10432" s="149"/>
      <c r="P10432" s="135"/>
      <c r="Q10432" s="135"/>
    </row>
    <row r="10433" spans="5:17" x14ac:dyDescent="0.25">
      <c r="E10433" s="265"/>
      <c r="M10433" s="159"/>
      <c r="N10433" s="149"/>
      <c r="P10433" s="135"/>
      <c r="Q10433" s="135"/>
    </row>
    <row r="10434" spans="5:17" x14ac:dyDescent="0.25">
      <c r="E10434" s="265"/>
      <c r="M10434" s="159"/>
      <c r="N10434" s="149"/>
      <c r="P10434" s="135"/>
      <c r="Q10434" s="135"/>
    </row>
    <row r="10435" spans="5:17" x14ac:dyDescent="0.25">
      <c r="E10435" s="265"/>
      <c r="M10435" s="159"/>
      <c r="N10435" s="149"/>
      <c r="P10435" s="135"/>
      <c r="Q10435" s="135"/>
    </row>
    <row r="10436" spans="5:17" x14ac:dyDescent="0.25">
      <c r="E10436" s="265"/>
      <c r="M10436" s="159"/>
      <c r="N10436" s="149"/>
      <c r="P10436" s="135"/>
      <c r="Q10436" s="135"/>
    </row>
    <row r="10437" spans="5:17" x14ac:dyDescent="0.25">
      <c r="E10437" s="265"/>
      <c r="M10437" s="159"/>
      <c r="N10437" s="149"/>
      <c r="P10437" s="135"/>
      <c r="Q10437" s="135"/>
    </row>
    <row r="10438" spans="5:17" x14ac:dyDescent="0.25">
      <c r="E10438" s="265"/>
      <c r="M10438" s="159"/>
      <c r="N10438" s="149"/>
      <c r="P10438" s="135"/>
      <c r="Q10438" s="135"/>
    </row>
    <row r="10439" spans="5:17" x14ac:dyDescent="0.25">
      <c r="E10439" s="265"/>
      <c r="M10439" s="159"/>
      <c r="N10439" s="149"/>
      <c r="P10439" s="135"/>
      <c r="Q10439" s="135"/>
    </row>
    <row r="10440" spans="5:17" x14ac:dyDescent="0.25">
      <c r="E10440" s="265"/>
      <c r="M10440" s="159"/>
      <c r="N10440" s="149"/>
      <c r="P10440" s="135"/>
      <c r="Q10440" s="135"/>
    </row>
    <row r="10441" spans="5:17" x14ac:dyDescent="0.25">
      <c r="E10441" s="265"/>
      <c r="M10441" s="159"/>
      <c r="N10441" s="149"/>
      <c r="P10441" s="135"/>
      <c r="Q10441" s="135"/>
    </row>
    <row r="10442" spans="5:17" x14ac:dyDescent="0.25">
      <c r="E10442" s="265"/>
      <c r="M10442" s="159"/>
      <c r="N10442" s="149"/>
      <c r="P10442" s="135"/>
      <c r="Q10442" s="135"/>
    </row>
    <row r="10443" spans="5:17" x14ac:dyDescent="0.25">
      <c r="E10443" s="265"/>
      <c r="M10443" s="159"/>
      <c r="N10443" s="149"/>
      <c r="P10443" s="135"/>
      <c r="Q10443" s="135"/>
    </row>
    <row r="10444" spans="5:17" x14ac:dyDescent="0.25">
      <c r="E10444" s="265"/>
      <c r="M10444" s="159"/>
      <c r="N10444" s="149"/>
      <c r="P10444" s="135"/>
      <c r="Q10444" s="135"/>
    </row>
    <row r="10445" spans="5:17" x14ac:dyDescent="0.25">
      <c r="E10445" s="265"/>
      <c r="M10445" s="159"/>
      <c r="N10445" s="149"/>
      <c r="P10445" s="135"/>
      <c r="Q10445" s="135"/>
    </row>
    <row r="10446" spans="5:17" x14ac:dyDescent="0.25">
      <c r="E10446" s="265"/>
      <c r="M10446" s="159"/>
      <c r="N10446" s="149"/>
      <c r="P10446" s="135"/>
      <c r="Q10446" s="135"/>
    </row>
    <row r="10447" spans="5:17" x14ac:dyDescent="0.25">
      <c r="E10447" s="265"/>
      <c r="M10447" s="159"/>
      <c r="N10447" s="149"/>
      <c r="P10447" s="135"/>
      <c r="Q10447" s="135"/>
    </row>
    <row r="10448" spans="5:17" x14ac:dyDescent="0.25">
      <c r="E10448" s="265"/>
      <c r="M10448" s="159"/>
      <c r="N10448" s="149"/>
      <c r="P10448" s="135"/>
      <c r="Q10448" s="135"/>
    </row>
    <row r="10449" spans="5:17" x14ac:dyDescent="0.25">
      <c r="E10449" s="265"/>
      <c r="M10449" s="159"/>
      <c r="N10449" s="149"/>
      <c r="P10449" s="135"/>
      <c r="Q10449" s="135"/>
    </row>
    <row r="10450" spans="5:17" x14ac:dyDescent="0.25">
      <c r="E10450" s="265"/>
      <c r="M10450" s="159"/>
      <c r="N10450" s="149"/>
      <c r="P10450" s="135"/>
      <c r="Q10450" s="135"/>
    </row>
    <row r="10451" spans="5:17" x14ac:dyDescent="0.25">
      <c r="E10451" s="265"/>
      <c r="M10451" s="159"/>
      <c r="N10451" s="149"/>
      <c r="P10451" s="135"/>
      <c r="Q10451" s="135"/>
    </row>
    <row r="10452" spans="5:17" x14ac:dyDescent="0.25">
      <c r="E10452" s="265"/>
      <c r="M10452" s="159"/>
      <c r="N10452" s="149"/>
      <c r="P10452" s="135"/>
      <c r="Q10452" s="135"/>
    </row>
    <row r="10453" spans="5:17" x14ac:dyDescent="0.25">
      <c r="E10453" s="265"/>
      <c r="M10453" s="159"/>
      <c r="N10453" s="149"/>
      <c r="P10453" s="135"/>
      <c r="Q10453" s="135"/>
    </row>
    <row r="10454" spans="5:17" x14ac:dyDescent="0.25">
      <c r="E10454" s="265"/>
      <c r="M10454" s="159"/>
      <c r="N10454" s="149"/>
      <c r="P10454" s="135"/>
      <c r="Q10454" s="135"/>
    </row>
    <row r="10455" spans="5:17" x14ac:dyDescent="0.25">
      <c r="E10455" s="265"/>
      <c r="M10455" s="159"/>
      <c r="N10455" s="149"/>
      <c r="P10455" s="135"/>
      <c r="Q10455" s="135"/>
    </row>
    <row r="10456" spans="5:17" x14ac:dyDescent="0.25">
      <c r="E10456" s="265"/>
      <c r="M10456" s="159"/>
      <c r="N10456" s="149"/>
      <c r="P10456" s="135"/>
      <c r="Q10456" s="135"/>
    </row>
    <row r="10457" spans="5:17" x14ac:dyDescent="0.25">
      <c r="E10457" s="265"/>
      <c r="M10457" s="159"/>
      <c r="N10457" s="149"/>
      <c r="P10457" s="135"/>
      <c r="Q10457" s="135"/>
    </row>
    <row r="10458" spans="5:17" x14ac:dyDescent="0.25">
      <c r="E10458" s="265"/>
      <c r="M10458" s="159"/>
      <c r="N10458" s="149"/>
      <c r="P10458" s="135"/>
      <c r="Q10458" s="135"/>
    </row>
    <row r="10459" spans="5:17" x14ac:dyDescent="0.25">
      <c r="E10459" s="265"/>
      <c r="M10459" s="159"/>
      <c r="N10459" s="149"/>
      <c r="P10459" s="135"/>
      <c r="Q10459" s="135"/>
    </row>
    <row r="10460" spans="5:17" x14ac:dyDescent="0.25">
      <c r="E10460" s="265"/>
      <c r="M10460" s="159"/>
      <c r="N10460" s="149"/>
      <c r="P10460" s="135"/>
      <c r="Q10460" s="135"/>
    </row>
    <row r="10461" spans="5:17" x14ac:dyDescent="0.25">
      <c r="E10461" s="265"/>
      <c r="M10461" s="159"/>
      <c r="N10461" s="149"/>
      <c r="P10461" s="135"/>
      <c r="Q10461" s="135"/>
    </row>
    <row r="10462" spans="5:17" x14ac:dyDescent="0.25">
      <c r="E10462" s="265"/>
      <c r="M10462" s="159"/>
      <c r="N10462" s="149"/>
      <c r="P10462" s="135"/>
      <c r="Q10462" s="135"/>
    </row>
    <row r="10463" spans="5:17" x14ac:dyDescent="0.25">
      <c r="E10463" s="265"/>
      <c r="M10463" s="159"/>
      <c r="N10463" s="149"/>
      <c r="P10463" s="135"/>
      <c r="Q10463" s="135"/>
    </row>
    <row r="10464" spans="5:17" x14ac:dyDescent="0.25">
      <c r="E10464" s="265"/>
      <c r="M10464" s="159"/>
      <c r="N10464" s="149"/>
      <c r="P10464" s="135"/>
      <c r="Q10464" s="135"/>
    </row>
    <row r="10465" spans="5:17" x14ac:dyDescent="0.25">
      <c r="E10465" s="265"/>
      <c r="M10465" s="159"/>
      <c r="N10465" s="149"/>
      <c r="P10465" s="135"/>
      <c r="Q10465" s="135"/>
    </row>
    <row r="10466" spans="5:17" x14ac:dyDescent="0.25">
      <c r="E10466" s="265"/>
      <c r="M10466" s="159"/>
      <c r="N10466" s="149"/>
      <c r="P10466" s="135"/>
      <c r="Q10466" s="135"/>
    </row>
    <row r="10467" spans="5:17" x14ac:dyDescent="0.25">
      <c r="E10467" s="265"/>
      <c r="M10467" s="159"/>
      <c r="N10467" s="149"/>
      <c r="P10467" s="135"/>
      <c r="Q10467" s="135"/>
    </row>
    <row r="10468" spans="5:17" x14ac:dyDescent="0.25">
      <c r="E10468" s="265"/>
      <c r="M10468" s="159"/>
      <c r="N10468" s="149"/>
      <c r="P10468" s="135"/>
      <c r="Q10468" s="135"/>
    </row>
    <row r="10469" spans="5:17" x14ac:dyDescent="0.25">
      <c r="E10469" s="265"/>
      <c r="M10469" s="159"/>
      <c r="N10469" s="149"/>
      <c r="P10469" s="135"/>
      <c r="Q10469" s="135"/>
    </row>
    <row r="10470" spans="5:17" x14ac:dyDescent="0.25">
      <c r="E10470" s="265"/>
      <c r="M10470" s="159"/>
      <c r="N10470" s="149"/>
      <c r="P10470" s="135"/>
      <c r="Q10470" s="135"/>
    </row>
    <row r="10471" spans="5:17" x14ac:dyDescent="0.25">
      <c r="E10471" s="265"/>
      <c r="M10471" s="159"/>
      <c r="N10471" s="149"/>
      <c r="P10471" s="135"/>
      <c r="Q10471" s="135"/>
    </row>
    <row r="10472" spans="5:17" x14ac:dyDescent="0.25">
      <c r="E10472" s="265"/>
      <c r="M10472" s="159"/>
      <c r="N10472" s="149"/>
      <c r="P10472" s="135"/>
      <c r="Q10472" s="135"/>
    </row>
    <row r="10473" spans="5:17" x14ac:dyDescent="0.25">
      <c r="E10473" s="265"/>
      <c r="M10473" s="159"/>
      <c r="N10473" s="149"/>
      <c r="P10473" s="135"/>
      <c r="Q10473" s="135"/>
    </row>
    <row r="10474" spans="5:17" x14ac:dyDescent="0.25">
      <c r="E10474" s="265"/>
      <c r="M10474" s="159"/>
      <c r="N10474" s="149"/>
      <c r="P10474" s="135"/>
      <c r="Q10474" s="135"/>
    </row>
    <row r="10475" spans="5:17" x14ac:dyDescent="0.25">
      <c r="E10475" s="265"/>
      <c r="M10475" s="159"/>
      <c r="N10475" s="149"/>
      <c r="P10475" s="135"/>
      <c r="Q10475" s="135"/>
    </row>
    <row r="10476" spans="5:17" x14ac:dyDescent="0.25">
      <c r="E10476" s="265"/>
      <c r="M10476" s="159"/>
      <c r="N10476" s="149"/>
      <c r="P10476" s="135"/>
      <c r="Q10476" s="135"/>
    </row>
    <row r="10477" spans="5:17" x14ac:dyDescent="0.25">
      <c r="E10477" s="265"/>
      <c r="M10477" s="159"/>
      <c r="N10477" s="149"/>
      <c r="P10477" s="135"/>
      <c r="Q10477" s="135"/>
    </row>
    <row r="10478" spans="5:17" x14ac:dyDescent="0.25">
      <c r="E10478" s="265"/>
      <c r="M10478" s="159"/>
      <c r="N10478" s="149"/>
      <c r="P10478" s="135"/>
      <c r="Q10478" s="135"/>
    </row>
    <row r="10479" spans="5:17" x14ac:dyDescent="0.25">
      <c r="E10479" s="265"/>
      <c r="M10479" s="159"/>
      <c r="N10479" s="149"/>
      <c r="P10479" s="135"/>
      <c r="Q10479" s="135"/>
    </row>
    <row r="10480" spans="5:17" x14ac:dyDescent="0.25">
      <c r="E10480" s="265"/>
      <c r="M10480" s="159"/>
      <c r="N10480" s="149"/>
      <c r="P10480" s="135"/>
      <c r="Q10480" s="135"/>
    </row>
    <row r="10481" spans="5:17" x14ac:dyDescent="0.25">
      <c r="E10481" s="265"/>
      <c r="M10481" s="159"/>
      <c r="N10481" s="149"/>
      <c r="P10481" s="135"/>
      <c r="Q10481" s="135"/>
    </row>
    <row r="10482" spans="5:17" x14ac:dyDescent="0.25">
      <c r="E10482" s="265"/>
      <c r="M10482" s="159"/>
      <c r="N10482" s="149"/>
      <c r="P10482" s="135"/>
      <c r="Q10482" s="135"/>
    </row>
    <row r="10483" spans="5:17" x14ac:dyDescent="0.25">
      <c r="E10483" s="265"/>
      <c r="M10483" s="159"/>
      <c r="N10483" s="149"/>
      <c r="P10483" s="135"/>
      <c r="Q10483" s="135"/>
    </row>
    <row r="10484" spans="5:17" x14ac:dyDescent="0.25">
      <c r="E10484" s="265"/>
      <c r="M10484" s="159"/>
      <c r="N10484" s="149"/>
      <c r="P10484" s="135"/>
      <c r="Q10484" s="135"/>
    </row>
    <row r="10485" spans="5:17" x14ac:dyDescent="0.25">
      <c r="E10485" s="265"/>
      <c r="M10485" s="159"/>
      <c r="N10485" s="149"/>
      <c r="P10485" s="135"/>
      <c r="Q10485" s="135"/>
    </row>
    <row r="10486" spans="5:17" x14ac:dyDescent="0.25">
      <c r="E10486" s="265"/>
      <c r="M10486" s="159"/>
      <c r="N10486" s="149"/>
      <c r="P10486" s="135"/>
      <c r="Q10486" s="135"/>
    </row>
    <row r="10487" spans="5:17" x14ac:dyDescent="0.25">
      <c r="E10487" s="265"/>
      <c r="M10487" s="159"/>
      <c r="N10487" s="149"/>
      <c r="P10487" s="135"/>
      <c r="Q10487" s="135"/>
    </row>
    <row r="10488" spans="5:17" x14ac:dyDescent="0.25">
      <c r="E10488" s="265"/>
      <c r="M10488" s="159"/>
      <c r="N10488" s="149"/>
      <c r="P10488" s="135"/>
      <c r="Q10488" s="135"/>
    </row>
    <row r="10489" spans="5:17" x14ac:dyDescent="0.25">
      <c r="E10489" s="265"/>
      <c r="M10489" s="159"/>
      <c r="N10489" s="149"/>
      <c r="P10489" s="135"/>
      <c r="Q10489" s="135"/>
    </row>
    <row r="10490" spans="5:17" x14ac:dyDescent="0.25">
      <c r="E10490" s="265"/>
      <c r="M10490" s="159"/>
      <c r="N10490" s="149"/>
      <c r="P10490" s="135"/>
      <c r="Q10490" s="135"/>
    </row>
    <row r="10491" spans="5:17" x14ac:dyDescent="0.25">
      <c r="E10491" s="265"/>
      <c r="M10491" s="159"/>
      <c r="N10491" s="149"/>
      <c r="P10491" s="135"/>
      <c r="Q10491" s="135"/>
    </row>
    <row r="10492" spans="5:17" x14ac:dyDescent="0.25">
      <c r="E10492" s="265"/>
      <c r="M10492" s="159"/>
      <c r="N10492" s="149"/>
      <c r="P10492" s="135"/>
      <c r="Q10492" s="135"/>
    </row>
    <row r="10493" spans="5:17" x14ac:dyDescent="0.25">
      <c r="E10493" s="265"/>
      <c r="M10493" s="159"/>
      <c r="N10493" s="149"/>
      <c r="P10493" s="135"/>
      <c r="Q10493" s="135"/>
    </row>
    <row r="10494" spans="5:17" x14ac:dyDescent="0.25">
      <c r="E10494" s="265"/>
      <c r="M10494" s="159"/>
      <c r="N10494" s="149"/>
      <c r="P10494" s="135"/>
      <c r="Q10494" s="135"/>
    </row>
    <row r="10495" spans="5:17" x14ac:dyDescent="0.25">
      <c r="E10495" s="265"/>
      <c r="M10495" s="159"/>
      <c r="N10495" s="149"/>
      <c r="P10495" s="135"/>
      <c r="Q10495" s="135"/>
    </row>
    <row r="10496" spans="5:17" x14ac:dyDescent="0.25">
      <c r="E10496" s="265"/>
      <c r="M10496" s="159"/>
      <c r="N10496" s="149"/>
      <c r="P10496" s="135"/>
      <c r="Q10496" s="135"/>
    </row>
    <row r="10497" spans="5:17" x14ac:dyDescent="0.25">
      <c r="E10497" s="265"/>
      <c r="M10497" s="159"/>
      <c r="N10497" s="149"/>
      <c r="P10497" s="135"/>
      <c r="Q10497" s="135"/>
    </row>
    <row r="10498" spans="5:17" x14ac:dyDescent="0.25">
      <c r="E10498" s="265"/>
      <c r="M10498" s="159"/>
      <c r="N10498" s="149"/>
      <c r="P10498" s="135"/>
      <c r="Q10498" s="135"/>
    </row>
    <row r="10499" spans="5:17" x14ac:dyDescent="0.25">
      <c r="E10499" s="265"/>
      <c r="M10499" s="159"/>
      <c r="N10499" s="149"/>
      <c r="P10499" s="135"/>
      <c r="Q10499" s="135"/>
    </row>
    <row r="10500" spans="5:17" x14ac:dyDescent="0.25">
      <c r="E10500" s="265"/>
      <c r="M10500" s="159"/>
      <c r="N10500" s="149"/>
      <c r="P10500" s="135"/>
      <c r="Q10500" s="135"/>
    </row>
    <row r="10501" spans="5:17" x14ac:dyDescent="0.25">
      <c r="E10501" s="265"/>
      <c r="M10501" s="159"/>
      <c r="N10501" s="149"/>
      <c r="P10501" s="135"/>
      <c r="Q10501" s="135"/>
    </row>
    <row r="10502" spans="5:17" x14ac:dyDescent="0.25">
      <c r="E10502" s="265"/>
      <c r="M10502" s="159"/>
      <c r="N10502" s="149"/>
      <c r="P10502" s="135"/>
      <c r="Q10502" s="135"/>
    </row>
    <row r="10503" spans="5:17" x14ac:dyDescent="0.25">
      <c r="E10503" s="265"/>
      <c r="M10503" s="159"/>
      <c r="N10503" s="149"/>
      <c r="P10503" s="135"/>
      <c r="Q10503" s="135"/>
    </row>
    <row r="10504" spans="5:17" x14ac:dyDescent="0.25">
      <c r="E10504" s="265"/>
      <c r="M10504" s="159"/>
      <c r="N10504" s="149"/>
      <c r="P10504" s="135"/>
      <c r="Q10504" s="135"/>
    </row>
    <row r="10505" spans="5:17" x14ac:dyDescent="0.25">
      <c r="E10505" s="265"/>
      <c r="M10505" s="159"/>
      <c r="N10505" s="149"/>
      <c r="P10505" s="135"/>
      <c r="Q10505" s="135"/>
    </row>
    <row r="10506" spans="5:17" x14ac:dyDescent="0.25">
      <c r="E10506" s="265"/>
      <c r="M10506" s="159"/>
      <c r="N10506" s="149"/>
      <c r="P10506" s="135"/>
      <c r="Q10506" s="135"/>
    </row>
    <row r="10507" spans="5:17" x14ac:dyDescent="0.25">
      <c r="E10507" s="265"/>
      <c r="M10507" s="159"/>
      <c r="N10507" s="149"/>
      <c r="P10507" s="135"/>
      <c r="Q10507" s="135"/>
    </row>
    <row r="10508" spans="5:17" x14ac:dyDescent="0.25">
      <c r="E10508" s="265"/>
      <c r="M10508" s="159"/>
      <c r="N10508" s="149"/>
      <c r="P10508" s="135"/>
      <c r="Q10508" s="135"/>
    </row>
    <row r="10509" spans="5:17" x14ac:dyDescent="0.25">
      <c r="E10509" s="265"/>
      <c r="M10509" s="159"/>
      <c r="N10509" s="149"/>
      <c r="P10509" s="135"/>
      <c r="Q10509" s="135"/>
    </row>
    <row r="10510" spans="5:17" x14ac:dyDescent="0.25">
      <c r="E10510" s="265"/>
      <c r="M10510" s="159"/>
      <c r="N10510" s="149"/>
      <c r="P10510" s="135"/>
      <c r="Q10510" s="135"/>
    </row>
    <row r="10511" spans="5:17" x14ac:dyDescent="0.25">
      <c r="E10511" s="265"/>
      <c r="M10511" s="159"/>
      <c r="N10511" s="149"/>
      <c r="P10511" s="135"/>
      <c r="Q10511" s="135"/>
    </row>
    <row r="10512" spans="5:17" x14ac:dyDescent="0.25">
      <c r="E10512" s="265"/>
      <c r="M10512" s="159"/>
      <c r="N10512" s="149"/>
      <c r="P10512" s="135"/>
      <c r="Q10512" s="135"/>
    </row>
    <row r="10513" spans="5:17" x14ac:dyDescent="0.25">
      <c r="E10513" s="265"/>
      <c r="M10513" s="159"/>
      <c r="N10513" s="149"/>
      <c r="P10513" s="135"/>
      <c r="Q10513" s="135"/>
    </row>
    <row r="10514" spans="5:17" x14ac:dyDescent="0.25">
      <c r="E10514" s="265"/>
      <c r="M10514" s="159"/>
      <c r="N10514" s="149"/>
      <c r="P10514" s="135"/>
      <c r="Q10514" s="135"/>
    </row>
    <row r="10515" spans="5:17" x14ac:dyDescent="0.25">
      <c r="E10515" s="265"/>
      <c r="M10515" s="159"/>
      <c r="N10515" s="149"/>
      <c r="P10515" s="135"/>
      <c r="Q10515" s="135"/>
    </row>
    <row r="10516" spans="5:17" x14ac:dyDescent="0.25">
      <c r="E10516" s="265"/>
      <c r="M10516" s="159"/>
      <c r="N10516" s="149"/>
      <c r="P10516" s="135"/>
      <c r="Q10516" s="135"/>
    </row>
    <row r="10517" spans="5:17" x14ac:dyDescent="0.25">
      <c r="E10517" s="265"/>
      <c r="M10517" s="159"/>
      <c r="N10517" s="149"/>
      <c r="P10517" s="135"/>
      <c r="Q10517" s="135"/>
    </row>
    <row r="10518" spans="5:17" x14ac:dyDescent="0.25">
      <c r="E10518" s="265"/>
      <c r="M10518" s="159"/>
      <c r="N10518" s="149"/>
      <c r="P10518" s="135"/>
      <c r="Q10518" s="135"/>
    </row>
    <row r="10519" spans="5:17" x14ac:dyDescent="0.25">
      <c r="E10519" s="265"/>
      <c r="M10519" s="159"/>
      <c r="N10519" s="149"/>
      <c r="P10519" s="135"/>
      <c r="Q10519" s="135"/>
    </row>
    <row r="10520" spans="5:17" x14ac:dyDescent="0.25">
      <c r="E10520" s="265"/>
      <c r="M10520" s="159"/>
      <c r="N10520" s="149"/>
      <c r="P10520" s="135"/>
      <c r="Q10520" s="135"/>
    </row>
    <row r="10521" spans="5:17" x14ac:dyDescent="0.25">
      <c r="E10521" s="265"/>
      <c r="M10521" s="159"/>
      <c r="N10521" s="149"/>
      <c r="P10521" s="135"/>
      <c r="Q10521" s="135"/>
    </row>
    <row r="10522" spans="5:17" x14ac:dyDescent="0.25">
      <c r="E10522" s="265"/>
      <c r="M10522" s="159"/>
      <c r="N10522" s="149"/>
      <c r="P10522" s="135"/>
      <c r="Q10522" s="135"/>
    </row>
    <row r="10523" spans="5:17" x14ac:dyDescent="0.25">
      <c r="E10523" s="265"/>
      <c r="M10523" s="159"/>
      <c r="N10523" s="149"/>
      <c r="P10523" s="135"/>
      <c r="Q10523" s="135"/>
    </row>
    <row r="10524" spans="5:17" x14ac:dyDescent="0.25">
      <c r="E10524" s="265"/>
      <c r="M10524" s="159"/>
      <c r="N10524" s="149"/>
      <c r="P10524" s="135"/>
      <c r="Q10524" s="135"/>
    </row>
    <row r="10525" spans="5:17" x14ac:dyDescent="0.25">
      <c r="E10525" s="265"/>
      <c r="M10525" s="159"/>
      <c r="N10525" s="149"/>
      <c r="P10525" s="135"/>
      <c r="Q10525" s="135"/>
    </row>
    <row r="10526" spans="5:17" x14ac:dyDescent="0.25">
      <c r="E10526" s="265"/>
      <c r="M10526" s="159"/>
      <c r="N10526" s="149"/>
      <c r="P10526" s="135"/>
      <c r="Q10526" s="135"/>
    </row>
    <row r="10527" spans="5:17" x14ac:dyDescent="0.25">
      <c r="E10527" s="265"/>
      <c r="M10527" s="159"/>
      <c r="N10527" s="149"/>
      <c r="P10527" s="135"/>
      <c r="Q10527" s="135"/>
    </row>
    <row r="10528" spans="5:17" x14ac:dyDescent="0.25">
      <c r="E10528" s="265"/>
      <c r="M10528" s="159"/>
      <c r="N10528" s="149"/>
      <c r="P10528" s="135"/>
      <c r="Q10528" s="135"/>
    </row>
    <row r="10529" spans="5:17" x14ac:dyDescent="0.25">
      <c r="E10529" s="265"/>
      <c r="M10529" s="159"/>
      <c r="N10529" s="149"/>
      <c r="P10529" s="135"/>
      <c r="Q10529" s="135"/>
    </row>
    <row r="10530" spans="5:17" x14ac:dyDescent="0.25">
      <c r="E10530" s="265"/>
      <c r="M10530" s="159"/>
      <c r="N10530" s="149"/>
      <c r="P10530" s="135"/>
      <c r="Q10530" s="135"/>
    </row>
    <row r="10531" spans="5:17" x14ac:dyDescent="0.25">
      <c r="E10531" s="265"/>
      <c r="M10531" s="159"/>
      <c r="N10531" s="149"/>
      <c r="P10531" s="135"/>
      <c r="Q10531" s="135"/>
    </row>
    <row r="10532" spans="5:17" x14ac:dyDescent="0.25">
      <c r="E10532" s="265"/>
      <c r="M10532" s="159"/>
      <c r="N10532" s="149"/>
      <c r="P10532" s="135"/>
      <c r="Q10532" s="135"/>
    </row>
    <row r="10533" spans="5:17" x14ac:dyDescent="0.25">
      <c r="E10533" s="265"/>
      <c r="M10533" s="159"/>
      <c r="N10533" s="149"/>
      <c r="P10533" s="135"/>
      <c r="Q10533" s="135"/>
    </row>
    <row r="10534" spans="5:17" x14ac:dyDescent="0.25">
      <c r="E10534" s="265"/>
      <c r="M10534" s="159"/>
      <c r="N10534" s="149"/>
      <c r="P10534" s="135"/>
      <c r="Q10534" s="135"/>
    </row>
    <row r="10535" spans="5:17" x14ac:dyDescent="0.25">
      <c r="E10535" s="265"/>
      <c r="M10535" s="159"/>
      <c r="N10535" s="149"/>
      <c r="P10535" s="135"/>
      <c r="Q10535" s="135"/>
    </row>
    <row r="10536" spans="5:17" x14ac:dyDescent="0.25">
      <c r="E10536" s="265"/>
      <c r="M10536" s="159"/>
      <c r="N10536" s="149"/>
      <c r="P10536" s="135"/>
      <c r="Q10536" s="135"/>
    </row>
    <row r="10537" spans="5:17" x14ac:dyDescent="0.25">
      <c r="E10537" s="265"/>
      <c r="M10537" s="159"/>
      <c r="N10537" s="149"/>
      <c r="P10537" s="135"/>
      <c r="Q10537" s="135"/>
    </row>
    <row r="10538" spans="5:17" x14ac:dyDescent="0.25">
      <c r="E10538" s="265"/>
      <c r="M10538" s="159"/>
      <c r="N10538" s="149"/>
      <c r="P10538" s="135"/>
      <c r="Q10538" s="135"/>
    </row>
    <row r="10539" spans="5:17" x14ac:dyDescent="0.25">
      <c r="E10539" s="265"/>
      <c r="M10539" s="159"/>
      <c r="N10539" s="149"/>
      <c r="P10539" s="135"/>
      <c r="Q10539" s="135"/>
    </row>
    <row r="10540" spans="5:17" x14ac:dyDescent="0.25">
      <c r="E10540" s="265"/>
      <c r="M10540" s="159"/>
      <c r="N10540" s="149"/>
      <c r="P10540" s="135"/>
      <c r="Q10540" s="135"/>
    </row>
    <row r="10541" spans="5:17" x14ac:dyDescent="0.25">
      <c r="E10541" s="265"/>
      <c r="M10541" s="159"/>
      <c r="N10541" s="149"/>
      <c r="P10541" s="135"/>
      <c r="Q10541" s="135"/>
    </row>
    <row r="10542" spans="5:17" x14ac:dyDescent="0.25">
      <c r="E10542" s="265"/>
      <c r="M10542" s="159"/>
      <c r="N10542" s="149"/>
      <c r="P10542" s="135"/>
      <c r="Q10542" s="135"/>
    </row>
    <row r="10543" spans="5:17" x14ac:dyDescent="0.25">
      <c r="E10543" s="265"/>
      <c r="M10543" s="159"/>
      <c r="N10543" s="149"/>
      <c r="P10543" s="135"/>
      <c r="Q10543" s="135"/>
    </row>
    <row r="10544" spans="5:17" x14ac:dyDescent="0.25">
      <c r="E10544" s="265"/>
      <c r="M10544" s="159"/>
      <c r="N10544" s="149"/>
      <c r="P10544" s="135"/>
      <c r="Q10544" s="135"/>
    </row>
    <row r="10545" spans="5:17" x14ac:dyDescent="0.25">
      <c r="E10545" s="265"/>
      <c r="M10545" s="159"/>
      <c r="N10545" s="149"/>
      <c r="P10545" s="135"/>
      <c r="Q10545" s="135"/>
    </row>
    <row r="10546" spans="5:17" x14ac:dyDescent="0.25">
      <c r="E10546" s="265"/>
      <c r="M10546" s="159"/>
      <c r="N10546" s="149"/>
      <c r="P10546" s="135"/>
      <c r="Q10546" s="135"/>
    </row>
    <row r="10547" spans="5:17" x14ac:dyDescent="0.25">
      <c r="E10547" s="265"/>
      <c r="M10547" s="159"/>
      <c r="N10547" s="149"/>
      <c r="P10547" s="135"/>
      <c r="Q10547" s="135"/>
    </row>
    <row r="10548" spans="5:17" x14ac:dyDescent="0.25">
      <c r="E10548" s="265"/>
      <c r="M10548" s="159"/>
      <c r="N10548" s="149"/>
      <c r="P10548" s="135"/>
      <c r="Q10548" s="135"/>
    </row>
    <row r="10549" spans="5:17" x14ac:dyDescent="0.25">
      <c r="E10549" s="265"/>
      <c r="M10549" s="159"/>
      <c r="N10549" s="149"/>
      <c r="P10549" s="135"/>
      <c r="Q10549" s="135"/>
    </row>
    <row r="10550" spans="5:17" x14ac:dyDescent="0.25">
      <c r="E10550" s="265"/>
      <c r="M10550" s="159"/>
      <c r="N10550" s="149"/>
      <c r="P10550" s="135"/>
      <c r="Q10550" s="135"/>
    </row>
    <row r="10551" spans="5:17" x14ac:dyDescent="0.25">
      <c r="E10551" s="265"/>
      <c r="M10551" s="159"/>
      <c r="N10551" s="149"/>
      <c r="P10551" s="135"/>
      <c r="Q10551" s="135"/>
    </row>
    <row r="10552" spans="5:17" x14ac:dyDescent="0.25">
      <c r="E10552" s="265"/>
      <c r="M10552" s="159"/>
      <c r="N10552" s="149"/>
      <c r="P10552" s="135"/>
      <c r="Q10552" s="135"/>
    </row>
    <row r="10553" spans="5:17" x14ac:dyDescent="0.25">
      <c r="E10553" s="265"/>
      <c r="M10553" s="159"/>
      <c r="N10553" s="149"/>
      <c r="P10553" s="135"/>
      <c r="Q10553" s="135"/>
    </row>
    <row r="10554" spans="5:17" x14ac:dyDescent="0.25">
      <c r="E10554" s="265"/>
      <c r="M10554" s="159"/>
      <c r="N10554" s="149"/>
      <c r="P10554" s="135"/>
      <c r="Q10554" s="135"/>
    </row>
    <row r="10555" spans="5:17" x14ac:dyDescent="0.25">
      <c r="E10555" s="265"/>
      <c r="M10555" s="159"/>
      <c r="N10555" s="149"/>
      <c r="P10555" s="135"/>
      <c r="Q10555" s="135"/>
    </row>
    <row r="10556" spans="5:17" x14ac:dyDescent="0.25">
      <c r="E10556" s="265"/>
      <c r="M10556" s="159"/>
      <c r="N10556" s="149"/>
      <c r="P10556" s="135"/>
      <c r="Q10556" s="135"/>
    </row>
    <row r="10557" spans="5:17" x14ac:dyDescent="0.25">
      <c r="E10557" s="265"/>
      <c r="M10557" s="159"/>
      <c r="N10557" s="149"/>
      <c r="P10557" s="135"/>
      <c r="Q10557" s="135"/>
    </row>
    <row r="10558" spans="5:17" x14ac:dyDescent="0.25">
      <c r="E10558" s="265"/>
      <c r="M10558" s="159"/>
      <c r="N10558" s="149"/>
      <c r="P10558" s="135"/>
      <c r="Q10558" s="135"/>
    </row>
    <row r="10559" spans="5:17" x14ac:dyDescent="0.25">
      <c r="E10559" s="265"/>
      <c r="M10559" s="159"/>
      <c r="N10559" s="149"/>
      <c r="P10559" s="135"/>
      <c r="Q10559" s="135"/>
    </row>
    <row r="10560" spans="5:17" x14ac:dyDescent="0.25">
      <c r="E10560" s="265"/>
      <c r="M10560" s="159"/>
      <c r="N10560" s="149"/>
      <c r="P10560" s="135"/>
      <c r="Q10560" s="135"/>
    </row>
    <row r="10561" spans="5:17" x14ac:dyDescent="0.25">
      <c r="E10561" s="265"/>
      <c r="M10561" s="159"/>
      <c r="N10561" s="149"/>
      <c r="P10561" s="135"/>
      <c r="Q10561" s="135"/>
    </row>
    <row r="10562" spans="5:17" x14ac:dyDescent="0.25">
      <c r="E10562" s="265"/>
      <c r="M10562" s="159"/>
      <c r="N10562" s="149"/>
      <c r="P10562" s="135"/>
      <c r="Q10562" s="135"/>
    </row>
    <row r="10563" spans="5:17" x14ac:dyDescent="0.25">
      <c r="E10563" s="265"/>
      <c r="M10563" s="159"/>
      <c r="N10563" s="149"/>
      <c r="P10563" s="135"/>
      <c r="Q10563" s="135"/>
    </row>
    <row r="10564" spans="5:17" x14ac:dyDescent="0.25">
      <c r="E10564" s="265"/>
      <c r="M10564" s="159"/>
      <c r="N10564" s="149"/>
      <c r="P10564" s="135"/>
      <c r="Q10564" s="135"/>
    </row>
    <row r="10565" spans="5:17" x14ac:dyDescent="0.25">
      <c r="E10565" s="265"/>
      <c r="M10565" s="159"/>
      <c r="N10565" s="149"/>
      <c r="P10565" s="135"/>
      <c r="Q10565" s="135"/>
    </row>
    <row r="10566" spans="5:17" x14ac:dyDescent="0.25">
      <c r="E10566" s="265"/>
      <c r="M10566" s="159"/>
      <c r="N10566" s="149"/>
      <c r="P10566" s="135"/>
      <c r="Q10566" s="135"/>
    </row>
    <row r="10567" spans="5:17" x14ac:dyDescent="0.25">
      <c r="E10567" s="265"/>
      <c r="M10567" s="159"/>
      <c r="N10567" s="149"/>
      <c r="P10567" s="135"/>
      <c r="Q10567" s="135"/>
    </row>
    <row r="10568" spans="5:17" x14ac:dyDescent="0.25">
      <c r="E10568" s="265"/>
      <c r="M10568" s="159"/>
      <c r="N10568" s="149"/>
      <c r="P10568" s="135"/>
      <c r="Q10568" s="135"/>
    </row>
    <row r="10569" spans="5:17" x14ac:dyDescent="0.25">
      <c r="E10569" s="265"/>
      <c r="M10569" s="159"/>
      <c r="N10569" s="149"/>
      <c r="P10569" s="135"/>
      <c r="Q10569" s="135"/>
    </row>
    <row r="10570" spans="5:17" x14ac:dyDescent="0.25">
      <c r="E10570" s="265"/>
      <c r="M10570" s="159"/>
      <c r="N10570" s="149"/>
      <c r="P10570" s="135"/>
      <c r="Q10570" s="135"/>
    </row>
    <row r="10571" spans="5:17" x14ac:dyDescent="0.25">
      <c r="E10571" s="265"/>
      <c r="M10571" s="159"/>
      <c r="N10571" s="149"/>
      <c r="P10571" s="135"/>
      <c r="Q10571" s="135"/>
    </row>
    <row r="10572" spans="5:17" x14ac:dyDescent="0.25">
      <c r="E10572" s="265"/>
      <c r="M10572" s="159"/>
      <c r="N10572" s="149"/>
      <c r="P10572" s="135"/>
      <c r="Q10572" s="135"/>
    </row>
    <row r="10573" spans="5:17" x14ac:dyDescent="0.25">
      <c r="E10573" s="265"/>
      <c r="M10573" s="159"/>
      <c r="N10573" s="149"/>
      <c r="P10573" s="135"/>
      <c r="Q10573" s="135"/>
    </row>
    <row r="10574" spans="5:17" x14ac:dyDescent="0.25">
      <c r="E10574" s="265"/>
      <c r="M10574" s="159"/>
      <c r="N10574" s="149"/>
      <c r="P10574" s="135"/>
      <c r="Q10574" s="135"/>
    </row>
    <row r="10575" spans="5:17" x14ac:dyDescent="0.25">
      <c r="E10575" s="265"/>
      <c r="M10575" s="159"/>
      <c r="N10575" s="149"/>
      <c r="P10575" s="135"/>
      <c r="Q10575" s="135"/>
    </row>
    <row r="10576" spans="5:17" x14ac:dyDescent="0.25">
      <c r="E10576" s="265"/>
      <c r="M10576" s="159"/>
      <c r="N10576" s="149"/>
      <c r="P10576" s="135"/>
      <c r="Q10576" s="135"/>
    </row>
    <row r="10577" spans="5:17" x14ac:dyDescent="0.25">
      <c r="E10577" s="265"/>
      <c r="M10577" s="159"/>
      <c r="N10577" s="149"/>
      <c r="P10577" s="135"/>
      <c r="Q10577" s="135"/>
    </row>
    <row r="10578" spans="5:17" x14ac:dyDescent="0.25">
      <c r="E10578" s="265"/>
      <c r="M10578" s="159"/>
      <c r="N10578" s="149"/>
      <c r="P10578" s="135"/>
      <c r="Q10578" s="135"/>
    </row>
    <row r="10579" spans="5:17" x14ac:dyDescent="0.25">
      <c r="E10579" s="265"/>
      <c r="M10579" s="159"/>
      <c r="N10579" s="149"/>
      <c r="P10579" s="135"/>
      <c r="Q10579" s="135"/>
    </row>
    <row r="10580" spans="5:17" x14ac:dyDescent="0.25">
      <c r="E10580" s="265"/>
      <c r="M10580" s="159"/>
      <c r="N10580" s="149"/>
      <c r="P10580" s="135"/>
      <c r="Q10580" s="135"/>
    </row>
    <row r="10581" spans="5:17" x14ac:dyDescent="0.25">
      <c r="E10581" s="265"/>
      <c r="M10581" s="159"/>
      <c r="N10581" s="149"/>
      <c r="P10581" s="135"/>
      <c r="Q10581" s="135"/>
    </row>
    <row r="10582" spans="5:17" x14ac:dyDescent="0.25">
      <c r="E10582" s="265"/>
      <c r="M10582" s="159"/>
      <c r="N10582" s="149"/>
      <c r="P10582" s="135"/>
      <c r="Q10582" s="135"/>
    </row>
    <row r="10583" spans="5:17" x14ac:dyDescent="0.25">
      <c r="E10583" s="265"/>
      <c r="M10583" s="159"/>
      <c r="N10583" s="149"/>
      <c r="P10583" s="135"/>
      <c r="Q10583" s="135"/>
    </row>
    <row r="10584" spans="5:17" x14ac:dyDescent="0.25">
      <c r="E10584" s="265"/>
      <c r="M10584" s="159"/>
      <c r="N10584" s="149"/>
      <c r="P10584" s="135"/>
      <c r="Q10584" s="135"/>
    </row>
    <row r="10585" spans="5:17" x14ac:dyDescent="0.25">
      <c r="E10585" s="265"/>
      <c r="M10585" s="159"/>
      <c r="N10585" s="149"/>
      <c r="P10585" s="135"/>
      <c r="Q10585" s="135"/>
    </row>
    <row r="10586" spans="5:17" x14ac:dyDescent="0.25">
      <c r="E10586" s="265"/>
      <c r="M10586" s="159"/>
      <c r="N10586" s="149"/>
      <c r="P10586" s="135"/>
      <c r="Q10586" s="135"/>
    </row>
    <row r="10587" spans="5:17" x14ac:dyDescent="0.25">
      <c r="E10587" s="265"/>
      <c r="M10587" s="159"/>
      <c r="N10587" s="149"/>
      <c r="P10587" s="135"/>
      <c r="Q10587" s="135"/>
    </row>
    <row r="10588" spans="5:17" x14ac:dyDescent="0.25">
      <c r="E10588" s="265"/>
      <c r="M10588" s="159"/>
      <c r="N10588" s="149"/>
      <c r="P10588" s="135"/>
      <c r="Q10588" s="135"/>
    </row>
    <row r="10589" spans="5:17" x14ac:dyDescent="0.25">
      <c r="E10589" s="265"/>
      <c r="M10589" s="159"/>
      <c r="N10589" s="149"/>
      <c r="P10589" s="135"/>
      <c r="Q10589" s="135"/>
    </row>
    <row r="10590" spans="5:17" x14ac:dyDescent="0.25">
      <c r="E10590" s="265"/>
      <c r="M10590" s="159"/>
      <c r="N10590" s="149"/>
      <c r="P10590" s="135"/>
      <c r="Q10590" s="135"/>
    </row>
    <row r="10591" spans="5:17" x14ac:dyDescent="0.25">
      <c r="E10591" s="265"/>
      <c r="M10591" s="159"/>
      <c r="N10591" s="149"/>
      <c r="P10591" s="135"/>
      <c r="Q10591" s="135"/>
    </row>
    <row r="10592" spans="5:17" x14ac:dyDescent="0.25">
      <c r="E10592" s="265"/>
      <c r="M10592" s="159"/>
      <c r="N10592" s="149"/>
      <c r="P10592" s="135"/>
      <c r="Q10592" s="135"/>
    </row>
    <row r="10593" spans="5:17" x14ac:dyDescent="0.25">
      <c r="E10593" s="265"/>
      <c r="M10593" s="159"/>
      <c r="N10593" s="149"/>
      <c r="P10593" s="135"/>
      <c r="Q10593" s="135"/>
    </row>
    <row r="10594" spans="5:17" x14ac:dyDescent="0.25">
      <c r="E10594" s="265"/>
      <c r="M10594" s="159"/>
      <c r="N10594" s="149"/>
      <c r="P10594" s="135"/>
      <c r="Q10594" s="135"/>
    </row>
    <row r="10595" spans="5:17" x14ac:dyDescent="0.25">
      <c r="E10595" s="265"/>
      <c r="M10595" s="159"/>
      <c r="N10595" s="149"/>
      <c r="P10595" s="135"/>
      <c r="Q10595" s="135"/>
    </row>
    <row r="10596" spans="5:17" x14ac:dyDescent="0.25">
      <c r="E10596" s="265"/>
      <c r="M10596" s="159"/>
      <c r="N10596" s="149"/>
      <c r="P10596" s="135"/>
      <c r="Q10596" s="135"/>
    </row>
    <row r="10597" spans="5:17" x14ac:dyDescent="0.25">
      <c r="E10597" s="265"/>
      <c r="M10597" s="159"/>
      <c r="N10597" s="149"/>
      <c r="P10597" s="135"/>
      <c r="Q10597" s="135"/>
    </row>
    <row r="10598" spans="5:17" x14ac:dyDescent="0.25">
      <c r="E10598" s="265"/>
      <c r="M10598" s="159"/>
      <c r="N10598" s="149"/>
      <c r="P10598" s="135"/>
      <c r="Q10598" s="135"/>
    </row>
    <row r="10599" spans="5:17" x14ac:dyDescent="0.25">
      <c r="E10599" s="265"/>
      <c r="M10599" s="159"/>
      <c r="N10599" s="149"/>
      <c r="P10599" s="135"/>
      <c r="Q10599" s="135"/>
    </row>
    <row r="10600" spans="5:17" x14ac:dyDescent="0.25">
      <c r="E10600" s="265"/>
      <c r="M10600" s="159"/>
      <c r="N10600" s="149"/>
      <c r="P10600" s="135"/>
      <c r="Q10600" s="135"/>
    </row>
    <row r="10601" spans="5:17" x14ac:dyDescent="0.25">
      <c r="E10601" s="265"/>
      <c r="M10601" s="159"/>
      <c r="N10601" s="149"/>
      <c r="P10601" s="135"/>
      <c r="Q10601" s="135"/>
    </row>
    <row r="10602" spans="5:17" x14ac:dyDescent="0.25">
      <c r="E10602" s="265"/>
      <c r="M10602" s="159"/>
      <c r="N10602" s="149"/>
      <c r="P10602" s="135"/>
      <c r="Q10602" s="135"/>
    </row>
    <row r="10603" spans="5:17" x14ac:dyDescent="0.25">
      <c r="E10603" s="265"/>
      <c r="M10603" s="159"/>
      <c r="N10603" s="149"/>
      <c r="P10603" s="135"/>
      <c r="Q10603" s="135"/>
    </row>
    <row r="10604" spans="5:17" x14ac:dyDescent="0.25">
      <c r="E10604" s="265"/>
      <c r="M10604" s="159"/>
      <c r="N10604" s="149"/>
      <c r="P10604" s="135"/>
      <c r="Q10604" s="135"/>
    </row>
    <row r="10605" spans="5:17" x14ac:dyDescent="0.25">
      <c r="E10605" s="265"/>
      <c r="M10605" s="159"/>
      <c r="N10605" s="149"/>
      <c r="P10605" s="135"/>
      <c r="Q10605" s="135"/>
    </row>
    <row r="10606" spans="5:17" x14ac:dyDescent="0.25">
      <c r="E10606" s="265"/>
      <c r="M10606" s="159"/>
      <c r="N10606" s="149"/>
      <c r="P10606" s="135"/>
      <c r="Q10606" s="135"/>
    </row>
    <row r="10607" spans="5:17" x14ac:dyDescent="0.25">
      <c r="E10607" s="265"/>
      <c r="M10607" s="159"/>
      <c r="N10607" s="149"/>
      <c r="P10607" s="135"/>
      <c r="Q10607" s="135"/>
    </row>
    <row r="10608" spans="5:17" x14ac:dyDescent="0.25">
      <c r="E10608" s="265"/>
      <c r="M10608" s="159"/>
      <c r="N10608" s="149"/>
      <c r="P10608" s="135"/>
      <c r="Q10608" s="135"/>
    </row>
    <row r="10609" spans="5:17" x14ac:dyDescent="0.25">
      <c r="E10609" s="265"/>
      <c r="M10609" s="159"/>
      <c r="N10609" s="149"/>
      <c r="P10609" s="135"/>
      <c r="Q10609" s="135"/>
    </row>
    <row r="10610" spans="5:17" x14ac:dyDescent="0.25">
      <c r="E10610" s="265"/>
      <c r="M10610" s="159"/>
      <c r="N10610" s="149"/>
      <c r="P10610" s="135"/>
      <c r="Q10610" s="135"/>
    </row>
    <row r="10611" spans="5:17" x14ac:dyDescent="0.25">
      <c r="E10611" s="265"/>
      <c r="M10611" s="159"/>
      <c r="N10611" s="149"/>
      <c r="P10611" s="135"/>
      <c r="Q10611" s="135"/>
    </row>
    <row r="10612" spans="5:17" x14ac:dyDescent="0.25">
      <c r="E10612" s="265"/>
      <c r="M10612" s="159"/>
      <c r="N10612" s="149"/>
      <c r="P10612" s="135"/>
      <c r="Q10612" s="135"/>
    </row>
    <row r="10613" spans="5:17" x14ac:dyDescent="0.25">
      <c r="E10613" s="265"/>
      <c r="M10613" s="159"/>
      <c r="N10613" s="149"/>
      <c r="P10613" s="135"/>
      <c r="Q10613" s="135"/>
    </row>
    <row r="10614" spans="5:17" x14ac:dyDescent="0.25">
      <c r="E10614" s="265"/>
      <c r="M10614" s="159"/>
      <c r="N10614" s="149"/>
      <c r="P10614" s="135"/>
      <c r="Q10614" s="135"/>
    </row>
    <row r="10615" spans="5:17" x14ac:dyDescent="0.25">
      <c r="E10615" s="265"/>
      <c r="M10615" s="159"/>
      <c r="N10615" s="149"/>
      <c r="P10615" s="135"/>
      <c r="Q10615" s="135"/>
    </row>
    <row r="10616" spans="5:17" x14ac:dyDescent="0.25">
      <c r="E10616" s="265"/>
      <c r="M10616" s="159"/>
      <c r="N10616" s="149"/>
      <c r="P10616" s="135"/>
      <c r="Q10616" s="135"/>
    </row>
    <row r="10617" spans="5:17" x14ac:dyDescent="0.25">
      <c r="E10617" s="265"/>
      <c r="M10617" s="159"/>
      <c r="N10617" s="149"/>
      <c r="P10617" s="135"/>
      <c r="Q10617" s="135"/>
    </row>
    <row r="10618" spans="5:17" x14ac:dyDescent="0.25">
      <c r="E10618" s="265"/>
      <c r="M10618" s="159"/>
      <c r="N10618" s="149"/>
      <c r="P10618" s="135"/>
      <c r="Q10618" s="135"/>
    </row>
    <row r="10619" spans="5:17" x14ac:dyDescent="0.25">
      <c r="E10619" s="265"/>
      <c r="M10619" s="159"/>
      <c r="N10619" s="149"/>
      <c r="P10619" s="135"/>
      <c r="Q10619" s="135"/>
    </row>
    <row r="10620" spans="5:17" x14ac:dyDescent="0.25">
      <c r="E10620" s="265"/>
      <c r="M10620" s="159"/>
      <c r="N10620" s="149"/>
      <c r="P10620" s="135"/>
      <c r="Q10620" s="135"/>
    </row>
    <row r="10621" spans="5:17" x14ac:dyDescent="0.25">
      <c r="E10621" s="265"/>
      <c r="M10621" s="159"/>
      <c r="N10621" s="149"/>
      <c r="P10621" s="135"/>
      <c r="Q10621" s="135"/>
    </row>
    <row r="10622" spans="5:17" x14ac:dyDescent="0.25">
      <c r="E10622" s="265"/>
      <c r="M10622" s="159"/>
      <c r="N10622" s="149"/>
      <c r="P10622" s="135"/>
      <c r="Q10622" s="135"/>
    </row>
    <row r="10623" spans="5:17" x14ac:dyDescent="0.25">
      <c r="E10623" s="265"/>
      <c r="M10623" s="159"/>
      <c r="N10623" s="149"/>
      <c r="P10623" s="135"/>
      <c r="Q10623" s="135"/>
    </row>
    <row r="10624" spans="5:17" x14ac:dyDescent="0.25">
      <c r="E10624" s="265"/>
      <c r="M10624" s="159"/>
      <c r="N10624" s="149"/>
      <c r="P10624" s="135"/>
      <c r="Q10624" s="135"/>
    </row>
    <row r="10625" spans="5:17" x14ac:dyDescent="0.25">
      <c r="E10625" s="265"/>
      <c r="M10625" s="159"/>
      <c r="N10625" s="149"/>
      <c r="P10625" s="135"/>
      <c r="Q10625" s="135"/>
    </row>
    <row r="10626" spans="5:17" x14ac:dyDescent="0.25">
      <c r="E10626" s="265"/>
      <c r="M10626" s="159"/>
      <c r="N10626" s="149"/>
      <c r="P10626" s="135"/>
      <c r="Q10626" s="135"/>
    </row>
    <row r="10627" spans="5:17" x14ac:dyDescent="0.25">
      <c r="E10627" s="265"/>
      <c r="M10627" s="159"/>
      <c r="N10627" s="149"/>
      <c r="P10627" s="135"/>
      <c r="Q10627" s="135"/>
    </row>
    <row r="10628" spans="5:17" x14ac:dyDescent="0.25">
      <c r="E10628" s="265"/>
      <c r="M10628" s="159"/>
      <c r="N10628" s="149"/>
      <c r="P10628" s="135"/>
      <c r="Q10628" s="135"/>
    </row>
    <row r="10629" spans="5:17" x14ac:dyDescent="0.25">
      <c r="E10629" s="265"/>
      <c r="M10629" s="159"/>
      <c r="N10629" s="149"/>
      <c r="P10629" s="135"/>
      <c r="Q10629" s="135"/>
    </row>
    <row r="10630" spans="5:17" x14ac:dyDescent="0.25">
      <c r="E10630" s="265"/>
      <c r="M10630" s="159"/>
      <c r="N10630" s="149"/>
      <c r="P10630" s="135"/>
      <c r="Q10630" s="135"/>
    </row>
    <row r="10631" spans="5:17" x14ac:dyDescent="0.25">
      <c r="E10631" s="265"/>
      <c r="M10631" s="159"/>
      <c r="N10631" s="149"/>
      <c r="P10631" s="135"/>
      <c r="Q10631" s="135"/>
    </row>
    <row r="10632" spans="5:17" x14ac:dyDescent="0.25">
      <c r="E10632" s="265"/>
      <c r="M10632" s="159"/>
      <c r="N10632" s="149"/>
      <c r="P10632" s="135"/>
      <c r="Q10632" s="135"/>
    </row>
    <row r="10633" spans="5:17" x14ac:dyDescent="0.25">
      <c r="E10633" s="265"/>
      <c r="M10633" s="159"/>
      <c r="N10633" s="149"/>
      <c r="P10633" s="135"/>
      <c r="Q10633" s="135"/>
    </row>
    <row r="10634" spans="5:17" x14ac:dyDescent="0.25">
      <c r="E10634" s="265"/>
      <c r="M10634" s="159"/>
      <c r="N10634" s="149"/>
      <c r="P10634" s="135"/>
      <c r="Q10634" s="135"/>
    </row>
    <row r="10635" spans="5:17" x14ac:dyDescent="0.25">
      <c r="E10635" s="265"/>
      <c r="M10635" s="159"/>
      <c r="N10635" s="149"/>
      <c r="P10635" s="135"/>
      <c r="Q10635" s="135"/>
    </row>
    <row r="10636" spans="5:17" x14ac:dyDescent="0.25">
      <c r="E10636" s="265"/>
      <c r="M10636" s="159"/>
      <c r="N10636" s="149"/>
      <c r="P10636" s="135"/>
      <c r="Q10636" s="135"/>
    </row>
    <row r="10637" spans="5:17" x14ac:dyDescent="0.25">
      <c r="E10637" s="265"/>
      <c r="M10637" s="159"/>
      <c r="N10637" s="149"/>
      <c r="P10637" s="135"/>
      <c r="Q10637" s="135"/>
    </row>
    <row r="10638" spans="5:17" x14ac:dyDescent="0.25">
      <c r="E10638" s="265"/>
      <c r="M10638" s="159"/>
      <c r="N10638" s="149"/>
      <c r="P10638" s="135"/>
      <c r="Q10638" s="135"/>
    </row>
    <row r="10639" spans="5:17" x14ac:dyDescent="0.25">
      <c r="E10639" s="265"/>
      <c r="M10639" s="159"/>
      <c r="N10639" s="149"/>
      <c r="P10639" s="135"/>
      <c r="Q10639" s="135"/>
    </row>
    <row r="10640" spans="5:17" x14ac:dyDescent="0.25">
      <c r="E10640" s="265"/>
      <c r="M10640" s="159"/>
      <c r="N10640" s="149"/>
      <c r="P10640" s="135"/>
      <c r="Q10640" s="135"/>
    </row>
    <row r="10641" spans="5:17" x14ac:dyDescent="0.25">
      <c r="E10641" s="265"/>
      <c r="M10641" s="159"/>
      <c r="N10641" s="149"/>
      <c r="P10641" s="135"/>
      <c r="Q10641" s="135"/>
    </row>
    <row r="10642" spans="5:17" x14ac:dyDescent="0.25">
      <c r="E10642" s="265"/>
      <c r="M10642" s="159"/>
      <c r="N10642" s="149"/>
      <c r="P10642" s="135"/>
      <c r="Q10642" s="135"/>
    </row>
    <row r="10643" spans="5:17" x14ac:dyDescent="0.25">
      <c r="E10643" s="265"/>
      <c r="M10643" s="159"/>
      <c r="N10643" s="149"/>
      <c r="P10643" s="135"/>
      <c r="Q10643" s="135"/>
    </row>
    <row r="10644" spans="5:17" x14ac:dyDescent="0.25">
      <c r="E10644" s="265"/>
      <c r="M10644" s="159"/>
      <c r="N10644" s="149"/>
      <c r="P10644" s="135"/>
      <c r="Q10644" s="135"/>
    </row>
    <row r="10645" spans="5:17" x14ac:dyDescent="0.25">
      <c r="E10645" s="265"/>
      <c r="M10645" s="159"/>
      <c r="N10645" s="149"/>
      <c r="P10645" s="135"/>
      <c r="Q10645" s="135"/>
    </row>
    <row r="10646" spans="5:17" x14ac:dyDescent="0.25">
      <c r="E10646" s="265"/>
      <c r="M10646" s="159"/>
      <c r="N10646" s="149"/>
      <c r="P10646" s="135"/>
      <c r="Q10646" s="135"/>
    </row>
    <row r="10647" spans="5:17" x14ac:dyDescent="0.25">
      <c r="E10647" s="265"/>
      <c r="M10647" s="159"/>
      <c r="N10647" s="149"/>
      <c r="P10647" s="135"/>
      <c r="Q10647" s="135"/>
    </row>
    <row r="10648" spans="5:17" x14ac:dyDescent="0.25">
      <c r="E10648" s="265"/>
      <c r="M10648" s="159"/>
      <c r="N10648" s="149"/>
      <c r="P10648" s="135"/>
      <c r="Q10648" s="135"/>
    </row>
    <row r="10649" spans="5:17" x14ac:dyDescent="0.25">
      <c r="E10649" s="265"/>
      <c r="M10649" s="159"/>
      <c r="N10649" s="149"/>
      <c r="P10649" s="135"/>
      <c r="Q10649" s="135"/>
    </row>
    <row r="10650" spans="5:17" x14ac:dyDescent="0.25">
      <c r="E10650" s="265"/>
      <c r="M10650" s="159"/>
      <c r="N10650" s="149"/>
      <c r="P10650" s="135"/>
      <c r="Q10650" s="135"/>
    </row>
    <row r="10651" spans="5:17" x14ac:dyDescent="0.25">
      <c r="E10651" s="265"/>
      <c r="M10651" s="159"/>
      <c r="N10651" s="149"/>
      <c r="P10651" s="135"/>
      <c r="Q10651" s="135"/>
    </row>
    <row r="10652" spans="5:17" x14ac:dyDescent="0.25">
      <c r="E10652" s="265"/>
      <c r="M10652" s="159"/>
      <c r="N10652" s="149"/>
      <c r="P10652" s="135"/>
      <c r="Q10652" s="135"/>
    </row>
    <row r="10653" spans="5:17" x14ac:dyDescent="0.25">
      <c r="E10653" s="265"/>
      <c r="M10653" s="159"/>
      <c r="N10653" s="149"/>
      <c r="P10653" s="135"/>
      <c r="Q10653" s="135"/>
    </row>
    <row r="10654" spans="5:17" x14ac:dyDescent="0.25">
      <c r="E10654" s="265"/>
      <c r="M10654" s="159"/>
      <c r="N10654" s="149"/>
      <c r="P10654" s="135"/>
      <c r="Q10654" s="135"/>
    </row>
    <row r="10655" spans="5:17" x14ac:dyDescent="0.25">
      <c r="E10655" s="265"/>
      <c r="M10655" s="159"/>
      <c r="N10655" s="149"/>
      <c r="P10655" s="135"/>
      <c r="Q10655" s="135"/>
    </row>
    <row r="10656" spans="5:17" x14ac:dyDescent="0.25">
      <c r="E10656" s="265"/>
      <c r="M10656" s="159"/>
      <c r="N10656" s="149"/>
      <c r="P10656" s="135"/>
      <c r="Q10656" s="135"/>
    </row>
    <row r="10657" spans="5:17" x14ac:dyDescent="0.25">
      <c r="E10657" s="265"/>
      <c r="M10657" s="159"/>
      <c r="N10657" s="149"/>
      <c r="P10657" s="135"/>
      <c r="Q10657" s="135"/>
    </row>
    <row r="10658" spans="5:17" x14ac:dyDescent="0.25">
      <c r="E10658" s="265"/>
      <c r="M10658" s="159"/>
      <c r="N10658" s="149"/>
      <c r="P10658" s="135"/>
      <c r="Q10658" s="135"/>
    </row>
    <row r="10659" spans="5:17" x14ac:dyDescent="0.25">
      <c r="E10659" s="265"/>
      <c r="M10659" s="159"/>
      <c r="N10659" s="149"/>
      <c r="P10659" s="135"/>
      <c r="Q10659" s="135"/>
    </row>
    <row r="10660" spans="5:17" x14ac:dyDescent="0.25">
      <c r="E10660" s="265"/>
      <c r="M10660" s="159"/>
      <c r="N10660" s="149"/>
      <c r="P10660" s="135"/>
      <c r="Q10660" s="135"/>
    </row>
    <row r="10661" spans="5:17" x14ac:dyDescent="0.25">
      <c r="E10661" s="265"/>
      <c r="M10661" s="159"/>
      <c r="N10661" s="149"/>
      <c r="P10661" s="135"/>
      <c r="Q10661" s="135"/>
    </row>
    <row r="10662" spans="5:17" x14ac:dyDescent="0.25">
      <c r="E10662" s="265"/>
      <c r="M10662" s="159"/>
      <c r="N10662" s="149"/>
      <c r="P10662" s="135"/>
      <c r="Q10662" s="135"/>
    </row>
    <row r="10663" spans="5:17" x14ac:dyDescent="0.25">
      <c r="E10663" s="265"/>
      <c r="M10663" s="159"/>
      <c r="N10663" s="149"/>
      <c r="P10663" s="135"/>
      <c r="Q10663" s="135"/>
    </row>
    <row r="10664" spans="5:17" x14ac:dyDescent="0.25">
      <c r="E10664" s="265"/>
      <c r="M10664" s="159"/>
      <c r="N10664" s="149"/>
      <c r="P10664" s="135"/>
      <c r="Q10664" s="135"/>
    </row>
    <row r="10665" spans="5:17" x14ac:dyDescent="0.25">
      <c r="E10665" s="265"/>
      <c r="M10665" s="159"/>
      <c r="N10665" s="149"/>
      <c r="P10665" s="135"/>
      <c r="Q10665" s="135"/>
    </row>
    <row r="10666" spans="5:17" x14ac:dyDescent="0.25">
      <c r="E10666" s="265"/>
      <c r="M10666" s="159"/>
      <c r="N10666" s="149"/>
      <c r="P10666" s="135"/>
      <c r="Q10666" s="135"/>
    </row>
    <row r="10667" spans="5:17" x14ac:dyDescent="0.25">
      <c r="E10667" s="265"/>
      <c r="M10667" s="159"/>
      <c r="N10667" s="149"/>
      <c r="P10667" s="135"/>
      <c r="Q10667" s="135"/>
    </row>
    <row r="10668" spans="5:17" x14ac:dyDescent="0.25">
      <c r="E10668" s="265"/>
      <c r="M10668" s="159"/>
      <c r="N10668" s="149"/>
      <c r="P10668" s="135"/>
      <c r="Q10668" s="135"/>
    </row>
    <row r="10669" spans="5:17" x14ac:dyDescent="0.25">
      <c r="E10669" s="265"/>
      <c r="M10669" s="159"/>
      <c r="N10669" s="149"/>
      <c r="P10669" s="135"/>
      <c r="Q10669" s="135"/>
    </row>
    <row r="10670" spans="5:17" x14ac:dyDescent="0.25">
      <c r="E10670" s="265"/>
      <c r="M10670" s="159"/>
      <c r="N10670" s="149"/>
      <c r="P10670" s="135"/>
      <c r="Q10670" s="135"/>
    </row>
    <row r="10671" spans="5:17" x14ac:dyDescent="0.25">
      <c r="E10671" s="265"/>
      <c r="M10671" s="159"/>
      <c r="N10671" s="149"/>
      <c r="P10671" s="135"/>
      <c r="Q10671" s="135"/>
    </row>
    <row r="10672" spans="5:17" x14ac:dyDescent="0.25">
      <c r="E10672" s="265"/>
      <c r="M10672" s="159"/>
      <c r="N10672" s="149"/>
      <c r="P10672" s="135"/>
      <c r="Q10672" s="135"/>
    </row>
    <row r="10673" spans="5:17" x14ac:dyDescent="0.25">
      <c r="E10673" s="265"/>
      <c r="M10673" s="159"/>
      <c r="N10673" s="149"/>
      <c r="P10673" s="135"/>
      <c r="Q10673" s="135"/>
    </row>
    <row r="10674" spans="5:17" x14ac:dyDescent="0.25">
      <c r="E10674" s="265"/>
      <c r="M10674" s="159"/>
      <c r="N10674" s="149"/>
      <c r="P10674" s="135"/>
      <c r="Q10674" s="135"/>
    </row>
    <row r="10675" spans="5:17" x14ac:dyDescent="0.25">
      <c r="E10675" s="265"/>
      <c r="M10675" s="159"/>
      <c r="N10675" s="149"/>
      <c r="P10675" s="135"/>
      <c r="Q10675" s="135"/>
    </row>
    <row r="10676" spans="5:17" x14ac:dyDescent="0.25">
      <c r="E10676" s="265"/>
      <c r="M10676" s="159"/>
      <c r="N10676" s="149"/>
      <c r="P10676" s="135"/>
      <c r="Q10676" s="135"/>
    </row>
    <row r="10677" spans="5:17" x14ac:dyDescent="0.25">
      <c r="E10677" s="265"/>
      <c r="M10677" s="159"/>
      <c r="N10677" s="149"/>
      <c r="P10677" s="135"/>
      <c r="Q10677" s="135"/>
    </row>
    <row r="10678" spans="5:17" x14ac:dyDescent="0.25">
      <c r="E10678" s="265"/>
      <c r="M10678" s="159"/>
      <c r="N10678" s="149"/>
      <c r="P10678" s="135"/>
      <c r="Q10678" s="135"/>
    </row>
    <row r="10679" spans="5:17" x14ac:dyDescent="0.25">
      <c r="E10679" s="265"/>
      <c r="M10679" s="159"/>
      <c r="N10679" s="149"/>
      <c r="P10679" s="135"/>
      <c r="Q10679" s="135"/>
    </row>
    <row r="10680" spans="5:17" x14ac:dyDescent="0.25">
      <c r="E10680" s="265"/>
      <c r="M10680" s="159"/>
      <c r="N10680" s="149"/>
      <c r="P10680" s="135"/>
      <c r="Q10680" s="135"/>
    </row>
    <row r="10681" spans="5:17" x14ac:dyDescent="0.25">
      <c r="E10681" s="265"/>
      <c r="M10681" s="159"/>
      <c r="N10681" s="149"/>
      <c r="P10681" s="135"/>
      <c r="Q10681" s="135"/>
    </row>
    <row r="10682" spans="5:17" x14ac:dyDescent="0.25">
      <c r="E10682" s="265"/>
      <c r="M10682" s="159"/>
      <c r="N10682" s="149"/>
      <c r="P10682" s="135"/>
      <c r="Q10682" s="135"/>
    </row>
    <row r="10683" spans="5:17" x14ac:dyDescent="0.25">
      <c r="E10683" s="265"/>
      <c r="M10683" s="159"/>
      <c r="N10683" s="149"/>
      <c r="P10683" s="135"/>
      <c r="Q10683" s="135"/>
    </row>
    <row r="10684" spans="5:17" x14ac:dyDescent="0.25">
      <c r="E10684" s="265"/>
      <c r="M10684" s="159"/>
      <c r="N10684" s="149"/>
      <c r="P10684" s="135"/>
      <c r="Q10684" s="135"/>
    </row>
    <row r="10685" spans="5:17" x14ac:dyDescent="0.25">
      <c r="E10685" s="265"/>
      <c r="M10685" s="159"/>
      <c r="N10685" s="149"/>
      <c r="P10685" s="135"/>
      <c r="Q10685" s="135"/>
    </row>
    <row r="10686" spans="5:17" x14ac:dyDescent="0.25">
      <c r="E10686" s="265"/>
      <c r="M10686" s="159"/>
      <c r="N10686" s="149"/>
      <c r="P10686" s="135"/>
      <c r="Q10686" s="135"/>
    </row>
    <row r="10687" spans="5:17" x14ac:dyDescent="0.25">
      <c r="E10687" s="265"/>
      <c r="M10687" s="159"/>
      <c r="N10687" s="149"/>
      <c r="P10687" s="135"/>
      <c r="Q10687" s="135"/>
    </row>
    <row r="10688" spans="5:17" x14ac:dyDescent="0.25">
      <c r="E10688" s="265"/>
      <c r="M10688" s="159"/>
      <c r="N10688" s="149"/>
      <c r="P10688" s="135"/>
      <c r="Q10688" s="135"/>
    </row>
    <row r="10689" spans="5:17" x14ac:dyDescent="0.25">
      <c r="E10689" s="265"/>
      <c r="M10689" s="159"/>
      <c r="N10689" s="149"/>
      <c r="P10689" s="135"/>
      <c r="Q10689" s="135"/>
    </row>
    <row r="10690" spans="5:17" x14ac:dyDescent="0.25">
      <c r="E10690" s="265"/>
      <c r="M10690" s="159"/>
      <c r="N10690" s="149"/>
      <c r="P10690" s="135"/>
      <c r="Q10690" s="135"/>
    </row>
    <row r="10691" spans="5:17" x14ac:dyDescent="0.25">
      <c r="E10691" s="265"/>
      <c r="M10691" s="159"/>
      <c r="N10691" s="149"/>
      <c r="P10691" s="135"/>
      <c r="Q10691" s="135"/>
    </row>
    <row r="10692" spans="5:17" x14ac:dyDescent="0.25">
      <c r="E10692" s="265"/>
      <c r="M10692" s="159"/>
      <c r="N10692" s="149"/>
      <c r="P10692" s="135"/>
      <c r="Q10692" s="135"/>
    </row>
    <row r="10693" spans="5:17" x14ac:dyDescent="0.25">
      <c r="E10693" s="265"/>
      <c r="M10693" s="159"/>
      <c r="N10693" s="149"/>
      <c r="P10693" s="135"/>
      <c r="Q10693" s="135"/>
    </row>
    <row r="10694" spans="5:17" x14ac:dyDescent="0.25">
      <c r="E10694" s="265"/>
      <c r="M10694" s="159"/>
      <c r="N10694" s="149"/>
      <c r="P10694" s="135"/>
      <c r="Q10694" s="135"/>
    </row>
    <row r="10695" spans="5:17" x14ac:dyDescent="0.25">
      <c r="E10695" s="265"/>
      <c r="M10695" s="159"/>
      <c r="N10695" s="149"/>
      <c r="P10695" s="135"/>
      <c r="Q10695" s="135"/>
    </row>
    <row r="10696" spans="5:17" x14ac:dyDescent="0.25">
      <c r="E10696" s="265"/>
      <c r="M10696" s="159"/>
      <c r="N10696" s="149"/>
      <c r="P10696" s="135"/>
      <c r="Q10696" s="135"/>
    </row>
    <row r="10697" spans="5:17" x14ac:dyDescent="0.25">
      <c r="E10697" s="265"/>
      <c r="M10697" s="159"/>
      <c r="N10697" s="149"/>
      <c r="P10697" s="135"/>
      <c r="Q10697" s="135"/>
    </row>
    <row r="10698" spans="5:17" x14ac:dyDescent="0.25">
      <c r="E10698" s="265"/>
      <c r="M10698" s="159"/>
      <c r="N10698" s="149"/>
      <c r="P10698" s="135"/>
      <c r="Q10698" s="135"/>
    </row>
    <row r="10699" spans="5:17" x14ac:dyDescent="0.25">
      <c r="E10699" s="265"/>
      <c r="M10699" s="159"/>
      <c r="N10699" s="149"/>
      <c r="P10699" s="135"/>
      <c r="Q10699" s="135"/>
    </row>
    <row r="10700" spans="5:17" x14ac:dyDescent="0.25">
      <c r="E10700" s="265"/>
      <c r="M10700" s="159"/>
      <c r="N10700" s="149"/>
      <c r="P10700" s="135"/>
      <c r="Q10700" s="135"/>
    </row>
    <row r="10701" spans="5:17" x14ac:dyDescent="0.25">
      <c r="E10701" s="265"/>
      <c r="M10701" s="159"/>
      <c r="N10701" s="149"/>
      <c r="P10701" s="135"/>
      <c r="Q10701" s="135"/>
    </row>
    <row r="10702" spans="5:17" x14ac:dyDescent="0.25">
      <c r="E10702" s="265"/>
      <c r="M10702" s="159"/>
      <c r="N10702" s="149"/>
      <c r="P10702" s="135"/>
      <c r="Q10702" s="135"/>
    </row>
    <row r="10703" spans="5:17" x14ac:dyDescent="0.25">
      <c r="E10703" s="265"/>
      <c r="M10703" s="159"/>
      <c r="N10703" s="149"/>
      <c r="P10703" s="135"/>
      <c r="Q10703" s="135"/>
    </row>
    <row r="10704" spans="5:17" x14ac:dyDescent="0.25">
      <c r="E10704" s="265"/>
      <c r="M10704" s="159"/>
      <c r="N10704" s="149"/>
      <c r="P10704" s="135"/>
      <c r="Q10704" s="135"/>
    </row>
    <row r="10705" spans="5:17" x14ac:dyDescent="0.25">
      <c r="E10705" s="265"/>
      <c r="M10705" s="159"/>
      <c r="N10705" s="149"/>
      <c r="P10705" s="135"/>
      <c r="Q10705" s="135"/>
    </row>
    <row r="10706" spans="5:17" x14ac:dyDescent="0.25">
      <c r="E10706" s="265"/>
      <c r="M10706" s="159"/>
      <c r="N10706" s="149"/>
      <c r="P10706" s="135"/>
      <c r="Q10706" s="135"/>
    </row>
    <row r="10707" spans="5:17" x14ac:dyDescent="0.25">
      <c r="E10707" s="265"/>
      <c r="M10707" s="159"/>
      <c r="N10707" s="149"/>
      <c r="P10707" s="135"/>
      <c r="Q10707" s="135"/>
    </row>
    <row r="10708" spans="5:17" x14ac:dyDescent="0.25">
      <c r="E10708" s="265"/>
      <c r="M10708" s="159"/>
      <c r="N10708" s="149"/>
      <c r="P10708" s="135"/>
      <c r="Q10708" s="135"/>
    </row>
    <row r="10709" spans="5:17" x14ac:dyDescent="0.25">
      <c r="E10709" s="265"/>
      <c r="M10709" s="159"/>
      <c r="N10709" s="149"/>
      <c r="P10709" s="135"/>
      <c r="Q10709" s="135"/>
    </row>
    <row r="10710" spans="5:17" x14ac:dyDescent="0.25">
      <c r="E10710" s="265"/>
      <c r="M10710" s="159"/>
      <c r="N10710" s="149"/>
      <c r="P10710" s="135"/>
      <c r="Q10710" s="135"/>
    </row>
    <row r="10711" spans="5:17" x14ac:dyDescent="0.25">
      <c r="E10711" s="265"/>
      <c r="M10711" s="159"/>
      <c r="N10711" s="149"/>
      <c r="P10711" s="135"/>
      <c r="Q10711" s="135"/>
    </row>
    <row r="10712" spans="5:17" x14ac:dyDescent="0.25">
      <c r="E10712" s="265"/>
      <c r="M10712" s="159"/>
      <c r="N10712" s="149"/>
      <c r="P10712" s="135"/>
      <c r="Q10712" s="135"/>
    </row>
    <row r="10713" spans="5:17" x14ac:dyDescent="0.25">
      <c r="E10713" s="265"/>
      <c r="M10713" s="159"/>
      <c r="N10713" s="149"/>
      <c r="P10713" s="135"/>
      <c r="Q10713" s="135"/>
    </row>
    <row r="10714" spans="5:17" x14ac:dyDescent="0.25">
      <c r="E10714" s="265"/>
      <c r="M10714" s="159"/>
      <c r="N10714" s="149"/>
      <c r="P10714" s="135"/>
      <c r="Q10714" s="135"/>
    </row>
    <row r="10715" spans="5:17" x14ac:dyDescent="0.25">
      <c r="E10715" s="265"/>
      <c r="M10715" s="159"/>
      <c r="N10715" s="149"/>
      <c r="P10715" s="135"/>
      <c r="Q10715" s="135"/>
    </row>
    <row r="10716" spans="5:17" x14ac:dyDescent="0.25">
      <c r="E10716" s="265"/>
      <c r="M10716" s="159"/>
      <c r="N10716" s="149"/>
      <c r="P10716" s="135"/>
      <c r="Q10716" s="135"/>
    </row>
    <row r="10717" spans="5:17" x14ac:dyDescent="0.25">
      <c r="E10717" s="265"/>
      <c r="M10717" s="159"/>
      <c r="N10717" s="149"/>
      <c r="P10717" s="135"/>
      <c r="Q10717" s="135"/>
    </row>
    <row r="10718" spans="5:17" x14ac:dyDescent="0.25">
      <c r="E10718" s="265"/>
      <c r="M10718" s="159"/>
      <c r="N10718" s="149"/>
      <c r="P10718" s="135"/>
      <c r="Q10718" s="135"/>
    </row>
    <row r="10719" spans="5:17" x14ac:dyDescent="0.25">
      <c r="E10719" s="265"/>
      <c r="M10719" s="159"/>
      <c r="N10719" s="149"/>
      <c r="P10719" s="135"/>
      <c r="Q10719" s="135"/>
    </row>
    <row r="10720" spans="5:17" x14ac:dyDescent="0.25">
      <c r="E10720" s="265"/>
      <c r="M10720" s="159"/>
      <c r="N10720" s="149"/>
      <c r="P10720" s="135"/>
      <c r="Q10720" s="135"/>
    </row>
    <row r="10721" spans="5:17" x14ac:dyDescent="0.25">
      <c r="E10721" s="265"/>
      <c r="M10721" s="159"/>
      <c r="N10721" s="149"/>
      <c r="P10721" s="135"/>
      <c r="Q10721" s="135"/>
    </row>
    <row r="10722" spans="5:17" x14ac:dyDescent="0.25">
      <c r="E10722" s="265"/>
      <c r="M10722" s="159"/>
      <c r="N10722" s="149"/>
      <c r="P10722" s="135"/>
      <c r="Q10722" s="135"/>
    </row>
    <row r="10723" spans="5:17" x14ac:dyDescent="0.25">
      <c r="E10723" s="265"/>
      <c r="M10723" s="159"/>
      <c r="N10723" s="149"/>
      <c r="P10723" s="135"/>
      <c r="Q10723" s="135"/>
    </row>
    <row r="10724" spans="5:17" x14ac:dyDescent="0.25">
      <c r="E10724" s="265"/>
      <c r="M10724" s="159"/>
      <c r="N10724" s="149"/>
      <c r="P10724" s="135"/>
      <c r="Q10724" s="135"/>
    </row>
    <row r="10725" spans="5:17" x14ac:dyDescent="0.25">
      <c r="E10725" s="265"/>
      <c r="M10725" s="159"/>
      <c r="N10725" s="149"/>
      <c r="P10725" s="135"/>
      <c r="Q10725" s="135"/>
    </row>
    <row r="10726" spans="5:17" x14ac:dyDescent="0.25">
      <c r="E10726" s="265"/>
      <c r="M10726" s="159"/>
      <c r="N10726" s="149"/>
      <c r="P10726" s="135"/>
      <c r="Q10726" s="135"/>
    </row>
    <row r="10727" spans="5:17" x14ac:dyDescent="0.25">
      <c r="E10727" s="265"/>
      <c r="M10727" s="159"/>
      <c r="N10727" s="149"/>
      <c r="P10727" s="135"/>
      <c r="Q10727" s="135"/>
    </row>
    <row r="10728" spans="5:17" x14ac:dyDescent="0.25">
      <c r="E10728" s="265"/>
      <c r="M10728" s="159"/>
      <c r="N10728" s="149"/>
      <c r="P10728" s="135"/>
      <c r="Q10728" s="135"/>
    </row>
    <row r="10729" spans="5:17" x14ac:dyDescent="0.25">
      <c r="E10729" s="265"/>
      <c r="M10729" s="159"/>
      <c r="N10729" s="149"/>
      <c r="P10729" s="135"/>
      <c r="Q10729" s="135"/>
    </row>
    <row r="10730" spans="5:17" x14ac:dyDescent="0.25">
      <c r="E10730" s="265"/>
      <c r="M10730" s="159"/>
      <c r="N10730" s="149"/>
      <c r="P10730" s="135"/>
      <c r="Q10730" s="135"/>
    </row>
    <row r="10731" spans="5:17" x14ac:dyDescent="0.25">
      <c r="E10731" s="265"/>
      <c r="M10731" s="159"/>
      <c r="N10731" s="149"/>
      <c r="P10731" s="135"/>
      <c r="Q10731" s="135"/>
    </row>
    <row r="10732" spans="5:17" x14ac:dyDescent="0.25">
      <c r="E10732" s="265"/>
      <c r="M10732" s="159"/>
      <c r="N10732" s="149"/>
      <c r="P10732" s="135"/>
      <c r="Q10732" s="135"/>
    </row>
    <row r="10733" spans="5:17" x14ac:dyDescent="0.25">
      <c r="E10733" s="265"/>
      <c r="M10733" s="159"/>
      <c r="N10733" s="149"/>
      <c r="P10733" s="135"/>
      <c r="Q10733" s="135"/>
    </row>
    <row r="10734" spans="5:17" x14ac:dyDescent="0.25">
      <c r="E10734" s="265"/>
      <c r="M10734" s="159"/>
      <c r="N10734" s="149"/>
      <c r="P10734" s="135"/>
      <c r="Q10734" s="135"/>
    </row>
    <row r="10735" spans="5:17" x14ac:dyDescent="0.25">
      <c r="E10735" s="265"/>
      <c r="M10735" s="159"/>
      <c r="N10735" s="149"/>
      <c r="P10735" s="135"/>
      <c r="Q10735" s="135"/>
    </row>
    <row r="10736" spans="5:17" x14ac:dyDescent="0.25">
      <c r="E10736" s="265"/>
      <c r="M10736" s="159"/>
      <c r="N10736" s="149"/>
      <c r="P10736" s="135"/>
      <c r="Q10736" s="135"/>
    </row>
    <row r="10737" spans="5:17" x14ac:dyDescent="0.25">
      <c r="E10737" s="265"/>
      <c r="M10737" s="159"/>
      <c r="N10737" s="149"/>
      <c r="P10737" s="135"/>
      <c r="Q10737" s="135"/>
    </row>
    <row r="10738" spans="5:17" x14ac:dyDescent="0.25">
      <c r="E10738" s="265"/>
      <c r="M10738" s="159"/>
      <c r="N10738" s="149"/>
      <c r="P10738" s="135"/>
      <c r="Q10738" s="135"/>
    </row>
    <row r="10739" spans="5:17" x14ac:dyDescent="0.25">
      <c r="E10739" s="265"/>
      <c r="M10739" s="159"/>
      <c r="N10739" s="149"/>
      <c r="P10739" s="135"/>
      <c r="Q10739" s="135"/>
    </row>
    <row r="10740" spans="5:17" x14ac:dyDescent="0.25">
      <c r="E10740" s="265"/>
      <c r="M10740" s="159"/>
      <c r="N10740" s="149"/>
      <c r="P10740" s="135"/>
      <c r="Q10740" s="135"/>
    </row>
    <row r="10741" spans="5:17" x14ac:dyDescent="0.25">
      <c r="E10741" s="265"/>
      <c r="M10741" s="159"/>
      <c r="N10741" s="149"/>
      <c r="P10741" s="135"/>
      <c r="Q10741" s="135"/>
    </row>
    <row r="10742" spans="5:17" x14ac:dyDescent="0.25">
      <c r="E10742" s="265"/>
      <c r="M10742" s="159"/>
      <c r="N10742" s="149"/>
      <c r="P10742" s="135"/>
      <c r="Q10742" s="135"/>
    </row>
    <row r="10743" spans="5:17" x14ac:dyDescent="0.25">
      <c r="E10743" s="265"/>
      <c r="M10743" s="159"/>
      <c r="N10743" s="149"/>
      <c r="P10743" s="135"/>
      <c r="Q10743" s="135"/>
    </row>
    <row r="10744" spans="5:17" x14ac:dyDescent="0.25">
      <c r="E10744" s="265"/>
      <c r="M10744" s="159"/>
      <c r="N10744" s="149"/>
      <c r="P10744" s="135"/>
      <c r="Q10744" s="135"/>
    </row>
    <row r="10745" spans="5:17" x14ac:dyDescent="0.25">
      <c r="E10745" s="265"/>
      <c r="M10745" s="159"/>
      <c r="N10745" s="149"/>
      <c r="P10745" s="135"/>
      <c r="Q10745" s="135"/>
    </row>
    <row r="10746" spans="5:17" x14ac:dyDescent="0.25">
      <c r="E10746" s="265"/>
      <c r="M10746" s="159"/>
      <c r="N10746" s="149"/>
      <c r="P10746" s="135"/>
      <c r="Q10746" s="135"/>
    </row>
    <row r="10747" spans="5:17" x14ac:dyDescent="0.25">
      <c r="E10747" s="265"/>
      <c r="M10747" s="159"/>
      <c r="N10747" s="149"/>
      <c r="P10747" s="135"/>
      <c r="Q10747" s="135"/>
    </row>
    <row r="10748" spans="5:17" x14ac:dyDescent="0.25">
      <c r="E10748" s="265"/>
      <c r="M10748" s="159"/>
      <c r="N10748" s="149"/>
      <c r="P10748" s="135"/>
      <c r="Q10748" s="135"/>
    </row>
    <row r="10749" spans="5:17" x14ac:dyDescent="0.25">
      <c r="E10749" s="265"/>
      <c r="M10749" s="159"/>
      <c r="N10749" s="149"/>
      <c r="P10749" s="135"/>
      <c r="Q10749" s="135"/>
    </row>
    <row r="10750" spans="5:17" x14ac:dyDescent="0.25">
      <c r="E10750" s="265"/>
      <c r="M10750" s="159"/>
      <c r="N10750" s="149"/>
      <c r="P10750" s="135"/>
      <c r="Q10750" s="135"/>
    </row>
    <row r="10751" spans="5:17" x14ac:dyDescent="0.25">
      <c r="E10751" s="265"/>
      <c r="M10751" s="159"/>
      <c r="N10751" s="149"/>
      <c r="P10751" s="135"/>
      <c r="Q10751" s="135"/>
    </row>
    <row r="10752" spans="5:17" x14ac:dyDescent="0.25">
      <c r="E10752" s="265"/>
      <c r="M10752" s="159"/>
      <c r="N10752" s="149"/>
      <c r="P10752" s="135"/>
      <c r="Q10752" s="135"/>
    </row>
    <row r="10753" spans="5:17" x14ac:dyDescent="0.25">
      <c r="E10753" s="265"/>
      <c r="M10753" s="159"/>
      <c r="N10753" s="149"/>
      <c r="P10753" s="135"/>
      <c r="Q10753" s="135"/>
    </row>
    <row r="10754" spans="5:17" x14ac:dyDescent="0.25">
      <c r="E10754" s="265"/>
      <c r="M10754" s="159"/>
      <c r="N10754" s="149"/>
      <c r="P10754" s="135"/>
      <c r="Q10754" s="135"/>
    </row>
    <row r="10755" spans="5:17" x14ac:dyDescent="0.25">
      <c r="E10755" s="265"/>
      <c r="M10755" s="159"/>
      <c r="N10755" s="149"/>
      <c r="P10755" s="135"/>
      <c r="Q10755" s="135"/>
    </row>
    <row r="10756" spans="5:17" x14ac:dyDescent="0.25">
      <c r="E10756" s="265"/>
      <c r="M10756" s="159"/>
      <c r="N10756" s="149"/>
      <c r="P10756" s="135"/>
      <c r="Q10756" s="135"/>
    </row>
    <row r="10757" spans="5:17" x14ac:dyDescent="0.25">
      <c r="E10757" s="265"/>
      <c r="M10757" s="159"/>
      <c r="N10757" s="149"/>
      <c r="P10757" s="135"/>
      <c r="Q10757" s="135"/>
    </row>
    <row r="10758" spans="5:17" x14ac:dyDescent="0.25">
      <c r="E10758" s="265"/>
      <c r="M10758" s="159"/>
      <c r="N10758" s="149"/>
      <c r="P10758" s="135"/>
      <c r="Q10758" s="135"/>
    </row>
    <row r="10759" spans="5:17" x14ac:dyDescent="0.25">
      <c r="E10759" s="265"/>
      <c r="M10759" s="159"/>
      <c r="N10759" s="149"/>
      <c r="P10759" s="135"/>
      <c r="Q10759" s="135"/>
    </row>
    <row r="10760" spans="5:17" x14ac:dyDescent="0.25">
      <c r="E10760" s="265"/>
      <c r="M10760" s="159"/>
      <c r="N10760" s="149"/>
      <c r="P10760" s="135"/>
      <c r="Q10760" s="135"/>
    </row>
    <row r="10761" spans="5:17" x14ac:dyDescent="0.25">
      <c r="E10761" s="265"/>
      <c r="M10761" s="159"/>
      <c r="N10761" s="149"/>
      <c r="P10761" s="135"/>
      <c r="Q10761" s="135"/>
    </row>
    <row r="10762" spans="5:17" x14ac:dyDescent="0.25">
      <c r="E10762" s="265"/>
      <c r="M10762" s="159"/>
      <c r="N10762" s="149"/>
      <c r="P10762" s="135"/>
      <c r="Q10762" s="135"/>
    </row>
    <row r="10763" spans="5:17" x14ac:dyDescent="0.25">
      <c r="E10763" s="265"/>
      <c r="M10763" s="159"/>
      <c r="N10763" s="149"/>
      <c r="P10763" s="135"/>
      <c r="Q10763" s="135"/>
    </row>
    <row r="10764" spans="5:17" x14ac:dyDescent="0.25">
      <c r="E10764" s="265"/>
      <c r="M10764" s="159"/>
      <c r="N10764" s="149"/>
      <c r="P10764" s="135"/>
      <c r="Q10764" s="135"/>
    </row>
    <row r="10765" spans="5:17" x14ac:dyDescent="0.25">
      <c r="E10765" s="265"/>
      <c r="M10765" s="159"/>
      <c r="N10765" s="149"/>
      <c r="P10765" s="135"/>
      <c r="Q10765" s="135"/>
    </row>
    <row r="10766" spans="5:17" x14ac:dyDescent="0.25">
      <c r="E10766" s="265"/>
      <c r="M10766" s="159"/>
      <c r="N10766" s="149"/>
      <c r="P10766" s="135"/>
      <c r="Q10766" s="135"/>
    </row>
    <row r="10767" spans="5:17" x14ac:dyDescent="0.25">
      <c r="E10767" s="265"/>
      <c r="M10767" s="159"/>
      <c r="N10767" s="149"/>
      <c r="P10767" s="135"/>
      <c r="Q10767" s="135"/>
    </row>
    <row r="10768" spans="5:17" x14ac:dyDescent="0.25">
      <c r="E10768" s="265"/>
      <c r="M10768" s="159"/>
      <c r="N10768" s="149"/>
      <c r="P10768" s="135"/>
      <c r="Q10768" s="135"/>
    </row>
    <row r="10769" spans="5:17" x14ac:dyDescent="0.25">
      <c r="E10769" s="265"/>
      <c r="M10769" s="159"/>
      <c r="N10769" s="149"/>
      <c r="P10769" s="135"/>
      <c r="Q10769" s="135"/>
    </row>
    <row r="10770" spans="5:17" x14ac:dyDescent="0.25">
      <c r="E10770" s="265"/>
      <c r="M10770" s="159"/>
      <c r="N10770" s="149"/>
      <c r="P10770" s="135"/>
      <c r="Q10770" s="135"/>
    </row>
    <row r="10771" spans="5:17" x14ac:dyDescent="0.25">
      <c r="E10771" s="265"/>
      <c r="M10771" s="159"/>
      <c r="N10771" s="149"/>
      <c r="P10771" s="135"/>
      <c r="Q10771" s="135"/>
    </row>
    <row r="10772" spans="5:17" x14ac:dyDescent="0.25">
      <c r="E10772" s="265"/>
      <c r="M10772" s="159"/>
      <c r="N10772" s="149"/>
      <c r="P10772" s="135"/>
      <c r="Q10772" s="135"/>
    </row>
    <row r="10773" spans="5:17" x14ac:dyDescent="0.25">
      <c r="E10773" s="265"/>
      <c r="M10773" s="159"/>
      <c r="N10773" s="149"/>
      <c r="P10773" s="135"/>
      <c r="Q10773" s="135"/>
    </row>
    <row r="10774" spans="5:17" x14ac:dyDescent="0.25">
      <c r="E10774" s="265"/>
      <c r="M10774" s="159"/>
      <c r="N10774" s="149"/>
      <c r="P10774" s="135"/>
      <c r="Q10774" s="135"/>
    </row>
    <row r="10775" spans="5:17" x14ac:dyDescent="0.25">
      <c r="E10775" s="265"/>
      <c r="M10775" s="159"/>
      <c r="N10775" s="149"/>
      <c r="P10775" s="135"/>
      <c r="Q10775" s="135"/>
    </row>
    <row r="10776" spans="5:17" x14ac:dyDescent="0.25">
      <c r="E10776" s="265"/>
      <c r="M10776" s="159"/>
      <c r="N10776" s="149"/>
      <c r="P10776" s="135"/>
      <c r="Q10776" s="135"/>
    </row>
    <row r="10777" spans="5:17" x14ac:dyDescent="0.25">
      <c r="E10777" s="265"/>
      <c r="M10777" s="159"/>
      <c r="N10777" s="149"/>
      <c r="P10777" s="135"/>
      <c r="Q10777" s="135"/>
    </row>
    <row r="10778" spans="5:17" x14ac:dyDescent="0.25">
      <c r="E10778" s="265"/>
      <c r="M10778" s="159"/>
      <c r="N10778" s="149"/>
      <c r="P10778" s="135"/>
      <c r="Q10778" s="135"/>
    </row>
    <row r="10779" spans="5:17" x14ac:dyDescent="0.25">
      <c r="E10779" s="265"/>
      <c r="M10779" s="159"/>
      <c r="N10779" s="149"/>
      <c r="P10779" s="135"/>
      <c r="Q10779" s="135"/>
    </row>
    <row r="10780" spans="5:17" x14ac:dyDescent="0.25">
      <c r="E10780" s="265"/>
      <c r="M10780" s="159"/>
      <c r="N10780" s="149"/>
      <c r="P10780" s="135"/>
      <c r="Q10780" s="135"/>
    </row>
    <row r="10781" spans="5:17" x14ac:dyDescent="0.25">
      <c r="E10781" s="265"/>
      <c r="M10781" s="159"/>
      <c r="N10781" s="149"/>
      <c r="P10781" s="135"/>
      <c r="Q10781" s="135"/>
    </row>
    <row r="10782" spans="5:17" x14ac:dyDescent="0.25">
      <c r="E10782" s="265"/>
      <c r="M10782" s="159"/>
      <c r="N10782" s="149"/>
      <c r="P10782" s="135"/>
      <c r="Q10782" s="135"/>
    </row>
    <row r="10783" spans="5:17" x14ac:dyDescent="0.25">
      <c r="E10783" s="265"/>
      <c r="M10783" s="159"/>
      <c r="N10783" s="149"/>
      <c r="P10783" s="135"/>
      <c r="Q10783" s="135"/>
    </row>
    <row r="10784" spans="5:17" x14ac:dyDescent="0.25">
      <c r="E10784" s="265"/>
      <c r="M10784" s="159"/>
      <c r="N10784" s="149"/>
      <c r="P10784" s="135"/>
      <c r="Q10784" s="135"/>
    </row>
    <row r="10785" spans="5:17" x14ac:dyDescent="0.25">
      <c r="E10785" s="265"/>
      <c r="M10785" s="159"/>
      <c r="N10785" s="149"/>
      <c r="P10785" s="135"/>
      <c r="Q10785" s="135"/>
    </row>
    <row r="10786" spans="5:17" x14ac:dyDescent="0.25">
      <c r="E10786" s="265"/>
      <c r="M10786" s="159"/>
      <c r="N10786" s="149"/>
      <c r="P10786" s="135"/>
      <c r="Q10786" s="135"/>
    </row>
    <row r="10787" spans="5:17" x14ac:dyDescent="0.25">
      <c r="E10787" s="265"/>
      <c r="M10787" s="159"/>
      <c r="N10787" s="149"/>
      <c r="P10787" s="135"/>
      <c r="Q10787" s="135"/>
    </row>
    <row r="10788" spans="5:17" x14ac:dyDescent="0.25">
      <c r="E10788" s="265"/>
      <c r="M10788" s="159"/>
      <c r="N10788" s="149"/>
      <c r="P10788" s="135"/>
      <c r="Q10788" s="135"/>
    </row>
    <row r="10789" spans="5:17" x14ac:dyDescent="0.25">
      <c r="E10789" s="265"/>
      <c r="M10789" s="159"/>
      <c r="N10789" s="149"/>
      <c r="P10789" s="135"/>
      <c r="Q10789" s="135"/>
    </row>
    <row r="10790" spans="5:17" x14ac:dyDescent="0.25">
      <c r="E10790" s="265"/>
      <c r="M10790" s="159"/>
      <c r="N10790" s="149"/>
      <c r="P10790" s="135"/>
      <c r="Q10790" s="135"/>
    </row>
    <row r="10791" spans="5:17" x14ac:dyDescent="0.25">
      <c r="E10791" s="265"/>
      <c r="M10791" s="159"/>
      <c r="N10791" s="149"/>
      <c r="P10791" s="135"/>
      <c r="Q10791" s="135"/>
    </row>
    <row r="10792" spans="5:17" x14ac:dyDescent="0.25">
      <c r="E10792" s="265"/>
      <c r="M10792" s="159"/>
      <c r="N10792" s="149"/>
      <c r="P10792" s="135"/>
      <c r="Q10792" s="135"/>
    </row>
    <row r="10793" spans="5:17" x14ac:dyDescent="0.25">
      <c r="E10793" s="265"/>
      <c r="M10793" s="159"/>
      <c r="N10793" s="149"/>
      <c r="P10793" s="135"/>
      <c r="Q10793" s="135"/>
    </row>
    <row r="10794" spans="5:17" x14ac:dyDescent="0.25">
      <c r="E10794" s="265"/>
      <c r="M10794" s="159"/>
      <c r="N10794" s="149"/>
      <c r="P10794" s="135"/>
      <c r="Q10794" s="135"/>
    </row>
    <row r="10795" spans="5:17" x14ac:dyDescent="0.25">
      <c r="E10795" s="265"/>
      <c r="M10795" s="159"/>
      <c r="N10795" s="149"/>
      <c r="P10795" s="135"/>
      <c r="Q10795" s="135"/>
    </row>
    <row r="10796" spans="5:17" x14ac:dyDescent="0.25">
      <c r="E10796" s="265"/>
      <c r="M10796" s="159"/>
      <c r="N10796" s="149"/>
      <c r="P10796" s="135"/>
      <c r="Q10796" s="135"/>
    </row>
    <row r="10797" spans="5:17" x14ac:dyDescent="0.25">
      <c r="E10797" s="265"/>
      <c r="M10797" s="159"/>
      <c r="N10797" s="149"/>
      <c r="P10797" s="135"/>
      <c r="Q10797" s="135"/>
    </row>
    <row r="10798" spans="5:17" x14ac:dyDescent="0.25">
      <c r="E10798" s="265"/>
      <c r="M10798" s="159"/>
      <c r="N10798" s="149"/>
      <c r="P10798" s="135"/>
      <c r="Q10798" s="135"/>
    </row>
    <row r="10799" spans="5:17" x14ac:dyDescent="0.25">
      <c r="E10799" s="265"/>
      <c r="M10799" s="159"/>
      <c r="N10799" s="149"/>
      <c r="P10799" s="135"/>
      <c r="Q10799" s="135"/>
    </row>
    <row r="10800" spans="5:17" x14ac:dyDescent="0.25">
      <c r="E10800" s="265"/>
      <c r="M10800" s="159"/>
      <c r="N10800" s="149"/>
      <c r="P10800" s="135"/>
      <c r="Q10800" s="135"/>
    </row>
    <row r="10801" spans="5:17" x14ac:dyDescent="0.25">
      <c r="E10801" s="265"/>
      <c r="M10801" s="159"/>
      <c r="N10801" s="149"/>
      <c r="P10801" s="135"/>
      <c r="Q10801" s="135"/>
    </row>
    <row r="10802" spans="5:17" x14ac:dyDescent="0.25">
      <c r="E10802" s="265"/>
      <c r="M10802" s="159"/>
      <c r="N10802" s="149"/>
      <c r="P10802" s="135"/>
      <c r="Q10802" s="135"/>
    </row>
    <row r="10803" spans="5:17" x14ac:dyDescent="0.25">
      <c r="E10803" s="265"/>
      <c r="M10803" s="159"/>
      <c r="N10803" s="149"/>
      <c r="P10803" s="135"/>
      <c r="Q10803" s="135"/>
    </row>
    <row r="10804" spans="5:17" x14ac:dyDescent="0.25">
      <c r="E10804" s="265"/>
      <c r="M10804" s="159"/>
      <c r="N10804" s="149"/>
      <c r="P10804" s="135"/>
      <c r="Q10804" s="135"/>
    </row>
    <row r="10805" spans="5:17" x14ac:dyDescent="0.25">
      <c r="E10805" s="265"/>
      <c r="M10805" s="159"/>
      <c r="N10805" s="149"/>
      <c r="P10805" s="135"/>
      <c r="Q10805" s="135"/>
    </row>
    <row r="10806" spans="5:17" x14ac:dyDescent="0.25">
      <c r="E10806" s="265"/>
      <c r="M10806" s="159"/>
      <c r="N10806" s="149"/>
      <c r="P10806" s="135"/>
      <c r="Q10806" s="135"/>
    </row>
    <row r="10807" spans="5:17" x14ac:dyDescent="0.25">
      <c r="E10807" s="265"/>
      <c r="M10807" s="159"/>
      <c r="N10807" s="149"/>
      <c r="P10807" s="135"/>
      <c r="Q10807" s="135"/>
    </row>
    <row r="10808" spans="5:17" x14ac:dyDescent="0.25">
      <c r="E10808" s="265"/>
      <c r="M10808" s="159"/>
      <c r="N10808" s="149"/>
      <c r="P10808" s="135"/>
      <c r="Q10808" s="135"/>
    </row>
    <row r="10809" spans="5:17" x14ac:dyDescent="0.25">
      <c r="E10809" s="265"/>
      <c r="M10809" s="159"/>
      <c r="N10809" s="149"/>
      <c r="P10809" s="135"/>
      <c r="Q10809" s="135"/>
    </row>
    <row r="10810" spans="5:17" x14ac:dyDescent="0.25">
      <c r="E10810" s="265"/>
      <c r="M10810" s="159"/>
      <c r="N10810" s="149"/>
      <c r="P10810" s="135"/>
      <c r="Q10810" s="135"/>
    </row>
    <row r="10811" spans="5:17" x14ac:dyDescent="0.25">
      <c r="E10811" s="265"/>
      <c r="M10811" s="159"/>
      <c r="N10811" s="149"/>
      <c r="P10811" s="135"/>
      <c r="Q10811" s="135"/>
    </row>
    <row r="10812" spans="5:17" x14ac:dyDescent="0.25">
      <c r="E10812" s="265"/>
      <c r="M10812" s="159"/>
      <c r="N10812" s="149"/>
      <c r="P10812" s="135"/>
      <c r="Q10812" s="135"/>
    </row>
    <row r="10813" spans="5:17" x14ac:dyDescent="0.25">
      <c r="E10813" s="265"/>
      <c r="M10813" s="159"/>
      <c r="N10813" s="149"/>
      <c r="P10813" s="135"/>
      <c r="Q10813" s="135"/>
    </row>
    <row r="10814" spans="5:17" x14ac:dyDescent="0.25">
      <c r="E10814" s="265"/>
      <c r="M10814" s="159"/>
      <c r="N10814" s="149"/>
      <c r="P10814" s="135"/>
      <c r="Q10814" s="135"/>
    </row>
    <row r="10815" spans="5:17" x14ac:dyDescent="0.25">
      <c r="E10815" s="265"/>
      <c r="M10815" s="159"/>
      <c r="N10815" s="149"/>
      <c r="P10815" s="135"/>
      <c r="Q10815" s="135"/>
    </row>
    <row r="10816" spans="5:17" x14ac:dyDescent="0.25">
      <c r="E10816" s="265"/>
      <c r="M10816" s="159"/>
      <c r="N10816" s="149"/>
      <c r="P10816" s="135"/>
      <c r="Q10816" s="135"/>
    </row>
    <row r="10817" spans="5:17" x14ac:dyDescent="0.25">
      <c r="E10817" s="265"/>
      <c r="M10817" s="159"/>
      <c r="N10817" s="149"/>
      <c r="P10817" s="135"/>
      <c r="Q10817" s="135"/>
    </row>
    <row r="10818" spans="5:17" x14ac:dyDescent="0.25">
      <c r="E10818" s="265"/>
      <c r="M10818" s="159"/>
      <c r="N10818" s="149"/>
      <c r="P10818" s="135"/>
      <c r="Q10818" s="135"/>
    </row>
    <row r="10819" spans="5:17" x14ac:dyDescent="0.25">
      <c r="E10819" s="265"/>
      <c r="M10819" s="159"/>
      <c r="N10819" s="149"/>
      <c r="P10819" s="135"/>
      <c r="Q10819" s="135"/>
    </row>
    <row r="10820" spans="5:17" x14ac:dyDescent="0.25">
      <c r="E10820" s="265"/>
      <c r="M10820" s="159"/>
      <c r="N10820" s="149"/>
      <c r="P10820" s="135"/>
      <c r="Q10820" s="135"/>
    </row>
    <row r="10821" spans="5:17" x14ac:dyDescent="0.25">
      <c r="E10821" s="265"/>
      <c r="M10821" s="159"/>
      <c r="N10821" s="149"/>
      <c r="P10821" s="135"/>
      <c r="Q10821" s="135"/>
    </row>
    <row r="10822" spans="5:17" x14ac:dyDescent="0.25">
      <c r="E10822" s="265"/>
      <c r="M10822" s="159"/>
      <c r="N10822" s="149"/>
      <c r="P10822" s="135"/>
      <c r="Q10822" s="135"/>
    </row>
    <row r="10823" spans="5:17" x14ac:dyDescent="0.25">
      <c r="E10823" s="265"/>
      <c r="M10823" s="159"/>
      <c r="N10823" s="149"/>
      <c r="P10823" s="135"/>
      <c r="Q10823" s="135"/>
    </row>
    <row r="10824" spans="5:17" x14ac:dyDescent="0.25">
      <c r="E10824" s="265"/>
      <c r="M10824" s="159"/>
      <c r="N10824" s="149"/>
      <c r="P10824" s="135"/>
      <c r="Q10824" s="135"/>
    </row>
    <row r="10825" spans="5:17" x14ac:dyDescent="0.25">
      <c r="E10825" s="265"/>
      <c r="M10825" s="159"/>
      <c r="N10825" s="149"/>
      <c r="P10825" s="135"/>
      <c r="Q10825" s="135"/>
    </row>
    <row r="10826" spans="5:17" x14ac:dyDescent="0.25">
      <c r="E10826" s="265"/>
      <c r="M10826" s="159"/>
      <c r="N10826" s="149"/>
      <c r="P10826" s="135"/>
      <c r="Q10826" s="135"/>
    </row>
    <row r="10827" spans="5:17" x14ac:dyDescent="0.25">
      <c r="E10827" s="265"/>
      <c r="M10827" s="159"/>
      <c r="N10827" s="149"/>
      <c r="P10827" s="135"/>
      <c r="Q10827" s="135"/>
    </row>
    <row r="10828" spans="5:17" x14ac:dyDescent="0.25">
      <c r="E10828" s="265"/>
      <c r="M10828" s="159"/>
      <c r="N10828" s="149"/>
      <c r="P10828" s="135"/>
      <c r="Q10828" s="135"/>
    </row>
    <row r="10829" spans="5:17" x14ac:dyDescent="0.25">
      <c r="E10829" s="265"/>
      <c r="M10829" s="159"/>
      <c r="N10829" s="149"/>
      <c r="P10829" s="135"/>
      <c r="Q10829" s="135"/>
    </row>
    <row r="10830" spans="5:17" x14ac:dyDescent="0.25">
      <c r="E10830" s="265"/>
      <c r="M10830" s="159"/>
      <c r="N10830" s="149"/>
      <c r="P10830" s="135"/>
      <c r="Q10830" s="135"/>
    </row>
    <row r="10831" spans="5:17" x14ac:dyDescent="0.25">
      <c r="E10831" s="265"/>
      <c r="M10831" s="159"/>
      <c r="N10831" s="149"/>
      <c r="P10831" s="135"/>
      <c r="Q10831" s="135"/>
    </row>
    <row r="10832" spans="5:17" x14ac:dyDescent="0.25">
      <c r="E10832" s="265"/>
      <c r="M10832" s="159"/>
      <c r="N10832" s="149"/>
      <c r="P10832" s="135"/>
      <c r="Q10832" s="135"/>
    </row>
    <row r="10833" spans="5:17" x14ac:dyDescent="0.25">
      <c r="E10833" s="265"/>
      <c r="M10833" s="159"/>
      <c r="N10833" s="149"/>
      <c r="P10833" s="135"/>
      <c r="Q10833" s="135"/>
    </row>
    <row r="10834" spans="5:17" x14ac:dyDescent="0.25">
      <c r="E10834" s="265"/>
      <c r="M10834" s="159"/>
      <c r="N10834" s="149"/>
      <c r="P10834" s="135"/>
      <c r="Q10834" s="135"/>
    </row>
    <row r="10835" spans="5:17" x14ac:dyDescent="0.25">
      <c r="E10835" s="265"/>
      <c r="M10835" s="159"/>
      <c r="N10835" s="149"/>
      <c r="P10835" s="135"/>
      <c r="Q10835" s="135"/>
    </row>
    <row r="10836" spans="5:17" x14ac:dyDescent="0.25">
      <c r="E10836" s="265"/>
      <c r="M10836" s="159"/>
      <c r="N10836" s="149"/>
      <c r="P10836" s="135"/>
      <c r="Q10836" s="135"/>
    </row>
    <row r="10837" spans="5:17" x14ac:dyDescent="0.25">
      <c r="E10837" s="265"/>
      <c r="M10837" s="159"/>
      <c r="N10837" s="149"/>
      <c r="P10837" s="135"/>
      <c r="Q10837" s="135"/>
    </row>
    <row r="10838" spans="5:17" x14ac:dyDescent="0.25">
      <c r="E10838" s="265"/>
      <c r="M10838" s="159"/>
      <c r="N10838" s="149"/>
      <c r="P10838" s="135"/>
      <c r="Q10838" s="135"/>
    </row>
    <row r="10839" spans="5:17" x14ac:dyDescent="0.25">
      <c r="E10839" s="265"/>
      <c r="M10839" s="159"/>
      <c r="N10839" s="149"/>
      <c r="P10839" s="135"/>
      <c r="Q10839" s="135"/>
    </row>
    <row r="10840" spans="5:17" x14ac:dyDescent="0.25">
      <c r="E10840" s="265"/>
      <c r="M10840" s="159"/>
      <c r="N10840" s="149"/>
      <c r="P10840" s="135"/>
      <c r="Q10840" s="135"/>
    </row>
    <row r="10841" spans="5:17" x14ac:dyDescent="0.25">
      <c r="E10841" s="265"/>
      <c r="M10841" s="159"/>
      <c r="N10841" s="149"/>
      <c r="P10841" s="135"/>
      <c r="Q10841" s="135"/>
    </row>
    <row r="10842" spans="5:17" x14ac:dyDescent="0.25">
      <c r="E10842" s="265"/>
      <c r="M10842" s="159"/>
      <c r="N10842" s="149"/>
      <c r="P10842" s="135"/>
      <c r="Q10842" s="135"/>
    </row>
    <row r="10843" spans="5:17" x14ac:dyDescent="0.25">
      <c r="E10843" s="265"/>
      <c r="M10843" s="159"/>
      <c r="N10843" s="149"/>
      <c r="P10843" s="135"/>
      <c r="Q10843" s="135"/>
    </row>
    <row r="10844" spans="5:17" x14ac:dyDescent="0.25">
      <c r="E10844" s="265"/>
      <c r="M10844" s="159"/>
      <c r="N10844" s="149"/>
      <c r="P10844" s="135"/>
      <c r="Q10844" s="135"/>
    </row>
    <row r="10845" spans="5:17" x14ac:dyDescent="0.25">
      <c r="E10845" s="265"/>
      <c r="M10845" s="159"/>
      <c r="N10845" s="149"/>
      <c r="P10845" s="135"/>
      <c r="Q10845" s="135"/>
    </row>
    <row r="10846" spans="5:17" x14ac:dyDescent="0.25">
      <c r="E10846" s="265"/>
      <c r="M10846" s="159"/>
      <c r="N10846" s="149"/>
      <c r="P10846" s="135"/>
      <c r="Q10846" s="135"/>
    </row>
    <row r="10847" spans="5:17" x14ac:dyDescent="0.25">
      <c r="E10847" s="265"/>
      <c r="M10847" s="159"/>
      <c r="N10847" s="149"/>
      <c r="P10847" s="135"/>
      <c r="Q10847" s="135"/>
    </row>
    <row r="10848" spans="5:17" x14ac:dyDescent="0.25">
      <c r="E10848" s="265"/>
      <c r="M10848" s="159"/>
      <c r="N10848" s="149"/>
      <c r="P10848" s="135"/>
      <c r="Q10848" s="135"/>
    </row>
    <row r="10849" spans="5:17" x14ac:dyDescent="0.25">
      <c r="E10849" s="265"/>
      <c r="M10849" s="159"/>
      <c r="N10849" s="149"/>
      <c r="P10849" s="135"/>
      <c r="Q10849" s="135"/>
    </row>
    <row r="10850" spans="5:17" x14ac:dyDescent="0.25">
      <c r="E10850" s="265"/>
      <c r="M10850" s="159"/>
      <c r="N10850" s="149"/>
      <c r="P10850" s="135"/>
      <c r="Q10850" s="135"/>
    </row>
    <row r="10851" spans="5:17" x14ac:dyDescent="0.25">
      <c r="E10851" s="265"/>
      <c r="M10851" s="159"/>
      <c r="N10851" s="149"/>
      <c r="P10851" s="135"/>
      <c r="Q10851" s="135"/>
    </row>
    <row r="10852" spans="5:17" x14ac:dyDescent="0.25">
      <c r="E10852" s="265"/>
      <c r="M10852" s="159"/>
      <c r="N10852" s="149"/>
      <c r="P10852" s="135"/>
      <c r="Q10852" s="135"/>
    </row>
    <row r="10853" spans="5:17" x14ac:dyDescent="0.25">
      <c r="E10853" s="265"/>
      <c r="M10853" s="159"/>
      <c r="N10853" s="149"/>
      <c r="P10853" s="135"/>
      <c r="Q10853" s="135"/>
    </row>
    <row r="10854" spans="5:17" x14ac:dyDescent="0.25">
      <c r="E10854" s="265"/>
      <c r="M10854" s="159"/>
      <c r="N10854" s="149"/>
      <c r="P10854" s="135"/>
      <c r="Q10854" s="135"/>
    </row>
    <row r="10855" spans="5:17" x14ac:dyDescent="0.25">
      <c r="E10855" s="265"/>
      <c r="M10855" s="159"/>
      <c r="N10855" s="149"/>
      <c r="P10855" s="135"/>
      <c r="Q10855" s="135"/>
    </row>
    <row r="10856" spans="5:17" x14ac:dyDescent="0.25">
      <c r="E10856" s="265"/>
      <c r="M10856" s="159"/>
      <c r="N10856" s="149"/>
      <c r="P10856" s="135"/>
      <c r="Q10856" s="135"/>
    </row>
    <row r="10857" spans="5:17" x14ac:dyDescent="0.25">
      <c r="E10857" s="265"/>
      <c r="M10857" s="159"/>
      <c r="N10857" s="149"/>
      <c r="P10857" s="135"/>
      <c r="Q10857" s="135"/>
    </row>
    <row r="10858" spans="5:17" x14ac:dyDescent="0.25">
      <c r="E10858" s="265"/>
      <c r="M10858" s="159"/>
      <c r="N10858" s="149"/>
      <c r="P10858" s="135"/>
      <c r="Q10858" s="135"/>
    </row>
    <row r="10859" spans="5:17" x14ac:dyDescent="0.25">
      <c r="E10859" s="265"/>
      <c r="M10859" s="159"/>
      <c r="N10859" s="149"/>
      <c r="P10859" s="135"/>
      <c r="Q10859" s="135"/>
    </row>
    <row r="10860" spans="5:17" x14ac:dyDescent="0.25">
      <c r="E10860" s="265"/>
      <c r="M10860" s="159"/>
      <c r="N10860" s="149"/>
      <c r="P10860" s="135"/>
      <c r="Q10860" s="135"/>
    </row>
    <row r="10861" spans="5:17" x14ac:dyDescent="0.25">
      <c r="E10861" s="265"/>
      <c r="M10861" s="159"/>
      <c r="N10861" s="149"/>
      <c r="P10861" s="135"/>
      <c r="Q10861" s="135"/>
    </row>
    <row r="10862" spans="5:17" x14ac:dyDescent="0.25">
      <c r="E10862" s="265"/>
      <c r="M10862" s="159"/>
      <c r="N10862" s="149"/>
      <c r="P10862" s="135"/>
      <c r="Q10862" s="135"/>
    </row>
    <row r="10863" spans="5:17" x14ac:dyDescent="0.25">
      <c r="E10863" s="265"/>
      <c r="M10863" s="159"/>
      <c r="N10863" s="149"/>
      <c r="P10863" s="135"/>
      <c r="Q10863" s="135"/>
    </row>
    <row r="10864" spans="5:17" x14ac:dyDescent="0.25">
      <c r="E10864" s="265"/>
      <c r="M10864" s="159"/>
      <c r="N10864" s="149"/>
      <c r="P10864" s="135"/>
      <c r="Q10864" s="135"/>
    </row>
    <row r="10865" spans="5:17" x14ac:dyDescent="0.25">
      <c r="E10865" s="265"/>
      <c r="M10865" s="159"/>
      <c r="N10865" s="149"/>
      <c r="P10865" s="135"/>
      <c r="Q10865" s="135"/>
    </row>
    <row r="10866" spans="5:17" x14ac:dyDescent="0.25">
      <c r="E10866" s="265"/>
      <c r="M10866" s="159"/>
      <c r="N10866" s="149"/>
      <c r="P10866" s="135"/>
      <c r="Q10866" s="135"/>
    </row>
    <row r="10867" spans="5:17" x14ac:dyDescent="0.25">
      <c r="E10867" s="265"/>
      <c r="M10867" s="159"/>
      <c r="N10867" s="149"/>
      <c r="P10867" s="135"/>
      <c r="Q10867" s="135"/>
    </row>
    <row r="10868" spans="5:17" x14ac:dyDescent="0.25">
      <c r="E10868" s="265"/>
      <c r="M10868" s="159"/>
      <c r="N10868" s="149"/>
      <c r="P10868" s="135"/>
      <c r="Q10868" s="135"/>
    </row>
    <row r="10869" spans="5:17" x14ac:dyDescent="0.25">
      <c r="E10869" s="265"/>
      <c r="M10869" s="159"/>
      <c r="N10869" s="149"/>
      <c r="P10869" s="135"/>
      <c r="Q10869" s="135"/>
    </row>
    <row r="10870" spans="5:17" x14ac:dyDescent="0.25">
      <c r="E10870" s="265"/>
      <c r="M10870" s="159"/>
      <c r="N10870" s="149"/>
      <c r="P10870" s="135"/>
      <c r="Q10870" s="135"/>
    </row>
    <row r="10871" spans="5:17" x14ac:dyDescent="0.25">
      <c r="E10871" s="265"/>
      <c r="M10871" s="159"/>
      <c r="N10871" s="149"/>
      <c r="P10871" s="135"/>
      <c r="Q10871" s="135"/>
    </row>
    <row r="10872" spans="5:17" x14ac:dyDescent="0.25">
      <c r="E10872" s="265"/>
      <c r="M10872" s="159"/>
      <c r="N10872" s="149"/>
      <c r="P10872" s="135"/>
      <c r="Q10872" s="135"/>
    </row>
    <row r="10873" spans="5:17" x14ac:dyDescent="0.25">
      <c r="E10873" s="265"/>
      <c r="M10873" s="159"/>
      <c r="N10873" s="149"/>
      <c r="P10873" s="135"/>
      <c r="Q10873" s="135"/>
    </row>
    <row r="10874" spans="5:17" x14ac:dyDescent="0.25">
      <c r="E10874" s="265"/>
      <c r="M10874" s="159"/>
      <c r="N10874" s="149"/>
      <c r="P10874" s="135"/>
      <c r="Q10874" s="135"/>
    </row>
    <row r="10875" spans="5:17" x14ac:dyDescent="0.25">
      <c r="E10875" s="265"/>
      <c r="M10875" s="159"/>
      <c r="N10875" s="149"/>
      <c r="P10875" s="135"/>
      <c r="Q10875" s="135"/>
    </row>
    <row r="10876" spans="5:17" x14ac:dyDescent="0.25">
      <c r="E10876" s="265"/>
      <c r="M10876" s="159"/>
      <c r="N10876" s="149"/>
      <c r="P10876" s="135"/>
      <c r="Q10876" s="135"/>
    </row>
    <row r="10877" spans="5:17" x14ac:dyDescent="0.25">
      <c r="E10877" s="265"/>
      <c r="M10877" s="159"/>
      <c r="N10877" s="149"/>
      <c r="P10877" s="135"/>
      <c r="Q10877" s="135"/>
    </row>
    <row r="10878" spans="5:17" x14ac:dyDescent="0.25">
      <c r="E10878" s="265"/>
      <c r="M10878" s="159"/>
      <c r="N10878" s="149"/>
      <c r="P10878" s="135"/>
      <c r="Q10878" s="135"/>
    </row>
    <row r="10879" spans="5:17" x14ac:dyDescent="0.25">
      <c r="E10879" s="265"/>
      <c r="M10879" s="159"/>
      <c r="N10879" s="149"/>
      <c r="P10879" s="135"/>
      <c r="Q10879" s="135"/>
    </row>
    <row r="10880" spans="5:17" x14ac:dyDescent="0.25">
      <c r="E10880" s="265"/>
      <c r="M10880" s="159"/>
      <c r="N10880" s="149"/>
      <c r="P10880" s="135"/>
      <c r="Q10880" s="135"/>
    </row>
    <row r="10881" spans="5:17" x14ac:dyDescent="0.25">
      <c r="E10881" s="265"/>
      <c r="M10881" s="159"/>
      <c r="N10881" s="149"/>
      <c r="P10881" s="135"/>
      <c r="Q10881" s="135"/>
    </row>
    <row r="10882" spans="5:17" x14ac:dyDescent="0.25">
      <c r="E10882" s="265"/>
      <c r="M10882" s="159"/>
      <c r="N10882" s="149"/>
      <c r="P10882" s="135"/>
      <c r="Q10882" s="135"/>
    </row>
    <row r="10883" spans="5:17" x14ac:dyDescent="0.25">
      <c r="E10883" s="265"/>
      <c r="M10883" s="159"/>
      <c r="N10883" s="149"/>
      <c r="P10883" s="135"/>
      <c r="Q10883" s="135"/>
    </row>
    <row r="10884" spans="5:17" x14ac:dyDescent="0.25">
      <c r="E10884" s="265"/>
      <c r="M10884" s="159"/>
      <c r="N10884" s="149"/>
      <c r="P10884" s="135"/>
      <c r="Q10884" s="135"/>
    </row>
    <row r="10885" spans="5:17" x14ac:dyDescent="0.25">
      <c r="E10885" s="265"/>
      <c r="M10885" s="159"/>
      <c r="N10885" s="149"/>
      <c r="P10885" s="135"/>
      <c r="Q10885" s="135"/>
    </row>
    <row r="10886" spans="5:17" x14ac:dyDescent="0.25">
      <c r="E10886" s="265"/>
      <c r="M10886" s="159"/>
      <c r="N10886" s="149"/>
      <c r="P10886" s="135"/>
      <c r="Q10886" s="135"/>
    </row>
    <row r="10887" spans="5:17" x14ac:dyDescent="0.25">
      <c r="E10887" s="265"/>
      <c r="M10887" s="159"/>
      <c r="N10887" s="149"/>
      <c r="P10887" s="135"/>
      <c r="Q10887" s="135"/>
    </row>
    <row r="10888" spans="5:17" x14ac:dyDescent="0.25">
      <c r="E10888" s="265"/>
      <c r="M10888" s="159"/>
      <c r="N10888" s="149"/>
      <c r="P10888" s="135"/>
      <c r="Q10888" s="135"/>
    </row>
    <row r="10889" spans="5:17" x14ac:dyDescent="0.25">
      <c r="E10889" s="265"/>
      <c r="M10889" s="159"/>
      <c r="N10889" s="149"/>
      <c r="P10889" s="135"/>
      <c r="Q10889" s="135"/>
    </row>
    <row r="10890" spans="5:17" x14ac:dyDescent="0.25">
      <c r="E10890" s="265"/>
      <c r="M10890" s="159"/>
      <c r="N10890" s="149"/>
      <c r="P10890" s="135"/>
      <c r="Q10890" s="135"/>
    </row>
    <row r="10891" spans="5:17" x14ac:dyDescent="0.25">
      <c r="E10891" s="265"/>
      <c r="M10891" s="159"/>
      <c r="N10891" s="149"/>
      <c r="P10891" s="135"/>
      <c r="Q10891" s="135"/>
    </row>
    <row r="10892" spans="5:17" x14ac:dyDescent="0.25">
      <c r="E10892" s="265"/>
      <c r="M10892" s="159"/>
      <c r="N10892" s="149"/>
      <c r="P10892" s="135"/>
      <c r="Q10892" s="135"/>
    </row>
    <row r="10893" spans="5:17" x14ac:dyDescent="0.25">
      <c r="E10893" s="265"/>
      <c r="M10893" s="159"/>
      <c r="N10893" s="149"/>
      <c r="P10893" s="135"/>
      <c r="Q10893" s="135"/>
    </row>
    <row r="10894" spans="5:17" x14ac:dyDescent="0.25">
      <c r="E10894" s="265"/>
      <c r="M10894" s="159"/>
      <c r="N10894" s="149"/>
      <c r="P10894" s="135"/>
      <c r="Q10894" s="135"/>
    </row>
    <row r="10895" spans="5:17" x14ac:dyDescent="0.25">
      <c r="E10895" s="265"/>
      <c r="M10895" s="159"/>
      <c r="N10895" s="149"/>
      <c r="P10895" s="135"/>
      <c r="Q10895" s="135"/>
    </row>
    <row r="10896" spans="5:17" x14ac:dyDescent="0.25">
      <c r="E10896" s="265"/>
      <c r="M10896" s="159"/>
      <c r="N10896" s="149"/>
      <c r="P10896" s="135"/>
      <c r="Q10896" s="135"/>
    </row>
    <row r="10897" spans="5:17" x14ac:dyDescent="0.25">
      <c r="E10897" s="265"/>
      <c r="M10897" s="159"/>
      <c r="N10897" s="149"/>
      <c r="P10897" s="135"/>
      <c r="Q10897" s="135"/>
    </row>
    <row r="10898" spans="5:17" x14ac:dyDescent="0.25">
      <c r="E10898" s="265"/>
      <c r="M10898" s="159"/>
      <c r="N10898" s="149"/>
      <c r="P10898" s="135"/>
      <c r="Q10898" s="135"/>
    </row>
    <row r="10899" spans="5:17" x14ac:dyDescent="0.25">
      <c r="E10899" s="265"/>
      <c r="M10899" s="159"/>
      <c r="N10899" s="149"/>
      <c r="P10899" s="135"/>
      <c r="Q10899" s="135"/>
    </row>
    <row r="10900" spans="5:17" x14ac:dyDescent="0.25">
      <c r="E10900" s="265"/>
      <c r="M10900" s="159"/>
      <c r="N10900" s="149"/>
      <c r="P10900" s="135"/>
      <c r="Q10900" s="135"/>
    </row>
    <row r="10901" spans="5:17" x14ac:dyDescent="0.25">
      <c r="E10901" s="265"/>
      <c r="M10901" s="159"/>
      <c r="N10901" s="149"/>
      <c r="P10901" s="135"/>
      <c r="Q10901" s="135"/>
    </row>
    <row r="10902" spans="5:17" x14ac:dyDescent="0.25">
      <c r="E10902" s="265"/>
      <c r="M10902" s="159"/>
      <c r="N10902" s="149"/>
      <c r="P10902" s="135"/>
      <c r="Q10902" s="135"/>
    </row>
    <row r="10903" spans="5:17" x14ac:dyDescent="0.25">
      <c r="E10903" s="265"/>
      <c r="M10903" s="159"/>
      <c r="N10903" s="149"/>
      <c r="P10903" s="135"/>
      <c r="Q10903" s="135"/>
    </row>
    <row r="10904" spans="5:17" x14ac:dyDescent="0.25">
      <c r="E10904" s="265"/>
      <c r="M10904" s="159"/>
      <c r="N10904" s="149"/>
      <c r="P10904" s="135"/>
      <c r="Q10904" s="135"/>
    </row>
    <row r="10905" spans="5:17" x14ac:dyDescent="0.25">
      <c r="E10905" s="265"/>
      <c r="M10905" s="159"/>
      <c r="N10905" s="149"/>
      <c r="P10905" s="135"/>
      <c r="Q10905" s="135"/>
    </row>
    <row r="10906" spans="5:17" x14ac:dyDescent="0.25">
      <c r="E10906" s="265"/>
      <c r="M10906" s="159"/>
      <c r="N10906" s="149"/>
      <c r="P10906" s="135"/>
      <c r="Q10906" s="135"/>
    </row>
    <row r="10907" spans="5:17" x14ac:dyDescent="0.25">
      <c r="E10907" s="265"/>
      <c r="M10907" s="159"/>
      <c r="N10907" s="149"/>
      <c r="P10907" s="135"/>
      <c r="Q10907" s="135"/>
    </row>
    <row r="10908" spans="5:17" x14ac:dyDescent="0.25">
      <c r="E10908" s="265"/>
      <c r="M10908" s="159"/>
      <c r="N10908" s="149"/>
      <c r="P10908" s="135"/>
      <c r="Q10908" s="135"/>
    </row>
    <row r="10909" spans="5:17" x14ac:dyDescent="0.25">
      <c r="E10909" s="265"/>
      <c r="M10909" s="159"/>
      <c r="N10909" s="149"/>
      <c r="P10909" s="135"/>
      <c r="Q10909" s="135"/>
    </row>
    <row r="10910" spans="5:17" x14ac:dyDescent="0.25">
      <c r="E10910" s="265"/>
      <c r="M10910" s="159"/>
      <c r="N10910" s="149"/>
      <c r="P10910" s="135"/>
      <c r="Q10910" s="135"/>
    </row>
    <row r="10911" spans="5:17" x14ac:dyDescent="0.25">
      <c r="E10911" s="265"/>
      <c r="M10911" s="159"/>
      <c r="N10911" s="149"/>
      <c r="P10911" s="135"/>
      <c r="Q10911" s="135"/>
    </row>
    <row r="10912" spans="5:17" x14ac:dyDescent="0.25">
      <c r="E10912" s="265"/>
      <c r="M10912" s="159"/>
      <c r="N10912" s="149"/>
      <c r="P10912" s="135"/>
      <c r="Q10912" s="135"/>
    </row>
    <row r="10913" spans="5:17" x14ac:dyDescent="0.25">
      <c r="E10913" s="265"/>
      <c r="M10913" s="159"/>
      <c r="N10913" s="149"/>
      <c r="P10913" s="135"/>
      <c r="Q10913" s="135"/>
    </row>
    <row r="10914" spans="5:17" x14ac:dyDescent="0.25">
      <c r="E10914" s="265"/>
      <c r="M10914" s="159"/>
      <c r="N10914" s="149"/>
      <c r="P10914" s="135"/>
      <c r="Q10914" s="135"/>
    </row>
    <row r="10915" spans="5:17" x14ac:dyDescent="0.25">
      <c r="E10915" s="265"/>
      <c r="M10915" s="159"/>
      <c r="N10915" s="149"/>
      <c r="P10915" s="135"/>
      <c r="Q10915" s="135"/>
    </row>
    <row r="10916" spans="5:17" x14ac:dyDescent="0.25">
      <c r="E10916" s="265"/>
      <c r="M10916" s="159"/>
      <c r="N10916" s="149"/>
      <c r="P10916" s="135"/>
      <c r="Q10916" s="135"/>
    </row>
    <row r="10917" spans="5:17" x14ac:dyDescent="0.25">
      <c r="E10917" s="265"/>
      <c r="M10917" s="159"/>
      <c r="N10917" s="149"/>
      <c r="P10917" s="135"/>
      <c r="Q10917" s="135"/>
    </row>
    <row r="10918" spans="5:17" x14ac:dyDescent="0.25">
      <c r="E10918" s="265"/>
      <c r="M10918" s="159"/>
      <c r="N10918" s="149"/>
      <c r="P10918" s="135"/>
      <c r="Q10918" s="135"/>
    </row>
    <row r="10919" spans="5:17" x14ac:dyDescent="0.25">
      <c r="E10919" s="265"/>
      <c r="M10919" s="159"/>
      <c r="N10919" s="149"/>
      <c r="P10919" s="135"/>
      <c r="Q10919" s="135"/>
    </row>
    <row r="10920" spans="5:17" x14ac:dyDescent="0.25">
      <c r="E10920" s="265"/>
      <c r="M10920" s="159"/>
      <c r="N10920" s="149"/>
      <c r="P10920" s="135"/>
      <c r="Q10920" s="135"/>
    </row>
    <row r="10921" spans="5:17" x14ac:dyDescent="0.25">
      <c r="E10921" s="265"/>
      <c r="M10921" s="159"/>
      <c r="N10921" s="149"/>
      <c r="P10921" s="135"/>
      <c r="Q10921" s="135"/>
    </row>
    <row r="10922" spans="5:17" x14ac:dyDescent="0.25">
      <c r="E10922" s="265"/>
      <c r="M10922" s="159"/>
      <c r="N10922" s="149"/>
      <c r="P10922" s="135"/>
      <c r="Q10922" s="135"/>
    </row>
    <row r="10923" spans="5:17" x14ac:dyDescent="0.25">
      <c r="E10923" s="265"/>
      <c r="M10923" s="159"/>
      <c r="N10923" s="149"/>
      <c r="P10923" s="135"/>
      <c r="Q10923" s="135"/>
    </row>
    <row r="10924" spans="5:17" x14ac:dyDescent="0.25">
      <c r="E10924" s="265"/>
      <c r="M10924" s="159"/>
      <c r="N10924" s="149"/>
      <c r="P10924" s="135"/>
      <c r="Q10924" s="135"/>
    </row>
    <row r="10925" spans="5:17" x14ac:dyDescent="0.25">
      <c r="E10925" s="265"/>
      <c r="M10925" s="159"/>
      <c r="N10925" s="149"/>
      <c r="P10925" s="135"/>
      <c r="Q10925" s="135"/>
    </row>
    <row r="10926" spans="5:17" x14ac:dyDescent="0.25">
      <c r="E10926" s="265"/>
      <c r="M10926" s="159"/>
      <c r="N10926" s="149"/>
      <c r="P10926" s="135"/>
      <c r="Q10926" s="135"/>
    </row>
    <row r="10927" spans="5:17" x14ac:dyDescent="0.25">
      <c r="E10927" s="265"/>
      <c r="M10927" s="159"/>
      <c r="N10927" s="149"/>
      <c r="P10927" s="135"/>
      <c r="Q10927" s="135"/>
    </row>
    <row r="10928" spans="5:17" x14ac:dyDescent="0.25">
      <c r="E10928" s="265"/>
      <c r="M10928" s="159"/>
      <c r="N10928" s="149"/>
      <c r="P10928" s="135"/>
      <c r="Q10928" s="135"/>
    </row>
    <row r="10929" spans="5:17" x14ac:dyDescent="0.25">
      <c r="E10929" s="265"/>
      <c r="M10929" s="159"/>
      <c r="N10929" s="149"/>
      <c r="P10929" s="135"/>
      <c r="Q10929" s="135"/>
    </row>
    <row r="10930" spans="5:17" x14ac:dyDescent="0.25">
      <c r="E10930" s="265"/>
      <c r="M10930" s="159"/>
      <c r="N10930" s="149"/>
      <c r="P10930" s="135"/>
      <c r="Q10930" s="135"/>
    </row>
    <row r="10931" spans="5:17" x14ac:dyDescent="0.25">
      <c r="E10931" s="265"/>
      <c r="M10931" s="159"/>
      <c r="N10931" s="149"/>
      <c r="P10931" s="135"/>
      <c r="Q10931" s="135"/>
    </row>
    <row r="10932" spans="5:17" x14ac:dyDescent="0.25">
      <c r="E10932" s="265"/>
      <c r="M10932" s="159"/>
      <c r="N10932" s="149"/>
      <c r="P10932" s="135"/>
      <c r="Q10932" s="135"/>
    </row>
    <row r="10933" spans="5:17" x14ac:dyDescent="0.25">
      <c r="E10933" s="265"/>
      <c r="M10933" s="159"/>
      <c r="N10933" s="149"/>
      <c r="P10933" s="135"/>
      <c r="Q10933" s="135"/>
    </row>
    <row r="10934" spans="5:17" x14ac:dyDescent="0.25">
      <c r="E10934" s="265"/>
      <c r="M10934" s="159"/>
      <c r="N10934" s="149"/>
      <c r="P10934" s="135"/>
      <c r="Q10934" s="135"/>
    </row>
    <row r="10935" spans="5:17" x14ac:dyDescent="0.25">
      <c r="E10935" s="265"/>
      <c r="M10935" s="159"/>
      <c r="N10935" s="149"/>
      <c r="P10935" s="135"/>
      <c r="Q10935" s="135"/>
    </row>
    <row r="10936" spans="5:17" x14ac:dyDescent="0.25">
      <c r="E10936" s="265"/>
      <c r="M10936" s="159"/>
      <c r="N10936" s="149"/>
      <c r="P10936" s="135"/>
      <c r="Q10936" s="135"/>
    </row>
    <row r="10937" spans="5:17" x14ac:dyDescent="0.25">
      <c r="E10937" s="265"/>
      <c r="M10937" s="159"/>
      <c r="N10937" s="149"/>
      <c r="P10937" s="135"/>
      <c r="Q10937" s="135"/>
    </row>
    <row r="10938" spans="5:17" x14ac:dyDescent="0.25">
      <c r="E10938" s="265"/>
      <c r="M10938" s="159"/>
      <c r="N10938" s="149"/>
      <c r="P10938" s="135"/>
      <c r="Q10938" s="135"/>
    </row>
    <row r="10939" spans="5:17" x14ac:dyDescent="0.25">
      <c r="E10939" s="265"/>
      <c r="M10939" s="159"/>
      <c r="N10939" s="149"/>
      <c r="P10939" s="135"/>
      <c r="Q10939" s="135"/>
    </row>
    <row r="10940" spans="5:17" x14ac:dyDescent="0.25">
      <c r="E10940" s="265"/>
      <c r="M10940" s="159"/>
      <c r="N10940" s="149"/>
      <c r="P10940" s="135"/>
      <c r="Q10940" s="135"/>
    </row>
    <row r="10941" spans="5:17" x14ac:dyDescent="0.25">
      <c r="E10941" s="265"/>
      <c r="M10941" s="159"/>
      <c r="N10941" s="149"/>
      <c r="P10941" s="135"/>
      <c r="Q10941" s="135"/>
    </row>
    <row r="10942" spans="5:17" x14ac:dyDescent="0.25">
      <c r="E10942" s="265"/>
      <c r="M10942" s="159"/>
      <c r="N10942" s="149"/>
      <c r="P10942" s="135"/>
      <c r="Q10942" s="135"/>
    </row>
    <row r="10943" spans="5:17" x14ac:dyDescent="0.25">
      <c r="E10943" s="265"/>
      <c r="M10943" s="159"/>
      <c r="N10943" s="149"/>
      <c r="P10943" s="135"/>
      <c r="Q10943" s="135"/>
    </row>
    <row r="10944" spans="5:17" x14ac:dyDescent="0.25">
      <c r="E10944" s="265"/>
      <c r="M10944" s="159"/>
      <c r="N10944" s="149"/>
      <c r="P10944" s="135"/>
      <c r="Q10944" s="135"/>
    </row>
    <row r="10945" spans="5:17" x14ac:dyDescent="0.25">
      <c r="E10945" s="265"/>
      <c r="M10945" s="159"/>
      <c r="N10945" s="149"/>
      <c r="P10945" s="135"/>
      <c r="Q10945" s="135"/>
    </row>
    <row r="10946" spans="5:17" x14ac:dyDescent="0.25">
      <c r="E10946" s="265"/>
      <c r="M10946" s="159"/>
      <c r="N10946" s="149"/>
      <c r="P10946" s="135"/>
      <c r="Q10946" s="135"/>
    </row>
    <row r="10947" spans="5:17" x14ac:dyDescent="0.25">
      <c r="E10947" s="265"/>
      <c r="M10947" s="159"/>
      <c r="N10947" s="149"/>
      <c r="P10947" s="135"/>
      <c r="Q10947" s="135"/>
    </row>
    <row r="10948" spans="5:17" x14ac:dyDescent="0.25">
      <c r="E10948" s="265"/>
      <c r="M10948" s="159"/>
      <c r="N10948" s="149"/>
      <c r="P10948" s="135"/>
      <c r="Q10948" s="135"/>
    </row>
    <row r="10949" spans="5:17" x14ac:dyDescent="0.25">
      <c r="E10949" s="265"/>
      <c r="M10949" s="159"/>
      <c r="N10949" s="149"/>
      <c r="P10949" s="135"/>
      <c r="Q10949" s="135"/>
    </row>
    <row r="10950" spans="5:17" x14ac:dyDescent="0.25">
      <c r="E10950" s="265"/>
      <c r="M10950" s="159"/>
      <c r="N10950" s="149"/>
      <c r="P10950" s="135"/>
      <c r="Q10950" s="135"/>
    </row>
    <row r="10951" spans="5:17" x14ac:dyDescent="0.25">
      <c r="E10951" s="265"/>
      <c r="M10951" s="159"/>
      <c r="N10951" s="149"/>
      <c r="P10951" s="135"/>
      <c r="Q10951" s="135"/>
    </row>
    <row r="10952" spans="5:17" x14ac:dyDescent="0.25">
      <c r="E10952" s="265"/>
      <c r="M10952" s="159"/>
      <c r="N10952" s="149"/>
      <c r="P10952" s="135"/>
      <c r="Q10952" s="135"/>
    </row>
    <row r="10953" spans="5:17" x14ac:dyDescent="0.25">
      <c r="E10953" s="265"/>
      <c r="M10953" s="159"/>
      <c r="N10953" s="149"/>
      <c r="P10953" s="135"/>
      <c r="Q10953" s="135"/>
    </row>
    <row r="10954" spans="5:17" x14ac:dyDescent="0.25">
      <c r="E10954" s="265"/>
      <c r="M10954" s="159"/>
      <c r="N10954" s="149"/>
      <c r="P10954" s="135"/>
      <c r="Q10954" s="135"/>
    </row>
    <row r="10955" spans="5:17" x14ac:dyDescent="0.25">
      <c r="E10955" s="265"/>
      <c r="M10955" s="159"/>
      <c r="N10955" s="149"/>
      <c r="P10955" s="135"/>
      <c r="Q10955" s="135"/>
    </row>
    <row r="10956" spans="5:17" x14ac:dyDescent="0.25">
      <c r="E10956" s="265"/>
      <c r="M10956" s="159"/>
      <c r="N10956" s="149"/>
      <c r="P10956" s="135"/>
      <c r="Q10956" s="135"/>
    </row>
    <row r="10957" spans="5:17" x14ac:dyDescent="0.25">
      <c r="E10957" s="265"/>
      <c r="M10957" s="159"/>
      <c r="N10957" s="149"/>
      <c r="P10957" s="135"/>
      <c r="Q10957" s="135"/>
    </row>
    <row r="10958" spans="5:17" x14ac:dyDescent="0.25">
      <c r="E10958" s="265"/>
      <c r="M10958" s="159"/>
      <c r="N10958" s="149"/>
      <c r="P10958" s="135"/>
      <c r="Q10958" s="135"/>
    </row>
    <row r="10959" spans="5:17" x14ac:dyDescent="0.25">
      <c r="E10959" s="265"/>
      <c r="M10959" s="159"/>
      <c r="N10959" s="149"/>
      <c r="P10959" s="135"/>
      <c r="Q10959" s="135"/>
    </row>
    <row r="10960" spans="5:17" x14ac:dyDescent="0.25">
      <c r="E10960" s="265"/>
      <c r="M10960" s="159"/>
      <c r="N10960" s="149"/>
      <c r="P10960" s="135"/>
      <c r="Q10960" s="135"/>
    </row>
    <row r="10961" spans="5:17" x14ac:dyDescent="0.25">
      <c r="E10961" s="265"/>
      <c r="M10961" s="159"/>
      <c r="N10961" s="149"/>
      <c r="P10961" s="135"/>
      <c r="Q10961" s="135"/>
    </row>
    <row r="10962" spans="5:17" x14ac:dyDescent="0.25">
      <c r="E10962" s="265"/>
      <c r="M10962" s="159"/>
      <c r="N10962" s="149"/>
      <c r="P10962" s="135"/>
      <c r="Q10962" s="135"/>
    </row>
    <row r="10963" spans="5:17" x14ac:dyDescent="0.25">
      <c r="E10963" s="265"/>
      <c r="M10963" s="159"/>
      <c r="N10963" s="149"/>
      <c r="P10963" s="135"/>
      <c r="Q10963" s="135"/>
    </row>
    <row r="10964" spans="5:17" x14ac:dyDescent="0.25">
      <c r="E10964" s="265"/>
      <c r="M10964" s="159"/>
      <c r="N10964" s="149"/>
      <c r="P10964" s="135"/>
      <c r="Q10964" s="135"/>
    </row>
    <row r="10965" spans="5:17" x14ac:dyDescent="0.25">
      <c r="E10965" s="265"/>
      <c r="M10965" s="159"/>
      <c r="N10965" s="149"/>
      <c r="P10965" s="135"/>
      <c r="Q10965" s="135"/>
    </row>
    <row r="10966" spans="5:17" x14ac:dyDescent="0.25">
      <c r="E10966" s="265"/>
      <c r="M10966" s="159"/>
      <c r="N10966" s="149"/>
      <c r="P10966" s="135"/>
      <c r="Q10966" s="135"/>
    </row>
    <row r="10967" spans="5:17" x14ac:dyDescent="0.25">
      <c r="E10967" s="265"/>
      <c r="M10967" s="159"/>
      <c r="N10967" s="149"/>
      <c r="P10967" s="135"/>
      <c r="Q10967" s="135"/>
    </row>
    <row r="10968" spans="5:17" x14ac:dyDescent="0.25">
      <c r="E10968" s="265"/>
      <c r="M10968" s="159"/>
      <c r="N10968" s="149"/>
      <c r="P10968" s="135"/>
      <c r="Q10968" s="135"/>
    </row>
    <row r="10969" spans="5:17" x14ac:dyDescent="0.25">
      <c r="E10969" s="265"/>
      <c r="M10969" s="159"/>
      <c r="N10969" s="149"/>
      <c r="P10969" s="135"/>
      <c r="Q10969" s="135"/>
    </row>
    <row r="10970" spans="5:17" x14ac:dyDescent="0.25">
      <c r="E10970" s="265"/>
      <c r="M10970" s="159"/>
      <c r="N10970" s="149"/>
      <c r="P10970" s="135"/>
      <c r="Q10970" s="135"/>
    </row>
    <row r="10971" spans="5:17" x14ac:dyDescent="0.25">
      <c r="E10971" s="265"/>
      <c r="M10971" s="159"/>
      <c r="N10971" s="149"/>
      <c r="P10971" s="135"/>
      <c r="Q10971" s="135"/>
    </row>
    <row r="10972" spans="5:17" x14ac:dyDescent="0.25">
      <c r="E10972" s="265"/>
      <c r="M10972" s="159"/>
      <c r="N10972" s="149"/>
      <c r="P10972" s="135"/>
      <c r="Q10972" s="135"/>
    </row>
    <row r="10973" spans="5:17" x14ac:dyDescent="0.25">
      <c r="E10973" s="265"/>
      <c r="M10973" s="159"/>
      <c r="N10973" s="149"/>
      <c r="P10973" s="135"/>
      <c r="Q10973" s="135"/>
    </row>
    <row r="10974" spans="5:17" x14ac:dyDescent="0.25">
      <c r="E10974" s="265"/>
      <c r="M10974" s="159"/>
      <c r="N10974" s="149"/>
      <c r="P10974" s="135"/>
      <c r="Q10974" s="135"/>
    </row>
    <row r="10975" spans="5:17" x14ac:dyDescent="0.25">
      <c r="E10975" s="265"/>
      <c r="M10975" s="159"/>
      <c r="N10975" s="149"/>
      <c r="P10975" s="135"/>
      <c r="Q10975" s="135"/>
    </row>
    <row r="10976" spans="5:17" x14ac:dyDescent="0.25">
      <c r="E10976" s="265"/>
      <c r="M10976" s="159"/>
      <c r="N10976" s="149"/>
      <c r="P10976" s="135"/>
      <c r="Q10976" s="135"/>
    </row>
    <row r="10977" spans="5:17" x14ac:dyDescent="0.25">
      <c r="E10977" s="265"/>
      <c r="M10977" s="159"/>
      <c r="N10977" s="149"/>
      <c r="P10977" s="135"/>
      <c r="Q10977" s="135"/>
    </row>
    <row r="10978" spans="5:17" x14ac:dyDescent="0.25">
      <c r="E10978" s="265"/>
      <c r="M10978" s="159"/>
      <c r="N10978" s="149"/>
      <c r="P10978" s="135"/>
      <c r="Q10978" s="135"/>
    </row>
    <row r="10979" spans="5:17" x14ac:dyDescent="0.25">
      <c r="E10979" s="265"/>
      <c r="M10979" s="159"/>
      <c r="N10979" s="149"/>
      <c r="P10979" s="135"/>
      <c r="Q10979" s="135"/>
    </row>
    <row r="10980" spans="5:17" x14ac:dyDescent="0.25">
      <c r="E10980" s="265"/>
      <c r="M10980" s="159"/>
      <c r="N10980" s="149"/>
      <c r="P10980" s="135"/>
      <c r="Q10980" s="135"/>
    </row>
    <row r="10981" spans="5:17" x14ac:dyDescent="0.25">
      <c r="E10981" s="265"/>
      <c r="M10981" s="159"/>
      <c r="N10981" s="149"/>
      <c r="P10981" s="135"/>
      <c r="Q10981" s="135"/>
    </row>
    <row r="10982" spans="5:17" x14ac:dyDescent="0.25">
      <c r="E10982" s="265"/>
      <c r="M10982" s="159"/>
      <c r="N10982" s="149"/>
      <c r="P10982" s="135"/>
      <c r="Q10982" s="135"/>
    </row>
    <row r="10983" spans="5:17" x14ac:dyDescent="0.25">
      <c r="E10983" s="265"/>
      <c r="M10983" s="159"/>
      <c r="N10983" s="149"/>
      <c r="P10983" s="135"/>
      <c r="Q10983" s="135"/>
    </row>
    <row r="10984" spans="5:17" x14ac:dyDescent="0.25">
      <c r="E10984" s="265"/>
      <c r="M10984" s="159"/>
      <c r="N10984" s="149"/>
      <c r="P10984" s="135"/>
      <c r="Q10984" s="135"/>
    </row>
    <row r="10985" spans="5:17" x14ac:dyDescent="0.25">
      <c r="E10985" s="265"/>
      <c r="M10985" s="159"/>
      <c r="N10985" s="149"/>
      <c r="P10985" s="135"/>
      <c r="Q10985" s="135"/>
    </row>
    <row r="10986" spans="5:17" x14ac:dyDescent="0.25">
      <c r="E10986" s="265"/>
      <c r="M10986" s="159"/>
      <c r="N10986" s="149"/>
      <c r="P10986" s="135"/>
      <c r="Q10986" s="135"/>
    </row>
    <row r="10987" spans="5:17" x14ac:dyDescent="0.25">
      <c r="E10987" s="265"/>
      <c r="M10987" s="159"/>
      <c r="N10987" s="149"/>
      <c r="P10987" s="135"/>
      <c r="Q10987" s="135"/>
    </row>
    <row r="10988" spans="5:17" x14ac:dyDescent="0.25">
      <c r="E10988" s="265"/>
      <c r="M10988" s="159"/>
      <c r="N10988" s="149"/>
      <c r="P10988" s="135"/>
      <c r="Q10988" s="135"/>
    </row>
    <row r="10989" spans="5:17" x14ac:dyDescent="0.25">
      <c r="E10989" s="265"/>
      <c r="M10989" s="159"/>
      <c r="N10989" s="149"/>
      <c r="P10989" s="135"/>
      <c r="Q10989" s="135"/>
    </row>
    <row r="10990" spans="5:17" x14ac:dyDescent="0.25">
      <c r="E10990" s="265"/>
      <c r="M10990" s="159"/>
      <c r="N10990" s="149"/>
      <c r="P10990" s="135"/>
      <c r="Q10990" s="135"/>
    </row>
    <row r="10991" spans="5:17" x14ac:dyDescent="0.25">
      <c r="E10991" s="265"/>
      <c r="M10991" s="159"/>
      <c r="N10991" s="149"/>
      <c r="P10991" s="135"/>
      <c r="Q10991" s="135"/>
    </row>
    <row r="10992" spans="5:17" x14ac:dyDescent="0.25">
      <c r="E10992" s="265"/>
      <c r="M10992" s="159"/>
      <c r="N10992" s="149"/>
      <c r="P10992" s="135"/>
      <c r="Q10992" s="135"/>
    </row>
    <row r="10993" spans="5:17" x14ac:dyDescent="0.25">
      <c r="E10993" s="265"/>
      <c r="M10993" s="159"/>
      <c r="N10993" s="149"/>
      <c r="P10993" s="135"/>
      <c r="Q10993" s="135"/>
    </row>
    <row r="10994" spans="5:17" x14ac:dyDescent="0.25">
      <c r="E10994" s="265"/>
      <c r="M10994" s="159"/>
      <c r="N10994" s="149"/>
      <c r="P10994" s="135"/>
      <c r="Q10994" s="135"/>
    </row>
    <row r="10995" spans="5:17" x14ac:dyDescent="0.25">
      <c r="E10995" s="265"/>
      <c r="M10995" s="159"/>
      <c r="N10995" s="149"/>
      <c r="P10995" s="135"/>
      <c r="Q10995" s="135"/>
    </row>
    <row r="10996" spans="5:17" x14ac:dyDescent="0.25">
      <c r="E10996" s="265"/>
      <c r="M10996" s="159"/>
      <c r="N10996" s="149"/>
      <c r="P10996" s="135"/>
      <c r="Q10996" s="135"/>
    </row>
    <row r="10997" spans="5:17" x14ac:dyDescent="0.25">
      <c r="E10997" s="265"/>
      <c r="M10997" s="159"/>
      <c r="N10997" s="149"/>
      <c r="P10997" s="135"/>
      <c r="Q10997" s="135"/>
    </row>
    <row r="10998" spans="5:17" x14ac:dyDescent="0.25">
      <c r="E10998" s="265"/>
      <c r="M10998" s="159"/>
      <c r="N10998" s="149"/>
      <c r="P10998" s="135"/>
      <c r="Q10998" s="135"/>
    </row>
    <row r="10999" spans="5:17" x14ac:dyDescent="0.25">
      <c r="E10999" s="265"/>
      <c r="M10999" s="159"/>
      <c r="N10999" s="149"/>
      <c r="P10999" s="135"/>
      <c r="Q10999" s="135"/>
    </row>
    <row r="11000" spans="5:17" x14ac:dyDescent="0.25">
      <c r="E11000" s="265"/>
      <c r="M11000" s="159"/>
      <c r="N11000" s="149"/>
      <c r="P11000" s="135"/>
      <c r="Q11000" s="135"/>
    </row>
    <row r="11001" spans="5:17" x14ac:dyDescent="0.25">
      <c r="E11001" s="265"/>
      <c r="M11001" s="159"/>
      <c r="N11001" s="149"/>
      <c r="P11001" s="135"/>
      <c r="Q11001" s="135"/>
    </row>
    <row r="11002" spans="5:17" x14ac:dyDescent="0.25">
      <c r="E11002" s="265"/>
      <c r="M11002" s="159"/>
      <c r="N11002" s="149"/>
      <c r="P11002" s="135"/>
      <c r="Q11002" s="135"/>
    </row>
    <row r="11003" spans="5:17" x14ac:dyDescent="0.25">
      <c r="E11003" s="265"/>
      <c r="M11003" s="159"/>
      <c r="N11003" s="149"/>
      <c r="P11003" s="135"/>
      <c r="Q11003" s="135"/>
    </row>
    <row r="11004" spans="5:17" x14ac:dyDescent="0.25">
      <c r="E11004" s="265"/>
      <c r="M11004" s="159"/>
      <c r="N11004" s="149"/>
      <c r="P11004" s="135"/>
      <c r="Q11004" s="135"/>
    </row>
    <row r="11005" spans="5:17" x14ac:dyDescent="0.25">
      <c r="E11005" s="265"/>
      <c r="M11005" s="159"/>
      <c r="N11005" s="149"/>
      <c r="P11005" s="135"/>
      <c r="Q11005" s="135"/>
    </row>
    <row r="11006" spans="5:17" x14ac:dyDescent="0.25">
      <c r="E11006" s="265"/>
      <c r="M11006" s="159"/>
      <c r="N11006" s="149"/>
      <c r="P11006" s="135"/>
      <c r="Q11006" s="135"/>
    </row>
    <row r="11007" spans="5:17" x14ac:dyDescent="0.25">
      <c r="E11007" s="265"/>
      <c r="M11007" s="159"/>
      <c r="N11007" s="149"/>
      <c r="P11007" s="135"/>
      <c r="Q11007" s="135"/>
    </row>
    <row r="11008" spans="5:17" x14ac:dyDescent="0.25">
      <c r="E11008" s="265"/>
      <c r="M11008" s="159"/>
      <c r="N11008" s="149"/>
      <c r="P11008" s="135"/>
      <c r="Q11008" s="135"/>
    </row>
    <row r="11009" spans="5:17" x14ac:dyDescent="0.25">
      <c r="E11009" s="265"/>
      <c r="M11009" s="159"/>
      <c r="N11009" s="149"/>
      <c r="P11009" s="135"/>
      <c r="Q11009" s="135"/>
    </row>
    <row r="11010" spans="5:17" x14ac:dyDescent="0.25">
      <c r="E11010" s="265"/>
      <c r="M11010" s="159"/>
      <c r="N11010" s="149"/>
      <c r="P11010" s="135"/>
      <c r="Q11010" s="135"/>
    </row>
    <row r="11011" spans="5:17" x14ac:dyDescent="0.25">
      <c r="E11011" s="265"/>
      <c r="M11011" s="159"/>
      <c r="N11011" s="149"/>
      <c r="P11011" s="135"/>
      <c r="Q11011" s="135"/>
    </row>
    <row r="11012" spans="5:17" x14ac:dyDescent="0.25">
      <c r="E11012" s="265"/>
      <c r="M11012" s="159"/>
      <c r="N11012" s="149"/>
      <c r="P11012" s="135"/>
      <c r="Q11012" s="135"/>
    </row>
    <row r="11013" spans="5:17" x14ac:dyDescent="0.25">
      <c r="E11013" s="265"/>
      <c r="M11013" s="159"/>
      <c r="N11013" s="149"/>
      <c r="P11013" s="135"/>
      <c r="Q11013" s="135"/>
    </row>
    <row r="11014" spans="5:17" x14ac:dyDescent="0.25">
      <c r="E11014" s="265"/>
      <c r="M11014" s="159"/>
      <c r="N11014" s="149"/>
      <c r="P11014" s="135"/>
      <c r="Q11014" s="135"/>
    </row>
    <row r="11015" spans="5:17" x14ac:dyDescent="0.25">
      <c r="E11015" s="265"/>
      <c r="M11015" s="159"/>
      <c r="N11015" s="149"/>
      <c r="P11015" s="135"/>
      <c r="Q11015" s="135"/>
    </row>
    <row r="11016" spans="5:17" x14ac:dyDescent="0.25">
      <c r="E11016" s="265"/>
      <c r="M11016" s="159"/>
      <c r="N11016" s="149"/>
      <c r="P11016" s="135"/>
      <c r="Q11016" s="135"/>
    </row>
    <row r="11017" spans="5:17" x14ac:dyDescent="0.25">
      <c r="E11017" s="265"/>
      <c r="M11017" s="159"/>
      <c r="N11017" s="149"/>
      <c r="P11017" s="135"/>
      <c r="Q11017" s="135"/>
    </row>
    <row r="11018" spans="5:17" x14ac:dyDescent="0.25">
      <c r="E11018" s="265"/>
      <c r="M11018" s="159"/>
      <c r="N11018" s="149"/>
      <c r="P11018" s="135"/>
      <c r="Q11018" s="135"/>
    </row>
    <row r="11019" spans="5:17" x14ac:dyDescent="0.25">
      <c r="E11019" s="265"/>
      <c r="M11019" s="159"/>
      <c r="N11019" s="149"/>
      <c r="P11019" s="135"/>
      <c r="Q11019" s="135"/>
    </row>
    <row r="11020" spans="5:17" x14ac:dyDescent="0.25">
      <c r="E11020" s="265"/>
      <c r="M11020" s="159"/>
      <c r="N11020" s="149"/>
      <c r="P11020" s="135"/>
      <c r="Q11020" s="135"/>
    </row>
    <row r="11021" spans="5:17" x14ac:dyDescent="0.25">
      <c r="E11021" s="265"/>
      <c r="M11021" s="159"/>
      <c r="N11021" s="149"/>
      <c r="P11021" s="135"/>
      <c r="Q11021" s="135"/>
    </row>
    <row r="11022" spans="5:17" x14ac:dyDescent="0.25">
      <c r="E11022" s="265"/>
      <c r="M11022" s="159"/>
      <c r="N11022" s="149"/>
      <c r="P11022" s="135"/>
      <c r="Q11022" s="135"/>
    </row>
    <row r="11023" spans="5:17" x14ac:dyDescent="0.25">
      <c r="E11023" s="265"/>
      <c r="M11023" s="159"/>
      <c r="N11023" s="149"/>
      <c r="P11023" s="135"/>
      <c r="Q11023" s="135"/>
    </row>
    <row r="11024" spans="5:17" x14ac:dyDescent="0.25">
      <c r="E11024" s="265"/>
      <c r="M11024" s="159"/>
      <c r="N11024" s="149"/>
      <c r="P11024" s="135"/>
      <c r="Q11024" s="135"/>
    </row>
    <row r="11025" spans="5:17" x14ac:dyDescent="0.25">
      <c r="E11025" s="265"/>
      <c r="M11025" s="159"/>
      <c r="N11025" s="149"/>
      <c r="P11025" s="135"/>
      <c r="Q11025" s="135"/>
    </row>
    <row r="11026" spans="5:17" x14ac:dyDescent="0.25">
      <c r="E11026" s="265"/>
      <c r="M11026" s="159"/>
      <c r="N11026" s="149"/>
      <c r="P11026" s="135"/>
      <c r="Q11026" s="135"/>
    </row>
    <row r="11027" spans="5:17" x14ac:dyDescent="0.25">
      <c r="E11027" s="265"/>
      <c r="M11027" s="159"/>
      <c r="N11027" s="149"/>
      <c r="P11027" s="135"/>
      <c r="Q11027" s="135"/>
    </row>
    <row r="11028" spans="5:17" x14ac:dyDescent="0.25">
      <c r="E11028" s="265"/>
      <c r="M11028" s="159"/>
      <c r="N11028" s="149"/>
      <c r="P11028" s="135"/>
      <c r="Q11028" s="135"/>
    </row>
    <row r="11029" spans="5:17" x14ac:dyDescent="0.25">
      <c r="E11029" s="265"/>
      <c r="M11029" s="159"/>
      <c r="N11029" s="149"/>
      <c r="P11029" s="135"/>
      <c r="Q11029" s="135"/>
    </row>
    <row r="11030" spans="5:17" x14ac:dyDescent="0.25">
      <c r="E11030" s="265"/>
      <c r="M11030" s="159"/>
      <c r="N11030" s="149"/>
      <c r="P11030" s="135"/>
      <c r="Q11030" s="135"/>
    </row>
    <row r="11031" spans="5:17" x14ac:dyDescent="0.25">
      <c r="E11031" s="265"/>
      <c r="M11031" s="159"/>
      <c r="N11031" s="149"/>
      <c r="P11031" s="135"/>
      <c r="Q11031" s="135"/>
    </row>
    <row r="11032" spans="5:17" x14ac:dyDescent="0.25">
      <c r="E11032" s="265"/>
      <c r="M11032" s="159"/>
      <c r="N11032" s="149"/>
      <c r="P11032" s="135"/>
      <c r="Q11032" s="135"/>
    </row>
    <row r="11033" spans="5:17" x14ac:dyDescent="0.25">
      <c r="E11033" s="265"/>
      <c r="M11033" s="159"/>
      <c r="N11033" s="149"/>
      <c r="P11033" s="135"/>
      <c r="Q11033" s="135"/>
    </row>
    <row r="11034" spans="5:17" x14ac:dyDescent="0.25">
      <c r="E11034" s="265"/>
      <c r="M11034" s="159"/>
      <c r="N11034" s="149"/>
      <c r="P11034" s="135"/>
      <c r="Q11034" s="135"/>
    </row>
    <row r="11035" spans="5:17" x14ac:dyDescent="0.25">
      <c r="E11035" s="265"/>
      <c r="M11035" s="159"/>
      <c r="N11035" s="149"/>
      <c r="P11035" s="135"/>
      <c r="Q11035" s="135"/>
    </row>
    <row r="11036" spans="5:17" x14ac:dyDescent="0.25">
      <c r="E11036" s="265"/>
      <c r="M11036" s="159"/>
      <c r="N11036" s="149"/>
      <c r="P11036" s="135"/>
      <c r="Q11036" s="135"/>
    </row>
    <row r="11037" spans="5:17" x14ac:dyDescent="0.25">
      <c r="E11037" s="265"/>
      <c r="M11037" s="159"/>
      <c r="N11037" s="149"/>
      <c r="P11037" s="135"/>
      <c r="Q11037" s="135"/>
    </row>
    <row r="11038" spans="5:17" x14ac:dyDescent="0.25">
      <c r="E11038" s="265"/>
      <c r="M11038" s="159"/>
      <c r="N11038" s="149"/>
      <c r="P11038" s="135"/>
      <c r="Q11038" s="135"/>
    </row>
    <row r="11039" spans="5:17" x14ac:dyDescent="0.25">
      <c r="E11039" s="265"/>
      <c r="M11039" s="159"/>
      <c r="N11039" s="149"/>
      <c r="P11039" s="135"/>
      <c r="Q11039" s="135"/>
    </row>
    <row r="11040" spans="5:17" x14ac:dyDescent="0.25">
      <c r="E11040" s="265"/>
      <c r="M11040" s="159"/>
      <c r="N11040" s="149"/>
      <c r="P11040" s="135"/>
      <c r="Q11040" s="135"/>
    </row>
    <row r="11041" spans="5:17" x14ac:dyDescent="0.25">
      <c r="E11041" s="265"/>
      <c r="M11041" s="159"/>
      <c r="N11041" s="149"/>
      <c r="P11041" s="135"/>
      <c r="Q11041" s="135"/>
    </row>
    <row r="11042" spans="5:17" x14ac:dyDescent="0.25">
      <c r="E11042" s="265"/>
      <c r="M11042" s="159"/>
      <c r="N11042" s="149"/>
      <c r="P11042" s="135"/>
      <c r="Q11042" s="135"/>
    </row>
    <row r="11043" spans="5:17" x14ac:dyDescent="0.25">
      <c r="E11043" s="265"/>
      <c r="M11043" s="159"/>
      <c r="N11043" s="149"/>
      <c r="P11043" s="135"/>
      <c r="Q11043" s="135"/>
    </row>
    <row r="11044" spans="5:17" x14ac:dyDescent="0.25">
      <c r="E11044" s="265"/>
      <c r="M11044" s="159"/>
      <c r="N11044" s="149"/>
      <c r="P11044" s="135"/>
      <c r="Q11044" s="135"/>
    </row>
    <row r="11045" spans="5:17" x14ac:dyDescent="0.25">
      <c r="E11045" s="265"/>
      <c r="M11045" s="159"/>
      <c r="N11045" s="149"/>
      <c r="P11045" s="135"/>
      <c r="Q11045" s="135"/>
    </row>
    <row r="11046" spans="5:17" x14ac:dyDescent="0.25">
      <c r="E11046" s="265"/>
      <c r="M11046" s="159"/>
      <c r="N11046" s="149"/>
      <c r="P11046" s="135"/>
      <c r="Q11046" s="135"/>
    </row>
    <row r="11047" spans="5:17" x14ac:dyDescent="0.25">
      <c r="E11047" s="265"/>
      <c r="M11047" s="159"/>
      <c r="N11047" s="149"/>
      <c r="P11047" s="135"/>
      <c r="Q11047" s="135"/>
    </row>
    <row r="11048" spans="5:17" x14ac:dyDescent="0.25">
      <c r="E11048" s="265"/>
      <c r="M11048" s="159"/>
      <c r="N11048" s="149"/>
      <c r="P11048" s="135"/>
      <c r="Q11048" s="135"/>
    </row>
    <row r="11049" spans="5:17" x14ac:dyDescent="0.25">
      <c r="E11049" s="265"/>
      <c r="M11049" s="159"/>
      <c r="N11049" s="149"/>
      <c r="P11049" s="135"/>
      <c r="Q11049" s="135"/>
    </row>
    <row r="11050" spans="5:17" x14ac:dyDescent="0.25">
      <c r="E11050" s="265"/>
      <c r="M11050" s="159"/>
      <c r="N11050" s="149"/>
      <c r="P11050" s="135"/>
      <c r="Q11050" s="135"/>
    </row>
    <row r="11051" spans="5:17" x14ac:dyDescent="0.25">
      <c r="E11051" s="265"/>
      <c r="M11051" s="159"/>
      <c r="N11051" s="149"/>
      <c r="P11051" s="135"/>
      <c r="Q11051" s="135"/>
    </row>
    <row r="11052" spans="5:17" x14ac:dyDescent="0.25">
      <c r="E11052" s="265"/>
      <c r="M11052" s="159"/>
      <c r="N11052" s="149"/>
      <c r="P11052" s="135"/>
      <c r="Q11052" s="135"/>
    </row>
    <row r="11053" spans="5:17" x14ac:dyDescent="0.25">
      <c r="E11053" s="265"/>
      <c r="M11053" s="159"/>
      <c r="N11053" s="149"/>
      <c r="P11053" s="135"/>
      <c r="Q11053" s="135"/>
    </row>
    <row r="11054" spans="5:17" x14ac:dyDescent="0.25">
      <c r="E11054" s="265"/>
      <c r="M11054" s="159"/>
      <c r="N11054" s="149"/>
      <c r="P11054" s="135"/>
      <c r="Q11054" s="135"/>
    </row>
    <row r="11055" spans="5:17" x14ac:dyDescent="0.25">
      <c r="E11055" s="265"/>
      <c r="M11055" s="159"/>
      <c r="N11055" s="149"/>
      <c r="P11055" s="135"/>
      <c r="Q11055" s="135"/>
    </row>
    <row r="11056" spans="5:17" x14ac:dyDescent="0.25">
      <c r="E11056" s="265"/>
      <c r="M11056" s="159"/>
      <c r="N11056" s="149"/>
      <c r="P11056" s="135"/>
      <c r="Q11056" s="135"/>
    </row>
    <row r="11057" spans="5:17" x14ac:dyDescent="0.25">
      <c r="E11057" s="265"/>
      <c r="M11057" s="159"/>
      <c r="N11057" s="149"/>
      <c r="P11057" s="135"/>
      <c r="Q11057" s="135"/>
    </row>
    <row r="11058" spans="5:17" x14ac:dyDescent="0.25">
      <c r="E11058" s="265"/>
      <c r="M11058" s="159"/>
      <c r="N11058" s="149"/>
      <c r="P11058" s="135"/>
      <c r="Q11058" s="135"/>
    </row>
    <row r="11059" spans="5:17" x14ac:dyDescent="0.25">
      <c r="E11059" s="265"/>
      <c r="M11059" s="159"/>
      <c r="N11059" s="149"/>
      <c r="P11059" s="135"/>
      <c r="Q11059" s="135"/>
    </row>
    <row r="11060" spans="5:17" x14ac:dyDescent="0.25">
      <c r="E11060" s="265"/>
      <c r="M11060" s="159"/>
      <c r="N11060" s="149"/>
      <c r="P11060" s="135"/>
      <c r="Q11060" s="135"/>
    </row>
    <row r="11061" spans="5:17" x14ac:dyDescent="0.25">
      <c r="E11061" s="265"/>
      <c r="M11061" s="159"/>
      <c r="N11061" s="149"/>
      <c r="P11061" s="135"/>
      <c r="Q11061" s="135"/>
    </row>
    <row r="11062" spans="5:17" x14ac:dyDescent="0.25">
      <c r="E11062" s="265"/>
      <c r="M11062" s="159"/>
      <c r="N11062" s="149"/>
      <c r="P11062" s="135"/>
      <c r="Q11062" s="135"/>
    </row>
    <row r="11063" spans="5:17" x14ac:dyDescent="0.25">
      <c r="E11063" s="265"/>
      <c r="M11063" s="159"/>
      <c r="N11063" s="149"/>
      <c r="P11063" s="135"/>
      <c r="Q11063" s="135"/>
    </row>
    <row r="11064" spans="5:17" x14ac:dyDescent="0.25">
      <c r="E11064" s="265"/>
      <c r="M11064" s="159"/>
      <c r="N11064" s="149"/>
      <c r="P11064" s="135"/>
      <c r="Q11064" s="135"/>
    </row>
    <row r="11065" spans="5:17" x14ac:dyDescent="0.25">
      <c r="E11065" s="265"/>
      <c r="M11065" s="159"/>
      <c r="N11065" s="149"/>
      <c r="P11065" s="135"/>
      <c r="Q11065" s="135"/>
    </row>
    <row r="11066" spans="5:17" x14ac:dyDescent="0.25">
      <c r="E11066" s="265"/>
      <c r="M11066" s="159"/>
      <c r="N11066" s="149"/>
      <c r="P11066" s="135"/>
      <c r="Q11066" s="135"/>
    </row>
    <row r="11067" spans="5:17" x14ac:dyDescent="0.25">
      <c r="E11067" s="265"/>
      <c r="M11067" s="159"/>
      <c r="N11067" s="149"/>
      <c r="P11067" s="135"/>
      <c r="Q11067" s="135"/>
    </row>
    <row r="11068" spans="5:17" x14ac:dyDescent="0.25">
      <c r="E11068" s="265"/>
      <c r="M11068" s="159"/>
      <c r="N11068" s="149"/>
      <c r="P11068" s="135"/>
      <c r="Q11068" s="135"/>
    </row>
    <row r="11069" spans="5:17" x14ac:dyDescent="0.25">
      <c r="E11069" s="265"/>
      <c r="M11069" s="159"/>
      <c r="N11069" s="149"/>
      <c r="P11069" s="135"/>
      <c r="Q11069" s="135"/>
    </row>
    <row r="11070" spans="5:17" x14ac:dyDescent="0.25">
      <c r="E11070" s="265"/>
      <c r="M11070" s="159"/>
      <c r="N11070" s="149"/>
      <c r="P11070" s="135"/>
      <c r="Q11070" s="135"/>
    </row>
    <row r="11071" spans="5:17" x14ac:dyDescent="0.25">
      <c r="E11071" s="265"/>
      <c r="M11071" s="159"/>
      <c r="N11071" s="149"/>
      <c r="P11071" s="135"/>
      <c r="Q11071" s="135"/>
    </row>
    <row r="11072" spans="5:17" x14ac:dyDescent="0.25">
      <c r="E11072" s="265"/>
      <c r="M11072" s="159"/>
      <c r="N11072" s="149"/>
      <c r="P11072" s="135"/>
      <c r="Q11072" s="135"/>
    </row>
    <row r="11073" spans="5:17" x14ac:dyDescent="0.25">
      <c r="E11073" s="265"/>
      <c r="M11073" s="159"/>
      <c r="N11073" s="149"/>
      <c r="P11073" s="135"/>
      <c r="Q11073" s="135"/>
    </row>
    <row r="11074" spans="5:17" x14ac:dyDescent="0.25">
      <c r="E11074" s="265"/>
      <c r="M11074" s="159"/>
      <c r="N11074" s="149"/>
      <c r="P11074" s="135"/>
      <c r="Q11074" s="135"/>
    </row>
    <row r="11075" spans="5:17" x14ac:dyDescent="0.25">
      <c r="E11075" s="265"/>
      <c r="M11075" s="159"/>
      <c r="N11075" s="149"/>
      <c r="P11075" s="135"/>
      <c r="Q11075" s="135"/>
    </row>
    <row r="11076" spans="5:17" x14ac:dyDescent="0.25">
      <c r="E11076" s="265"/>
      <c r="M11076" s="159"/>
      <c r="N11076" s="149"/>
      <c r="P11076" s="135"/>
      <c r="Q11076" s="135"/>
    </row>
    <row r="11077" spans="5:17" x14ac:dyDescent="0.25">
      <c r="E11077" s="265"/>
      <c r="M11077" s="159"/>
      <c r="N11077" s="149"/>
      <c r="P11077" s="135"/>
      <c r="Q11077" s="135"/>
    </row>
    <row r="11078" spans="5:17" x14ac:dyDescent="0.25">
      <c r="E11078" s="265"/>
      <c r="M11078" s="159"/>
      <c r="N11078" s="149"/>
      <c r="P11078" s="135"/>
      <c r="Q11078" s="135"/>
    </row>
    <row r="11079" spans="5:17" x14ac:dyDescent="0.25">
      <c r="E11079" s="265"/>
      <c r="M11079" s="159"/>
      <c r="N11079" s="149"/>
      <c r="P11079" s="135"/>
      <c r="Q11079" s="135"/>
    </row>
    <row r="11080" spans="5:17" x14ac:dyDescent="0.25">
      <c r="E11080" s="265"/>
      <c r="M11080" s="159"/>
      <c r="N11080" s="149"/>
      <c r="P11080" s="135"/>
      <c r="Q11080" s="135"/>
    </row>
    <row r="11081" spans="5:17" x14ac:dyDescent="0.25">
      <c r="E11081" s="265"/>
      <c r="M11081" s="159"/>
      <c r="N11081" s="149"/>
      <c r="P11081" s="135"/>
      <c r="Q11081" s="135"/>
    </row>
    <row r="11082" spans="5:17" x14ac:dyDescent="0.25">
      <c r="E11082" s="265"/>
      <c r="M11082" s="159"/>
      <c r="N11082" s="149"/>
      <c r="P11082" s="135"/>
      <c r="Q11082" s="135"/>
    </row>
    <row r="11083" spans="5:17" x14ac:dyDescent="0.25">
      <c r="E11083" s="265"/>
      <c r="M11083" s="159"/>
      <c r="N11083" s="149"/>
      <c r="P11083" s="135"/>
      <c r="Q11083" s="135"/>
    </row>
    <row r="11084" spans="5:17" x14ac:dyDescent="0.25">
      <c r="E11084" s="265"/>
      <c r="M11084" s="159"/>
      <c r="N11084" s="149"/>
      <c r="P11084" s="135"/>
      <c r="Q11084" s="135"/>
    </row>
    <row r="11085" spans="5:17" x14ac:dyDescent="0.25">
      <c r="E11085" s="265"/>
      <c r="M11085" s="159"/>
      <c r="N11085" s="149"/>
      <c r="P11085" s="135"/>
      <c r="Q11085" s="135"/>
    </row>
    <row r="11086" spans="5:17" x14ac:dyDescent="0.25">
      <c r="E11086" s="265"/>
      <c r="M11086" s="159"/>
      <c r="N11086" s="149"/>
      <c r="P11086" s="135"/>
      <c r="Q11086" s="135"/>
    </row>
    <row r="11087" spans="5:17" x14ac:dyDescent="0.25">
      <c r="E11087" s="265"/>
      <c r="M11087" s="159"/>
      <c r="N11087" s="149"/>
      <c r="P11087" s="135"/>
      <c r="Q11087" s="135"/>
    </row>
    <row r="11088" spans="5:17" x14ac:dyDescent="0.25">
      <c r="E11088" s="265"/>
      <c r="M11088" s="159"/>
      <c r="N11088" s="149"/>
      <c r="P11088" s="135"/>
      <c r="Q11088" s="135"/>
    </row>
    <row r="11089" spans="5:17" x14ac:dyDescent="0.25">
      <c r="E11089" s="265"/>
      <c r="M11089" s="159"/>
      <c r="N11089" s="149"/>
      <c r="P11089" s="135"/>
      <c r="Q11089" s="135"/>
    </row>
    <row r="11090" spans="5:17" x14ac:dyDescent="0.25">
      <c r="E11090" s="265"/>
      <c r="M11090" s="159"/>
      <c r="N11090" s="149"/>
      <c r="P11090" s="135"/>
      <c r="Q11090" s="135"/>
    </row>
    <row r="11091" spans="5:17" x14ac:dyDescent="0.25">
      <c r="E11091" s="265"/>
      <c r="M11091" s="159"/>
      <c r="N11091" s="149"/>
      <c r="P11091" s="135"/>
      <c r="Q11091" s="135"/>
    </row>
    <row r="11092" spans="5:17" x14ac:dyDescent="0.25">
      <c r="E11092" s="265"/>
      <c r="M11092" s="159"/>
      <c r="N11092" s="149"/>
      <c r="P11092" s="135"/>
      <c r="Q11092" s="135"/>
    </row>
    <row r="11093" spans="5:17" x14ac:dyDescent="0.25">
      <c r="E11093" s="265"/>
      <c r="M11093" s="159"/>
      <c r="N11093" s="149"/>
      <c r="P11093" s="135"/>
      <c r="Q11093" s="135"/>
    </row>
    <row r="11094" spans="5:17" x14ac:dyDescent="0.25">
      <c r="E11094" s="265"/>
      <c r="M11094" s="159"/>
      <c r="N11094" s="149"/>
      <c r="P11094" s="135"/>
      <c r="Q11094" s="135"/>
    </row>
    <row r="11095" spans="5:17" x14ac:dyDescent="0.25">
      <c r="E11095" s="265"/>
      <c r="M11095" s="159"/>
      <c r="N11095" s="149"/>
      <c r="P11095" s="135"/>
      <c r="Q11095" s="135"/>
    </row>
    <row r="11096" spans="5:17" x14ac:dyDescent="0.25">
      <c r="E11096" s="265"/>
      <c r="M11096" s="159"/>
      <c r="N11096" s="149"/>
      <c r="P11096" s="135"/>
      <c r="Q11096" s="135"/>
    </row>
    <row r="11097" spans="5:17" x14ac:dyDescent="0.25">
      <c r="E11097" s="265"/>
      <c r="M11097" s="159"/>
      <c r="N11097" s="149"/>
      <c r="P11097" s="135"/>
      <c r="Q11097" s="135"/>
    </row>
    <row r="11098" spans="5:17" x14ac:dyDescent="0.25">
      <c r="E11098" s="265"/>
      <c r="M11098" s="159"/>
      <c r="N11098" s="149"/>
      <c r="P11098" s="135"/>
      <c r="Q11098" s="135"/>
    </row>
    <row r="11099" spans="5:17" x14ac:dyDescent="0.25">
      <c r="E11099" s="265"/>
      <c r="M11099" s="159"/>
      <c r="N11099" s="149"/>
      <c r="P11099" s="135"/>
      <c r="Q11099" s="135"/>
    </row>
    <row r="11100" spans="5:17" x14ac:dyDescent="0.25">
      <c r="E11100" s="265"/>
      <c r="M11100" s="159"/>
      <c r="N11100" s="149"/>
      <c r="P11100" s="135"/>
      <c r="Q11100" s="135"/>
    </row>
    <row r="11101" spans="5:17" x14ac:dyDescent="0.25">
      <c r="E11101" s="265"/>
      <c r="M11101" s="159"/>
      <c r="N11101" s="149"/>
      <c r="P11101" s="135"/>
      <c r="Q11101" s="135"/>
    </row>
    <row r="11102" spans="5:17" x14ac:dyDescent="0.25">
      <c r="E11102" s="265"/>
      <c r="M11102" s="159"/>
      <c r="N11102" s="149"/>
      <c r="P11102" s="135"/>
      <c r="Q11102" s="135"/>
    </row>
    <row r="11103" spans="5:17" x14ac:dyDescent="0.25">
      <c r="E11103" s="265"/>
      <c r="M11103" s="159"/>
      <c r="N11103" s="149"/>
      <c r="P11103" s="135"/>
      <c r="Q11103" s="135"/>
    </row>
    <row r="11104" spans="5:17" x14ac:dyDescent="0.25">
      <c r="E11104" s="265"/>
      <c r="M11104" s="159"/>
      <c r="N11104" s="149"/>
      <c r="P11104" s="135"/>
      <c r="Q11104" s="135"/>
    </row>
    <row r="11105" spans="5:17" x14ac:dyDescent="0.25">
      <c r="E11105" s="265"/>
      <c r="M11105" s="159"/>
      <c r="N11105" s="149"/>
      <c r="P11105" s="135"/>
      <c r="Q11105" s="135"/>
    </row>
    <row r="11106" spans="5:17" x14ac:dyDescent="0.25">
      <c r="E11106" s="265"/>
      <c r="M11106" s="159"/>
      <c r="N11106" s="149"/>
      <c r="P11106" s="135"/>
      <c r="Q11106" s="135"/>
    </row>
    <row r="11107" spans="5:17" x14ac:dyDescent="0.25">
      <c r="E11107" s="265"/>
      <c r="M11107" s="159"/>
      <c r="N11107" s="149"/>
      <c r="P11107" s="135"/>
      <c r="Q11107" s="135"/>
    </row>
    <row r="11108" spans="5:17" x14ac:dyDescent="0.25">
      <c r="E11108" s="265"/>
      <c r="M11108" s="159"/>
      <c r="N11108" s="149"/>
      <c r="P11108" s="135"/>
      <c r="Q11108" s="135"/>
    </row>
    <row r="11109" spans="5:17" x14ac:dyDescent="0.25">
      <c r="E11109" s="265"/>
      <c r="M11109" s="159"/>
      <c r="N11109" s="149"/>
      <c r="P11109" s="135"/>
      <c r="Q11109" s="135"/>
    </row>
    <row r="11110" spans="5:17" x14ac:dyDescent="0.25">
      <c r="E11110" s="265"/>
      <c r="M11110" s="159"/>
      <c r="N11110" s="149"/>
      <c r="P11110" s="135"/>
      <c r="Q11110" s="135"/>
    </row>
    <row r="11111" spans="5:17" x14ac:dyDescent="0.25">
      <c r="E11111" s="265"/>
      <c r="M11111" s="159"/>
      <c r="N11111" s="149"/>
      <c r="P11111" s="135"/>
      <c r="Q11111" s="135"/>
    </row>
    <row r="11112" spans="5:17" x14ac:dyDescent="0.25">
      <c r="E11112" s="265"/>
      <c r="M11112" s="159"/>
      <c r="N11112" s="149"/>
      <c r="P11112" s="135"/>
      <c r="Q11112" s="135"/>
    </row>
    <row r="11113" spans="5:17" x14ac:dyDescent="0.25">
      <c r="E11113" s="265"/>
      <c r="M11113" s="159"/>
      <c r="N11113" s="149"/>
      <c r="P11113" s="135"/>
      <c r="Q11113" s="135"/>
    </row>
    <row r="11114" spans="5:17" x14ac:dyDescent="0.25">
      <c r="E11114" s="265"/>
      <c r="M11114" s="159"/>
      <c r="N11114" s="149"/>
      <c r="P11114" s="135"/>
      <c r="Q11114" s="135"/>
    </row>
    <row r="11115" spans="5:17" x14ac:dyDescent="0.25">
      <c r="E11115" s="265"/>
      <c r="M11115" s="159"/>
      <c r="N11115" s="149"/>
      <c r="P11115" s="135"/>
      <c r="Q11115" s="135"/>
    </row>
    <row r="11116" spans="5:17" x14ac:dyDescent="0.25">
      <c r="E11116" s="265"/>
      <c r="M11116" s="159"/>
      <c r="N11116" s="149"/>
      <c r="P11116" s="135"/>
      <c r="Q11116" s="135"/>
    </row>
    <row r="11117" spans="5:17" x14ac:dyDescent="0.25">
      <c r="E11117" s="265"/>
      <c r="M11117" s="159"/>
      <c r="N11117" s="149"/>
      <c r="P11117" s="135"/>
      <c r="Q11117" s="135"/>
    </row>
    <row r="11118" spans="5:17" x14ac:dyDescent="0.25">
      <c r="E11118" s="265"/>
      <c r="M11118" s="159"/>
      <c r="N11118" s="149"/>
      <c r="P11118" s="135"/>
      <c r="Q11118" s="135"/>
    </row>
    <row r="11119" spans="5:17" x14ac:dyDescent="0.25">
      <c r="E11119" s="265"/>
      <c r="M11119" s="159"/>
      <c r="N11119" s="149"/>
      <c r="P11119" s="135"/>
      <c r="Q11119" s="135"/>
    </row>
    <row r="11120" spans="5:17" x14ac:dyDescent="0.25">
      <c r="E11120" s="265"/>
      <c r="M11120" s="159"/>
      <c r="N11120" s="149"/>
      <c r="P11120" s="135"/>
      <c r="Q11120" s="135"/>
    </row>
    <row r="11121" spans="5:17" x14ac:dyDescent="0.25">
      <c r="E11121" s="265"/>
      <c r="M11121" s="159"/>
      <c r="N11121" s="149"/>
      <c r="P11121" s="135"/>
      <c r="Q11121" s="135"/>
    </row>
    <row r="11122" spans="5:17" x14ac:dyDescent="0.25">
      <c r="E11122" s="265"/>
      <c r="M11122" s="159"/>
      <c r="N11122" s="149"/>
      <c r="P11122" s="135"/>
      <c r="Q11122" s="135"/>
    </row>
    <row r="11123" spans="5:17" x14ac:dyDescent="0.25">
      <c r="E11123" s="265"/>
      <c r="M11123" s="159"/>
      <c r="N11123" s="149"/>
      <c r="P11123" s="135"/>
      <c r="Q11123" s="135"/>
    </row>
    <row r="11124" spans="5:17" x14ac:dyDescent="0.25">
      <c r="E11124" s="265"/>
      <c r="M11124" s="159"/>
      <c r="N11124" s="149"/>
      <c r="P11124" s="135"/>
      <c r="Q11124" s="135"/>
    </row>
    <row r="11125" spans="5:17" x14ac:dyDescent="0.25">
      <c r="E11125" s="265"/>
      <c r="M11125" s="159"/>
      <c r="N11125" s="149"/>
      <c r="P11125" s="135"/>
      <c r="Q11125" s="135"/>
    </row>
    <row r="11126" spans="5:17" x14ac:dyDescent="0.25">
      <c r="E11126" s="265"/>
      <c r="M11126" s="159"/>
      <c r="N11126" s="149"/>
      <c r="P11126" s="135"/>
      <c r="Q11126" s="135"/>
    </row>
    <row r="11127" spans="5:17" x14ac:dyDescent="0.25">
      <c r="E11127" s="265"/>
      <c r="M11127" s="159"/>
      <c r="N11127" s="149"/>
      <c r="P11127" s="135"/>
      <c r="Q11127" s="135"/>
    </row>
    <row r="11128" spans="5:17" x14ac:dyDescent="0.25">
      <c r="E11128" s="265"/>
      <c r="M11128" s="159"/>
      <c r="N11128" s="149"/>
      <c r="P11128" s="135"/>
      <c r="Q11128" s="135"/>
    </row>
    <row r="11129" spans="5:17" x14ac:dyDescent="0.25">
      <c r="E11129" s="265"/>
      <c r="M11129" s="159"/>
      <c r="N11129" s="149"/>
      <c r="P11129" s="135"/>
      <c r="Q11129" s="135"/>
    </row>
    <row r="11130" spans="5:17" x14ac:dyDescent="0.25">
      <c r="E11130" s="265"/>
      <c r="M11130" s="159"/>
      <c r="N11130" s="149"/>
      <c r="P11130" s="135"/>
      <c r="Q11130" s="135"/>
    </row>
    <row r="11131" spans="5:17" x14ac:dyDescent="0.25">
      <c r="E11131" s="265"/>
      <c r="M11131" s="159"/>
      <c r="N11131" s="149"/>
      <c r="P11131" s="135"/>
      <c r="Q11131" s="135"/>
    </row>
    <row r="11132" spans="5:17" x14ac:dyDescent="0.25">
      <c r="E11132" s="265"/>
      <c r="M11132" s="159"/>
      <c r="N11132" s="149"/>
      <c r="P11132" s="135"/>
      <c r="Q11132" s="135"/>
    </row>
    <row r="11133" spans="5:17" x14ac:dyDescent="0.25">
      <c r="E11133" s="265"/>
      <c r="M11133" s="159"/>
      <c r="N11133" s="149"/>
      <c r="P11133" s="135"/>
      <c r="Q11133" s="135"/>
    </row>
    <row r="11134" spans="5:17" x14ac:dyDescent="0.25">
      <c r="E11134" s="265"/>
      <c r="M11134" s="159"/>
      <c r="N11134" s="149"/>
      <c r="P11134" s="135"/>
      <c r="Q11134" s="135"/>
    </row>
    <row r="11135" spans="5:17" x14ac:dyDescent="0.25">
      <c r="E11135" s="265"/>
      <c r="M11135" s="159"/>
      <c r="N11135" s="149"/>
      <c r="P11135" s="135"/>
      <c r="Q11135" s="135"/>
    </row>
    <row r="11136" spans="5:17" x14ac:dyDescent="0.25">
      <c r="E11136" s="265"/>
      <c r="M11136" s="159"/>
      <c r="N11136" s="149"/>
      <c r="P11136" s="135"/>
      <c r="Q11136" s="135"/>
    </row>
    <row r="11137" spans="5:17" x14ac:dyDescent="0.25">
      <c r="E11137" s="265"/>
      <c r="M11137" s="159"/>
      <c r="N11137" s="149"/>
      <c r="P11137" s="135"/>
      <c r="Q11137" s="135"/>
    </row>
    <row r="11138" spans="5:17" x14ac:dyDescent="0.25">
      <c r="E11138" s="265"/>
      <c r="M11138" s="159"/>
      <c r="N11138" s="149"/>
      <c r="P11138" s="135"/>
      <c r="Q11138" s="135"/>
    </row>
    <row r="11139" spans="5:17" x14ac:dyDescent="0.25">
      <c r="E11139" s="265"/>
      <c r="M11139" s="159"/>
      <c r="N11139" s="149"/>
      <c r="P11139" s="135"/>
      <c r="Q11139" s="135"/>
    </row>
    <row r="11140" spans="5:17" x14ac:dyDescent="0.25">
      <c r="E11140" s="265"/>
      <c r="M11140" s="159"/>
      <c r="N11140" s="149"/>
      <c r="P11140" s="135"/>
      <c r="Q11140" s="135"/>
    </row>
    <row r="11141" spans="5:17" x14ac:dyDescent="0.25">
      <c r="E11141" s="265"/>
      <c r="M11141" s="159"/>
      <c r="N11141" s="149"/>
      <c r="P11141" s="135"/>
      <c r="Q11141" s="135"/>
    </row>
    <row r="11142" spans="5:17" x14ac:dyDescent="0.25">
      <c r="E11142" s="265"/>
      <c r="M11142" s="159"/>
      <c r="N11142" s="149"/>
      <c r="P11142" s="135"/>
      <c r="Q11142" s="135"/>
    </row>
    <row r="11143" spans="5:17" x14ac:dyDescent="0.25">
      <c r="E11143" s="265"/>
      <c r="M11143" s="159"/>
      <c r="N11143" s="149"/>
      <c r="P11143" s="135"/>
      <c r="Q11143" s="135"/>
    </row>
    <row r="11144" spans="5:17" x14ac:dyDescent="0.25">
      <c r="E11144" s="265"/>
      <c r="M11144" s="159"/>
      <c r="N11144" s="149"/>
      <c r="P11144" s="135"/>
      <c r="Q11144" s="135"/>
    </row>
    <row r="11145" spans="5:17" x14ac:dyDescent="0.25">
      <c r="E11145" s="265"/>
      <c r="M11145" s="159"/>
      <c r="N11145" s="149"/>
      <c r="P11145" s="135"/>
      <c r="Q11145" s="135"/>
    </row>
    <row r="11146" spans="5:17" x14ac:dyDescent="0.25">
      <c r="E11146" s="265"/>
      <c r="M11146" s="159"/>
      <c r="N11146" s="149"/>
      <c r="P11146" s="135"/>
      <c r="Q11146" s="135"/>
    </row>
    <row r="11147" spans="5:17" x14ac:dyDescent="0.25">
      <c r="E11147" s="265"/>
      <c r="M11147" s="159"/>
      <c r="N11147" s="149"/>
      <c r="P11147" s="135"/>
      <c r="Q11147" s="135"/>
    </row>
    <row r="11148" spans="5:17" x14ac:dyDescent="0.25">
      <c r="E11148" s="265"/>
      <c r="M11148" s="159"/>
      <c r="N11148" s="149"/>
      <c r="P11148" s="135"/>
      <c r="Q11148" s="135"/>
    </row>
    <row r="11149" spans="5:17" x14ac:dyDescent="0.25">
      <c r="E11149" s="265"/>
      <c r="M11149" s="159"/>
      <c r="N11149" s="149"/>
      <c r="P11149" s="135"/>
      <c r="Q11149" s="135"/>
    </row>
    <row r="11150" spans="5:17" x14ac:dyDescent="0.25">
      <c r="E11150" s="265"/>
      <c r="M11150" s="159"/>
      <c r="N11150" s="149"/>
      <c r="P11150" s="135"/>
      <c r="Q11150" s="135"/>
    </row>
    <row r="11151" spans="5:17" x14ac:dyDescent="0.25">
      <c r="E11151" s="265"/>
      <c r="M11151" s="159"/>
      <c r="N11151" s="149"/>
      <c r="P11151" s="135"/>
      <c r="Q11151" s="135"/>
    </row>
    <row r="11152" spans="5:17" x14ac:dyDescent="0.25">
      <c r="E11152" s="265"/>
      <c r="M11152" s="159"/>
      <c r="N11152" s="149"/>
      <c r="P11152" s="135"/>
      <c r="Q11152" s="135"/>
    </row>
    <row r="11153" spans="5:17" x14ac:dyDescent="0.25">
      <c r="E11153" s="265"/>
      <c r="M11153" s="159"/>
      <c r="N11153" s="149"/>
      <c r="P11153" s="135"/>
      <c r="Q11153" s="135"/>
    </row>
    <row r="11154" spans="5:17" x14ac:dyDescent="0.25">
      <c r="E11154" s="265"/>
      <c r="M11154" s="159"/>
      <c r="N11154" s="149"/>
      <c r="P11154" s="135"/>
      <c r="Q11154" s="135"/>
    </row>
    <row r="11155" spans="5:17" x14ac:dyDescent="0.25">
      <c r="E11155" s="265"/>
      <c r="M11155" s="159"/>
      <c r="N11155" s="149"/>
      <c r="P11155" s="135"/>
      <c r="Q11155" s="135"/>
    </row>
    <row r="11156" spans="5:17" x14ac:dyDescent="0.25">
      <c r="E11156" s="265"/>
      <c r="M11156" s="159"/>
      <c r="N11156" s="149"/>
      <c r="P11156" s="135"/>
      <c r="Q11156" s="135"/>
    </row>
    <row r="11157" spans="5:17" x14ac:dyDescent="0.25">
      <c r="E11157" s="265"/>
      <c r="M11157" s="159"/>
      <c r="N11157" s="149"/>
      <c r="P11157" s="135"/>
      <c r="Q11157" s="135"/>
    </row>
    <row r="11158" spans="5:17" x14ac:dyDescent="0.25">
      <c r="E11158" s="265"/>
      <c r="M11158" s="159"/>
      <c r="N11158" s="149"/>
      <c r="P11158" s="135"/>
      <c r="Q11158" s="135"/>
    </row>
    <row r="11159" spans="5:17" x14ac:dyDescent="0.25">
      <c r="E11159" s="265"/>
      <c r="M11159" s="159"/>
      <c r="N11159" s="149"/>
      <c r="P11159" s="135"/>
      <c r="Q11159" s="135"/>
    </row>
    <row r="11160" spans="5:17" x14ac:dyDescent="0.25">
      <c r="E11160" s="265"/>
      <c r="M11160" s="159"/>
      <c r="N11160" s="149"/>
      <c r="P11160" s="135"/>
      <c r="Q11160" s="135"/>
    </row>
    <row r="11161" spans="5:17" x14ac:dyDescent="0.25">
      <c r="E11161" s="265"/>
      <c r="M11161" s="159"/>
      <c r="N11161" s="149"/>
      <c r="P11161" s="135"/>
      <c r="Q11161" s="135"/>
    </row>
    <row r="11162" spans="5:17" x14ac:dyDescent="0.25">
      <c r="E11162" s="265"/>
      <c r="M11162" s="159"/>
      <c r="N11162" s="149"/>
      <c r="P11162" s="135"/>
      <c r="Q11162" s="135"/>
    </row>
    <row r="11163" spans="5:17" x14ac:dyDescent="0.25">
      <c r="E11163" s="265"/>
      <c r="M11163" s="159"/>
      <c r="N11163" s="149"/>
      <c r="P11163" s="135"/>
      <c r="Q11163" s="135"/>
    </row>
    <row r="11164" spans="5:17" x14ac:dyDescent="0.25">
      <c r="E11164" s="265"/>
      <c r="M11164" s="159"/>
      <c r="N11164" s="149"/>
      <c r="P11164" s="135"/>
      <c r="Q11164" s="135"/>
    </row>
    <row r="11165" spans="5:17" x14ac:dyDescent="0.25">
      <c r="E11165" s="265"/>
      <c r="M11165" s="159"/>
      <c r="N11165" s="149"/>
      <c r="P11165" s="135"/>
      <c r="Q11165" s="135"/>
    </row>
    <row r="11166" spans="5:17" x14ac:dyDescent="0.25">
      <c r="E11166" s="265"/>
      <c r="M11166" s="159"/>
      <c r="N11166" s="149"/>
      <c r="P11166" s="135"/>
      <c r="Q11166" s="135"/>
    </row>
    <row r="11167" spans="5:17" x14ac:dyDescent="0.25">
      <c r="E11167" s="265"/>
      <c r="M11167" s="159"/>
      <c r="N11167" s="149"/>
      <c r="P11167" s="135"/>
      <c r="Q11167" s="135"/>
    </row>
    <row r="11168" spans="5:17" x14ac:dyDescent="0.25">
      <c r="E11168" s="265"/>
      <c r="M11168" s="159"/>
      <c r="N11168" s="149"/>
      <c r="P11168" s="135"/>
      <c r="Q11168" s="135"/>
    </row>
    <row r="11169" spans="5:17" x14ac:dyDescent="0.25">
      <c r="E11169" s="265"/>
      <c r="M11169" s="159"/>
      <c r="N11169" s="149"/>
      <c r="P11169" s="135"/>
      <c r="Q11169" s="135"/>
    </row>
    <row r="11170" spans="5:17" x14ac:dyDescent="0.25">
      <c r="E11170" s="265"/>
      <c r="M11170" s="159"/>
      <c r="N11170" s="149"/>
      <c r="P11170" s="135"/>
      <c r="Q11170" s="135"/>
    </row>
    <row r="11171" spans="5:17" x14ac:dyDescent="0.25">
      <c r="E11171" s="265"/>
      <c r="M11171" s="159"/>
      <c r="N11171" s="149"/>
      <c r="P11171" s="135"/>
      <c r="Q11171" s="135"/>
    </row>
    <row r="11172" spans="5:17" x14ac:dyDescent="0.25">
      <c r="E11172" s="265"/>
      <c r="M11172" s="159"/>
      <c r="N11172" s="149"/>
      <c r="P11172" s="135"/>
      <c r="Q11172" s="135"/>
    </row>
    <row r="11173" spans="5:17" x14ac:dyDescent="0.25">
      <c r="E11173" s="265"/>
      <c r="M11173" s="159"/>
      <c r="N11173" s="149"/>
      <c r="P11173" s="135"/>
      <c r="Q11173" s="135"/>
    </row>
    <row r="11174" spans="5:17" x14ac:dyDescent="0.25">
      <c r="E11174" s="265"/>
      <c r="M11174" s="159"/>
      <c r="N11174" s="149"/>
      <c r="P11174" s="135"/>
      <c r="Q11174" s="135"/>
    </row>
    <row r="11175" spans="5:17" x14ac:dyDescent="0.25">
      <c r="E11175" s="265"/>
      <c r="M11175" s="159"/>
      <c r="N11175" s="149"/>
      <c r="P11175" s="135"/>
      <c r="Q11175" s="135"/>
    </row>
    <row r="11176" spans="5:17" x14ac:dyDescent="0.25">
      <c r="E11176" s="265"/>
      <c r="M11176" s="159"/>
      <c r="N11176" s="149"/>
      <c r="P11176" s="135"/>
      <c r="Q11176" s="135"/>
    </row>
    <row r="11177" spans="5:17" x14ac:dyDescent="0.25">
      <c r="E11177" s="265"/>
      <c r="M11177" s="159"/>
      <c r="N11177" s="149"/>
      <c r="P11177" s="135"/>
      <c r="Q11177" s="135"/>
    </row>
    <row r="11178" spans="5:17" x14ac:dyDescent="0.25">
      <c r="E11178" s="265"/>
      <c r="M11178" s="159"/>
      <c r="N11178" s="149"/>
      <c r="P11178" s="135"/>
      <c r="Q11178" s="135"/>
    </row>
    <row r="11179" spans="5:17" x14ac:dyDescent="0.25">
      <c r="E11179" s="265"/>
      <c r="M11179" s="159"/>
      <c r="N11179" s="149"/>
      <c r="P11179" s="135"/>
      <c r="Q11179" s="135"/>
    </row>
    <row r="11180" spans="5:17" x14ac:dyDescent="0.25">
      <c r="E11180" s="265"/>
      <c r="M11180" s="159"/>
      <c r="N11180" s="149"/>
      <c r="P11180" s="135"/>
      <c r="Q11180" s="135"/>
    </row>
    <row r="11181" spans="5:17" x14ac:dyDescent="0.25">
      <c r="E11181" s="265"/>
      <c r="M11181" s="159"/>
      <c r="N11181" s="149"/>
      <c r="P11181" s="135"/>
      <c r="Q11181" s="135"/>
    </row>
    <row r="11182" spans="5:17" x14ac:dyDescent="0.25">
      <c r="E11182" s="265"/>
      <c r="M11182" s="159"/>
      <c r="N11182" s="149"/>
      <c r="P11182" s="135"/>
      <c r="Q11182" s="135"/>
    </row>
    <row r="11183" spans="5:17" x14ac:dyDescent="0.25">
      <c r="E11183" s="265"/>
      <c r="M11183" s="159"/>
      <c r="N11183" s="149"/>
      <c r="P11183" s="135"/>
      <c r="Q11183" s="135"/>
    </row>
    <row r="11184" spans="5:17" x14ac:dyDescent="0.25">
      <c r="E11184" s="265"/>
      <c r="M11184" s="159"/>
      <c r="N11184" s="149"/>
      <c r="P11184" s="135"/>
      <c r="Q11184" s="135"/>
    </row>
    <row r="11185" spans="5:17" x14ac:dyDescent="0.25">
      <c r="E11185" s="265"/>
      <c r="M11185" s="159"/>
      <c r="N11185" s="149"/>
      <c r="P11185" s="135"/>
      <c r="Q11185" s="135"/>
    </row>
    <row r="11186" spans="5:17" x14ac:dyDescent="0.25">
      <c r="E11186" s="265"/>
      <c r="M11186" s="159"/>
      <c r="N11186" s="149"/>
      <c r="P11186" s="135"/>
      <c r="Q11186" s="135"/>
    </row>
    <row r="11187" spans="5:17" x14ac:dyDescent="0.25">
      <c r="E11187" s="265"/>
      <c r="M11187" s="159"/>
      <c r="N11187" s="149"/>
      <c r="P11187" s="135"/>
      <c r="Q11187" s="135"/>
    </row>
    <row r="11188" spans="5:17" x14ac:dyDescent="0.25">
      <c r="E11188" s="265"/>
      <c r="M11188" s="159"/>
      <c r="N11188" s="149"/>
      <c r="P11188" s="135"/>
      <c r="Q11188" s="135"/>
    </row>
    <row r="11189" spans="5:17" x14ac:dyDescent="0.25">
      <c r="E11189" s="265"/>
      <c r="M11189" s="159"/>
      <c r="N11189" s="149"/>
      <c r="P11189" s="135"/>
      <c r="Q11189" s="135"/>
    </row>
    <row r="11190" spans="5:17" x14ac:dyDescent="0.25">
      <c r="E11190" s="265"/>
      <c r="M11190" s="159"/>
      <c r="N11190" s="149"/>
      <c r="P11190" s="135"/>
      <c r="Q11190" s="135"/>
    </row>
    <row r="11191" spans="5:17" x14ac:dyDescent="0.25">
      <c r="E11191" s="265"/>
      <c r="M11191" s="159"/>
      <c r="N11191" s="149"/>
      <c r="P11191" s="135"/>
      <c r="Q11191" s="135"/>
    </row>
    <row r="11192" spans="5:17" x14ac:dyDescent="0.25">
      <c r="E11192" s="265"/>
      <c r="M11192" s="159"/>
      <c r="N11192" s="149"/>
      <c r="P11192" s="135"/>
      <c r="Q11192" s="135"/>
    </row>
    <row r="11193" spans="5:17" x14ac:dyDescent="0.25">
      <c r="E11193" s="265"/>
      <c r="M11193" s="159"/>
      <c r="N11193" s="149"/>
      <c r="P11193" s="135"/>
      <c r="Q11193" s="135"/>
    </row>
    <row r="11194" spans="5:17" x14ac:dyDescent="0.25">
      <c r="E11194" s="265"/>
      <c r="M11194" s="159"/>
      <c r="N11194" s="149"/>
      <c r="P11194" s="135"/>
      <c r="Q11194" s="135"/>
    </row>
    <row r="11195" spans="5:17" x14ac:dyDescent="0.25">
      <c r="E11195" s="265"/>
      <c r="M11195" s="159"/>
      <c r="N11195" s="149"/>
      <c r="P11195" s="135"/>
      <c r="Q11195" s="135"/>
    </row>
    <row r="11196" spans="5:17" x14ac:dyDescent="0.25">
      <c r="E11196" s="265"/>
      <c r="M11196" s="159"/>
      <c r="N11196" s="149"/>
      <c r="P11196" s="135"/>
      <c r="Q11196" s="135"/>
    </row>
    <row r="11197" spans="5:17" x14ac:dyDescent="0.25">
      <c r="E11197" s="265"/>
      <c r="M11197" s="159"/>
      <c r="N11197" s="149"/>
      <c r="P11197" s="135"/>
      <c r="Q11197" s="135"/>
    </row>
    <row r="11198" spans="5:17" x14ac:dyDescent="0.25">
      <c r="E11198" s="265"/>
      <c r="M11198" s="159"/>
      <c r="N11198" s="149"/>
      <c r="P11198" s="135"/>
      <c r="Q11198" s="135"/>
    </row>
    <row r="11199" spans="5:17" x14ac:dyDescent="0.25">
      <c r="E11199" s="265"/>
      <c r="M11199" s="159"/>
      <c r="N11199" s="149"/>
      <c r="P11199" s="135"/>
      <c r="Q11199" s="135"/>
    </row>
    <row r="11200" spans="5:17" x14ac:dyDescent="0.25">
      <c r="E11200" s="265"/>
      <c r="M11200" s="159"/>
      <c r="N11200" s="149"/>
      <c r="P11200" s="135"/>
      <c r="Q11200" s="135"/>
    </row>
    <row r="11201" spans="5:17" x14ac:dyDescent="0.25">
      <c r="E11201" s="265"/>
      <c r="M11201" s="159"/>
      <c r="N11201" s="149"/>
      <c r="P11201" s="135"/>
      <c r="Q11201" s="135"/>
    </row>
    <row r="11202" spans="5:17" x14ac:dyDescent="0.25">
      <c r="E11202" s="265"/>
      <c r="M11202" s="159"/>
      <c r="N11202" s="149"/>
      <c r="P11202" s="135"/>
      <c r="Q11202" s="135"/>
    </row>
    <row r="11203" spans="5:17" x14ac:dyDescent="0.25">
      <c r="E11203" s="265"/>
      <c r="M11203" s="159"/>
      <c r="N11203" s="149"/>
      <c r="P11203" s="135"/>
      <c r="Q11203" s="135"/>
    </row>
    <row r="11204" spans="5:17" x14ac:dyDescent="0.25">
      <c r="E11204" s="265"/>
      <c r="M11204" s="159"/>
      <c r="N11204" s="149"/>
      <c r="P11204" s="135"/>
      <c r="Q11204" s="135"/>
    </row>
    <row r="11205" spans="5:17" x14ac:dyDescent="0.25">
      <c r="E11205" s="265"/>
      <c r="M11205" s="159"/>
      <c r="N11205" s="149"/>
      <c r="P11205" s="135"/>
      <c r="Q11205" s="135"/>
    </row>
    <row r="11206" spans="5:17" x14ac:dyDescent="0.25">
      <c r="E11206" s="265"/>
      <c r="M11206" s="159"/>
      <c r="N11206" s="149"/>
      <c r="P11206" s="135"/>
      <c r="Q11206" s="135"/>
    </row>
    <row r="11207" spans="5:17" x14ac:dyDescent="0.25">
      <c r="E11207" s="265"/>
      <c r="M11207" s="159"/>
      <c r="N11207" s="149"/>
      <c r="P11207" s="135"/>
      <c r="Q11207" s="135"/>
    </row>
    <row r="11208" spans="5:17" x14ac:dyDescent="0.25">
      <c r="E11208" s="265"/>
      <c r="M11208" s="159"/>
      <c r="N11208" s="149"/>
      <c r="P11208" s="135"/>
      <c r="Q11208" s="135"/>
    </row>
    <row r="11209" spans="5:17" x14ac:dyDescent="0.25">
      <c r="E11209" s="265"/>
      <c r="M11209" s="159"/>
      <c r="N11209" s="149"/>
      <c r="P11209" s="135"/>
      <c r="Q11209" s="135"/>
    </row>
    <row r="11210" spans="5:17" x14ac:dyDescent="0.25">
      <c r="E11210" s="265"/>
      <c r="M11210" s="159"/>
      <c r="N11210" s="149"/>
      <c r="P11210" s="135"/>
      <c r="Q11210" s="135"/>
    </row>
    <row r="11211" spans="5:17" x14ac:dyDescent="0.25">
      <c r="E11211" s="265"/>
      <c r="M11211" s="159"/>
      <c r="N11211" s="149"/>
      <c r="P11211" s="135"/>
      <c r="Q11211" s="135"/>
    </row>
    <row r="11212" spans="5:17" x14ac:dyDescent="0.25">
      <c r="E11212" s="265"/>
      <c r="M11212" s="159"/>
      <c r="N11212" s="149"/>
      <c r="P11212" s="135"/>
      <c r="Q11212" s="135"/>
    </row>
    <row r="11213" spans="5:17" x14ac:dyDescent="0.25">
      <c r="E11213" s="265"/>
      <c r="M11213" s="159"/>
      <c r="N11213" s="149"/>
      <c r="P11213" s="135"/>
      <c r="Q11213" s="135"/>
    </row>
    <row r="11214" spans="5:17" x14ac:dyDescent="0.25">
      <c r="E11214" s="265"/>
      <c r="M11214" s="159"/>
      <c r="N11214" s="149"/>
      <c r="P11214" s="135"/>
      <c r="Q11214" s="135"/>
    </row>
    <row r="11215" spans="5:17" x14ac:dyDescent="0.25">
      <c r="E11215" s="265"/>
      <c r="M11215" s="159"/>
      <c r="N11215" s="149"/>
      <c r="P11215" s="135"/>
      <c r="Q11215" s="135"/>
    </row>
    <row r="11216" spans="5:17" x14ac:dyDescent="0.25">
      <c r="E11216" s="265"/>
      <c r="M11216" s="159"/>
      <c r="N11216" s="149"/>
      <c r="P11216" s="135"/>
      <c r="Q11216" s="135"/>
    </row>
    <row r="11217" spans="5:17" x14ac:dyDescent="0.25">
      <c r="E11217" s="265"/>
      <c r="M11217" s="159"/>
      <c r="N11217" s="149"/>
      <c r="P11217" s="135"/>
      <c r="Q11217" s="135"/>
    </row>
    <row r="11218" spans="5:17" x14ac:dyDescent="0.25">
      <c r="E11218" s="265"/>
      <c r="M11218" s="159"/>
      <c r="N11218" s="149"/>
      <c r="P11218" s="135"/>
      <c r="Q11218" s="135"/>
    </row>
    <row r="11219" spans="5:17" x14ac:dyDescent="0.25">
      <c r="E11219" s="265"/>
      <c r="M11219" s="159"/>
      <c r="N11219" s="149"/>
      <c r="P11219" s="135"/>
      <c r="Q11219" s="135"/>
    </row>
    <row r="11220" spans="5:17" x14ac:dyDescent="0.25">
      <c r="E11220" s="265"/>
      <c r="M11220" s="159"/>
      <c r="N11220" s="149"/>
      <c r="P11220" s="135"/>
      <c r="Q11220" s="135"/>
    </row>
    <row r="11221" spans="5:17" x14ac:dyDescent="0.25">
      <c r="E11221" s="265"/>
      <c r="M11221" s="159"/>
      <c r="N11221" s="149"/>
      <c r="P11221" s="135"/>
      <c r="Q11221" s="135"/>
    </row>
    <row r="11222" spans="5:17" x14ac:dyDescent="0.25">
      <c r="E11222" s="265"/>
      <c r="M11222" s="159"/>
      <c r="N11222" s="149"/>
      <c r="P11222" s="135"/>
      <c r="Q11222" s="135"/>
    </row>
    <row r="11223" spans="5:17" x14ac:dyDescent="0.25">
      <c r="E11223" s="265"/>
      <c r="M11223" s="159"/>
      <c r="N11223" s="149"/>
      <c r="P11223" s="135"/>
      <c r="Q11223" s="135"/>
    </row>
    <row r="11224" spans="5:17" x14ac:dyDescent="0.25">
      <c r="E11224" s="265"/>
      <c r="M11224" s="159"/>
      <c r="N11224" s="149"/>
      <c r="P11224" s="135"/>
      <c r="Q11224" s="135"/>
    </row>
    <row r="11225" spans="5:17" x14ac:dyDescent="0.25">
      <c r="E11225" s="265"/>
      <c r="M11225" s="159"/>
      <c r="N11225" s="149"/>
      <c r="P11225" s="135"/>
      <c r="Q11225" s="135"/>
    </row>
    <row r="11226" spans="5:17" x14ac:dyDescent="0.25">
      <c r="E11226" s="265"/>
      <c r="M11226" s="159"/>
      <c r="N11226" s="149"/>
      <c r="P11226" s="135"/>
      <c r="Q11226" s="135"/>
    </row>
    <row r="11227" spans="5:17" x14ac:dyDescent="0.25">
      <c r="E11227" s="265"/>
      <c r="M11227" s="159"/>
      <c r="N11227" s="149"/>
      <c r="P11227" s="135"/>
      <c r="Q11227" s="135"/>
    </row>
    <row r="11228" spans="5:17" x14ac:dyDescent="0.25">
      <c r="E11228" s="265"/>
      <c r="M11228" s="159"/>
      <c r="N11228" s="149"/>
      <c r="P11228" s="135"/>
      <c r="Q11228" s="135"/>
    </row>
    <row r="11229" spans="5:17" x14ac:dyDescent="0.25">
      <c r="E11229" s="265"/>
      <c r="M11229" s="159"/>
      <c r="N11229" s="149"/>
      <c r="P11229" s="135"/>
      <c r="Q11229" s="135"/>
    </row>
    <row r="11230" spans="5:17" x14ac:dyDescent="0.25">
      <c r="E11230" s="265"/>
      <c r="M11230" s="159"/>
      <c r="N11230" s="149"/>
      <c r="P11230" s="135"/>
      <c r="Q11230" s="135"/>
    </row>
    <row r="11231" spans="5:17" x14ac:dyDescent="0.25">
      <c r="E11231" s="265"/>
      <c r="M11231" s="159"/>
      <c r="N11231" s="149"/>
      <c r="P11231" s="135"/>
      <c r="Q11231" s="135"/>
    </row>
    <row r="11232" spans="5:17" x14ac:dyDescent="0.25">
      <c r="E11232" s="265"/>
      <c r="M11232" s="159"/>
      <c r="N11232" s="149"/>
      <c r="P11232" s="135"/>
      <c r="Q11232" s="135"/>
    </row>
    <row r="11233" spans="5:17" x14ac:dyDescent="0.25">
      <c r="E11233" s="265"/>
      <c r="M11233" s="159"/>
      <c r="N11233" s="149"/>
      <c r="P11233" s="135"/>
      <c r="Q11233" s="135"/>
    </row>
    <row r="11234" spans="5:17" x14ac:dyDescent="0.25">
      <c r="E11234" s="265"/>
      <c r="M11234" s="159"/>
      <c r="N11234" s="149"/>
      <c r="P11234" s="135"/>
      <c r="Q11234" s="135"/>
    </row>
    <row r="11235" spans="5:17" x14ac:dyDescent="0.25">
      <c r="E11235" s="265"/>
      <c r="M11235" s="159"/>
      <c r="N11235" s="149"/>
      <c r="P11235" s="135"/>
      <c r="Q11235" s="135"/>
    </row>
    <row r="11236" spans="5:17" x14ac:dyDescent="0.25">
      <c r="E11236" s="265"/>
      <c r="M11236" s="159"/>
      <c r="N11236" s="149"/>
      <c r="P11236" s="135"/>
      <c r="Q11236" s="135"/>
    </row>
    <row r="11237" spans="5:17" x14ac:dyDescent="0.25">
      <c r="E11237" s="265"/>
      <c r="M11237" s="159"/>
      <c r="N11237" s="149"/>
      <c r="P11237" s="135"/>
      <c r="Q11237" s="135"/>
    </row>
    <row r="11238" spans="5:17" x14ac:dyDescent="0.25">
      <c r="E11238" s="265"/>
      <c r="M11238" s="159"/>
      <c r="N11238" s="149"/>
      <c r="P11238" s="135"/>
      <c r="Q11238" s="135"/>
    </row>
    <row r="11239" spans="5:17" x14ac:dyDescent="0.25">
      <c r="E11239" s="265"/>
      <c r="M11239" s="159"/>
      <c r="N11239" s="149"/>
      <c r="P11239" s="135"/>
      <c r="Q11239" s="135"/>
    </row>
    <row r="11240" spans="5:17" x14ac:dyDescent="0.25">
      <c r="E11240" s="265"/>
      <c r="M11240" s="159"/>
      <c r="N11240" s="149"/>
      <c r="P11240" s="135"/>
      <c r="Q11240" s="135"/>
    </row>
    <row r="11241" spans="5:17" x14ac:dyDescent="0.25">
      <c r="E11241" s="265"/>
      <c r="M11241" s="159"/>
      <c r="N11241" s="149"/>
      <c r="P11241" s="135"/>
      <c r="Q11241" s="135"/>
    </row>
    <row r="11242" spans="5:17" x14ac:dyDescent="0.25">
      <c r="E11242" s="265"/>
      <c r="M11242" s="159"/>
      <c r="N11242" s="149"/>
      <c r="P11242" s="135"/>
      <c r="Q11242" s="135"/>
    </row>
    <row r="11243" spans="5:17" x14ac:dyDescent="0.25">
      <c r="E11243" s="265"/>
      <c r="M11243" s="159"/>
      <c r="N11243" s="149"/>
      <c r="P11243" s="135"/>
      <c r="Q11243" s="135"/>
    </row>
    <row r="11244" spans="5:17" x14ac:dyDescent="0.25">
      <c r="E11244" s="265"/>
      <c r="M11244" s="159"/>
      <c r="N11244" s="149"/>
      <c r="P11244" s="135"/>
      <c r="Q11244" s="135"/>
    </row>
    <row r="11245" spans="5:17" x14ac:dyDescent="0.25">
      <c r="E11245" s="265"/>
      <c r="M11245" s="159"/>
      <c r="N11245" s="149"/>
      <c r="P11245" s="135"/>
      <c r="Q11245" s="135"/>
    </row>
    <row r="11246" spans="5:17" x14ac:dyDescent="0.25">
      <c r="E11246" s="265"/>
      <c r="M11246" s="159"/>
      <c r="N11246" s="149"/>
      <c r="P11246" s="135"/>
      <c r="Q11246" s="135"/>
    </row>
    <row r="11247" spans="5:17" x14ac:dyDescent="0.25">
      <c r="E11247" s="265"/>
      <c r="M11247" s="159"/>
      <c r="N11247" s="149"/>
      <c r="P11247" s="135"/>
      <c r="Q11247" s="135"/>
    </row>
    <row r="11248" spans="5:17" x14ac:dyDescent="0.25">
      <c r="E11248" s="265"/>
      <c r="M11248" s="159"/>
      <c r="N11248" s="149"/>
      <c r="P11248" s="135"/>
      <c r="Q11248" s="135"/>
    </row>
    <row r="11249" spans="5:17" x14ac:dyDescent="0.25">
      <c r="E11249" s="265"/>
      <c r="M11249" s="159"/>
      <c r="N11249" s="149"/>
      <c r="P11249" s="135"/>
      <c r="Q11249" s="135"/>
    </row>
    <row r="11250" spans="5:17" x14ac:dyDescent="0.25">
      <c r="E11250" s="265"/>
      <c r="M11250" s="159"/>
      <c r="N11250" s="149"/>
      <c r="P11250" s="135"/>
      <c r="Q11250" s="135"/>
    </row>
    <row r="11251" spans="5:17" x14ac:dyDescent="0.25">
      <c r="E11251" s="265"/>
      <c r="M11251" s="159"/>
      <c r="N11251" s="149"/>
      <c r="P11251" s="135"/>
      <c r="Q11251" s="135"/>
    </row>
    <row r="11252" spans="5:17" x14ac:dyDescent="0.25">
      <c r="E11252" s="265"/>
      <c r="M11252" s="159"/>
      <c r="N11252" s="149"/>
      <c r="P11252" s="135"/>
      <c r="Q11252" s="135"/>
    </row>
    <row r="11253" spans="5:17" x14ac:dyDescent="0.25">
      <c r="E11253" s="265"/>
      <c r="M11253" s="159"/>
      <c r="N11253" s="149"/>
      <c r="P11253" s="135"/>
      <c r="Q11253" s="135"/>
    </row>
    <row r="11254" spans="5:17" x14ac:dyDescent="0.25">
      <c r="E11254" s="265"/>
      <c r="M11254" s="159"/>
      <c r="N11254" s="149"/>
      <c r="P11254" s="135"/>
      <c r="Q11254" s="135"/>
    </row>
    <row r="11255" spans="5:17" x14ac:dyDescent="0.25">
      <c r="E11255" s="265"/>
      <c r="M11255" s="159"/>
      <c r="N11255" s="149"/>
      <c r="P11255" s="135"/>
      <c r="Q11255" s="135"/>
    </row>
    <row r="11256" spans="5:17" x14ac:dyDescent="0.25">
      <c r="E11256" s="265"/>
      <c r="M11256" s="159"/>
      <c r="N11256" s="149"/>
      <c r="P11256" s="135"/>
      <c r="Q11256" s="135"/>
    </row>
    <row r="11257" spans="5:17" x14ac:dyDescent="0.25">
      <c r="E11257" s="265"/>
      <c r="M11257" s="159"/>
      <c r="N11257" s="149"/>
      <c r="P11257" s="135"/>
      <c r="Q11257" s="135"/>
    </row>
    <row r="11258" spans="5:17" x14ac:dyDescent="0.25">
      <c r="E11258" s="265"/>
      <c r="M11258" s="159"/>
      <c r="N11258" s="149"/>
      <c r="P11258" s="135"/>
      <c r="Q11258" s="135"/>
    </row>
    <row r="11259" spans="5:17" x14ac:dyDescent="0.25">
      <c r="E11259" s="265"/>
      <c r="M11259" s="159"/>
      <c r="N11259" s="149"/>
      <c r="P11259" s="135"/>
      <c r="Q11259" s="135"/>
    </row>
    <row r="11260" spans="5:17" x14ac:dyDescent="0.25">
      <c r="E11260" s="265"/>
      <c r="M11260" s="159"/>
      <c r="N11260" s="149"/>
      <c r="P11260" s="135"/>
      <c r="Q11260" s="135"/>
    </row>
    <row r="11261" spans="5:17" x14ac:dyDescent="0.25">
      <c r="E11261" s="265"/>
      <c r="M11261" s="159"/>
      <c r="N11261" s="149"/>
      <c r="P11261" s="135"/>
      <c r="Q11261" s="135"/>
    </row>
    <row r="11262" spans="5:17" x14ac:dyDescent="0.25">
      <c r="E11262" s="265"/>
      <c r="M11262" s="159"/>
      <c r="N11262" s="149"/>
      <c r="P11262" s="135"/>
      <c r="Q11262" s="135"/>
    </row>
    <row r="11263" spans="5:17" x14ac:dyDescent="0.25">
      <c r="E11263" s="265"/>
      <c r="M11263" s="159"/>
      <c r="N11263" s="149"/>
      <c r="P11263" s="135"/>
      <c r="Q11263" s="135"/>
    </row>
    <row r="11264" spans="5:17" x14ac:dyDescent="0.25">
      <c r="E11264" s="265"/>
      <c r="M11264" s="159"/>
      <c r="N11264" s="149"/>
      <c r="P11264" s="135"/>
      <c r="Q11264" s="135"/>
    </row>
    <row r="11265" spans="5:17" x14ac:dyDescent="0.25">
      <c r="E11265" s="265"/>
      <c r="M11265" s="159"/>
      <c r="N11265" s="149"/>
      <c r="P11265" s="135"/>
      <c r="Q11265" s="135"/>
    </row>
    <row r="11266" spans="5:17" x14ac:dyDescent="0.25">
      <c r="E11266" s="265"/>
      <c r="M11266" s="159"/>
      <c r="N11266" s="149"/>
      <c r="P11266" s="135"/>
      <c r="Q11266" s="135"/>
    </row>
    <row r="11267" spans="5:17" x14ac:dyDescent="0.25">
      <c r="E11267" s="265"/>
      <c r="M11267" s="159"/>
      <c r="N11267" s="149"/>
      <c r="P11267" s="135"/>
      <c r="Q11267" s="135"/>
    </row>
    <row r="11268" spans="5:17" x14ac:dyDescent="0.25">
      <c r="E11268" s="265"/>
      <c r="M11268" s="159"/>
      <c r="N11268" s="149"/>
      <c r="P11268" s="135"/>
      <c r="Q11268" s="135"/>
    </row>
    <row r="11269" spans="5:17" x14ac:dyDescent="0.25">
      <c r="E11269" s="265"/>
      <c r="M11269" s="159"/>
      <c r="N11269" s="149"/>
      <c r="P11269" s="135"/>
      <c r="Q11269" s="135"/>
    </row>
    <row r="11270" spans="5:17" x14ac:dyDescent="0.25">
      <c r="E11270" s="265"/>
      <c r="M11270" s="159"/>
      <c r="N11270" s="149"/>
      <c r="P11270" s="135"/>
      <c r="Q11270" s="135"/>
    </row>
    <row r="11271" spans="5:17" x14ac:dyDescent="0.25">
      <c r="E11271" s="265"/>
      <c r="M11271" s="159"/>
      <c r="N11271" s="149"/>
      <c r="P11271" s="135"/>
      <c r="Q11271" s="135"/>
    </row>
    <row r="11272" spans="5:17" x14ac:dyDescent="0.25">
      <c r="E11272" s="265"/>
      <c r="M11272" s="159"/>
      <c r="N11272" s="149"/>
      <c r="P11272" s="135"/>
      <c r="Q11272" s="135"/>
    </row>
    <row r="11273" spans="5:17" x14ac:dyDescent="0.25">
      <c r="E11273" s="265"/>
      <c r="M11273" s="159"/>
      <c r="N11273" s="149"/>
      <c r="P11273" s="135"/>
      <c r="Q11273" s="135"/>
    </row>
    <row r="11274" spans="5:17" x14ac:dyDescent="0.25">
      <c r="E11274" s="265"/>
      <c r="M11274" s="159"/>
      <c r="N11274" s="149"/>
      <c r="P11274" s="135"/>
      <c r="Q11274" s="135"/>
    </row>
    <row r="11275" spans="5:17" x14ac:dyDescent="0.25">
      <c r="E11275" s="265"/>
      <c r="M11275" s="159"/>
      <c r="N11275" s="149"/>
      <c r="P11275" s="135"/>
      <c r="Q11275" s="135"/>
    </row>
    <row r="11276" spans="5:17" x14ac:dyDescent="0.25">
      <c r="E11276" s="265"/>
      <c r="M11276" s="159"/>
      <c r="N11276" s="149"/>
      <c r="P11276" s="135"/>
      <c r="Q11276" s="135"/>
    </row>
    <row r="11277" spans="5:17" x14ac:dyDescent="0.25">
      <c r="E11277" s="265"/>
      <c r="M11277" s="159"/>
      <c r="N11277" s="149"/>
      <c r="P11277" s="135"/>
      <c r="Q11277" s="135"/>
    </row>
    <row r="11278" spans="5:17" x14ac:dyDescent="0.25">
      <c r="E11278" s="265"/>
      <c r="M11278" s="159"/>
      <c r="N11278" s="149"/>
      <c r="P11278" s="135"/>
      <c r="Q11278" s="135"/>
    </row>
    <row r="11279" spans="5:17" x14ac:dyDescent="0.25">
      <c r="E11279" s="265"/>
      <c r="M11279" s="159"/>
      <c r="N11279" s="149"/>
      <c r="P11279" s="135"/>
      <c r="Q11279" s="135"/>
    </row>
    <row r="11280" spans="5:17" x14ac:dyDescent="0.25">
      <c r="E11280" s="265"/>
      <c r="M11280" s="159"/>
      <c r="N11280" s="149"/>
      <c r="P11280" s="135"/>
      <c r="Q11280" s="135"/>
    </row>
    <row r="11281" spans="5:17" x14ac:dyDescent="0.25">
      <c r="E11281" s="265"/>
      <c r="M11281" s="159"/>
      <c r="N11281" s="149"/>
      <c r="P11281" s="135"/>
      <c r="Q11281" s="135"/>
    </row>
    <row r="11282" spans="5:17" x14ac:dyDescent="0.25">
      <c r="E11282" s="265"/>
      <c r="M11282" s="159"/>
      <c r="N11282" s="149"/>
      <c r="P11282" s="135"/>
      <c r="Q11282" s="135"/>
    </row>
    <row r="11283" spans="5:17" x14ac:dyDescent="0.25">
      <c r="E11283" s="265"/>
      <c r="M11283" s="159"/>
      <c r="N11283" s="149"/>
      <c r="P11283" s="135"/>
      <c r="Q11283" s="135"/>
    </row>
    <row r="11284" spans="5:17" x14ac:dyDescent="0.25">
      <c r="E11284" s="265"/>
      <c r="M11284" s="159"/>
      <c r="N11284" s="149"/>
      <c r="P11284" s="135"/>
      <c r="Q11284" s="135"/>
    </row>
    <row r="11285" spans="5:17" x14ac:dyDescent="0.25">
      <c r="E11285" s="265"/>
      <c r="M11285" s="159"/>
      <c r="N11285" s="149"/>
      <c r="P11285" s="135"/>
      <c r="Q11285" s="135"/>
    </row>
    <row r="11286" spans="5:17" x14ac:dyDescent="0.25">
      <c r="E11286" s="265"/>
      <c r="M11286" s="159"/>
      <c r="N11286" s="149"/>
      <c r="P11286" s="135"/>
      <c r="Q11286" s="135"/>
    </row>
    <row r="11287" spans="5:17" x14ac:dyDescent="0.25">
      <c r="E11287" s="265"/>
      <c r="M11287" s="159"/>
      <c r="N11287" s="149"/>
      <c r="P11287" s="135"/>
      <c r="Q11287" s="135"/>
    </row>
    <row r="11288" spans="5:17" x14ac:dyDescent="0.25">
      <c r="E11288" s="265"/>
      <c r="M11288" s="159"/>
      <c r="N11288" s="149"/>
      <c r="P11288" s="135"/>
      <c r="Q11288" s="135"/>
    </row>
    <row r="11289" spans="5:17" x14ac:dyDescent="0.25">
      <c r="E11289" s="265"/>
      <c r="M11289" s="159"/>
      <c r="N11289" s="149"/>
      <c r="P11289" s="135"/>
      <c r="Q11289" s="135"/>
    </row>
    <row r="11290" spans="5:17" x14ac:dyDescent="0.25">
      <c r="E11290" s="265"/>
      <c r="M11290" s="159"/>
      <c r="N11290" s="149"/>
      <c r="P11290" s="135"/>
      <c r="Q11290" s="135"/>
    </row>
    <row r="11291" spans="5:17" x14ac:dyDescent="0.25">
      <c r="E11291" s="265"/>
      <c r="M11291" s="159"/>
      <c r="N11291" s="149"/>
      <c r="P11291" s="135"/>
      <c r="Q11291" s="135"/>
    </row>
    <row r="11292" spans="5:17" x14ac:dyDescent="0.25">
      <c r="E11292" s="265"/>
      <c r="M11292" s="159"/>
      <c r="N11292" s="149"/>
      <c r="P11292" s="135"/>
      <c r="Q11292" s="135"/>
    </row>
    <row r="11293" spans="5:17" x14ac:dyDescent="0.25">
      <c r="E11293" s="265"/>
      <c r="M11293" s="159"/>
      <c r="N11293" s="149"/>
      <c r="P11293" s="135"/>
      <c r="Q11293" s="135"/>
    </row>
    <row r="11294" spans="5:17" x14ac:dyDescent="0.25">
      <c r="E11294" s="265"/>
      <c r="M11294" s="159"/>
      <c r="N11294" s="149"/>
      <c r="P11294" s="135"/>
      <c r="Q11294" s="135"/>
    </row>
    <row r="11295" spans="5:17" x14ac:dyDescent="0.25">
      <c r="E11295" s="265"/>
      <c r="M11295" s="159"/>
      <c r="N11295" s="149"/>
      <c r="P11295" s="135"/>
      <c r="Q11295" s="135"/>
    </row>
    <row r="11296" spans="5:17" x14ac:dyDescent="0.25">
      <c r="E11296" s="265"/>
      <c r="M11296" s="159"/>
      <c r="N11296" s="149"/>
      <c r="P11296" s="135"/>
      <c r="Q11296" s="135"/>
    </row>
    <row r="11297" spans="5:17" x14ac:dyDescent="0.25">
      <c r="E11297" s="265"/>
      <c r="M11297" s="159"/>
      <c r="N11297" s="149"/>
      <c r="P11297" s="135"/>
      <c r="Q11297" s="135"/>
    </row>
    <row r="11298" spans="5:17" x14ac:dyDescent="0.25">
      <c r="E11298" s="265"/>
      <c r="M11298" s="159"/>
      <c r="N11298" s="149"/>
      <c r="P11298" s="135"/>
      <c r="Q11298" s="135"/>
    </row>
    <row r="11299" spans="5:17" x14ac:dyDescent="0.25">
      <c r="E11299" s="265"/>
      <c r="M11299" s="159"/>
      <c r="N11299" s="149"/>
      <c r="P11299" s="135"/>
      <c r="Q11299" s="135"/>
    </row>
    <row r="11300" spans="5:17" x14ac:dyDescent="0.25">
      <c r="E11300" s="265"/>
      <c r="M11300" s="159"/>
      <c r="N11300" s="149"/>
      <c r="P11300" s="135"/>
      <c r="Q11300" s="135"/>
    </row>
    <row r="11301" spans="5:17" x14ac:dyDescent="0.25">
      <c r="E11301" s="265"/>
      <c r="M11301" s="159"/>
      <c r="N11301" s="149"/>
      <c r="P11301" s="135"/>
      <c r="Q11301" s="135"/>
    </row>
    <row r="11302" spans="5:17" x14ac:dyDescent="0.25">
      <c r="E11302" s="265"/>
      <c r="M11302" s="159"/>
      <c r="N11302" s="149"/>
      <c r="P11302" s="135"/>
      <c r="Q11302" s="135"/>
    </row>
    <row r="11303" spans="5:17" x14ac:dyDescent="0.25">
      <c r="E11303" s="265"/>
      <c r="M11303" s="159"/>
      <c r="N11303" s="149"/>
      <c r="P11303" s="135"/>
      <c r="Q11303" s="135"/>
    </row>
    <row r="11304" spans="5:17" x14ac:dyDescent="0.25">
      <c r="E11304" s="265"/>
      <c r="M11304" s="159"/>
      <c r="N11304" s="149"/>
      <c r="P11304" s="135"/>
      <c r="Q11304" s="135"/>
    </row>
    <row r="11305" spans="5:17" x14ac:dyDescent="0.25">
      <c r="E11305" s="265"/>
      <c r="M11305" s="159"/>
      <c r="N11305" s="149"/>
      <c r="P11305" s="135"/>
      <c r="Q11305" s="135"/>
    </row>
    <row r="11306" spans="5:17" x14ac:dyDescent="0.25">
      <c r="E11306" s="265"/>
      <c r="M11306" s="159"/>
      <c r="N11306" s="149"/>
      <c r="P11306" s="135"/>
      <c r="Q11306" s="135"/>
    </row>
    <row r="11307" spans="5:17" x14ac:dyDescent="0.25">
      <c r="E11307" s="265"/>
      <c r="M11307" s="159"/>
      <c r="N11307" s="149"/>
      <c r="P11307" s="135"/>
      <c r="Q11307" s="135"/>
    </row>
    <row r="11308" spans="5:17" x14ac:dyDescent="0.25">
      <c r="E11308" s="265"/>
      <c r="M11308" s="159"/>
      <c r="N11308" s="149"/>
      <c r="P11308" s="135"/>
      <c r="Q11308" s="135"/>
    </row>
    <row r="11309" spans="5:17" x14ac:dyDescent="0.25">
      <c r="E11309" s="265"/>
      <c r="M11309" s="159"/>
      <c r="N11309" s="149"/>
      <c r="P11309" s="135"/>
      <c r="Q11309" s="135"/>
    </row>
    <row r="11310" spans="5:17" x14ac:dyDescent="0.25">
      <c r="E11310" s="265"/>
      <c r="M11310" s="159"/>
      <c r="N11310" s="149"/>
      <c r="P11310" s="135"/>
      <c r="Q11310" s="135"/>
    </row>
    <row r="11311" spans="5:17" x14ac:dyDescent="0.25">
      <c r="E11311" s="265"/>
      <c r="M11311" s="159"/>
      <c r="N11311" s="149"/>
      <c r="P11311" s="135"/>
      <c r="Q11311" s="135"/>
    </row>
    <row r="11312" spans="5:17" x14ac:dyDescent="0.25">
      <c r="E11312" s="265"/>
      <c r="M11312" s="159"/>
      <c r="N11312" s="149"/>
      <c r="P11312" s="135"/>
      <c r="Q11312" s="135"/>
    </row>
    <row r="11313" spans="5:17" x14ac:dyDescent="0.25">
      <c r="E11313" s="265"/>
      <c r="M11313" s="159"/>
      <c r="N11313" s="149"/>
      <c r="P11313" s="135"/>
      <c r="Q11313" s="135"/>
    </row>
    <row r="11314" spans="5:17" x14ac:dyDescent="0.25">
      <c r="E11314" s="265"/>
      <c r="M11314" s="159"/>
      <c r="N11314" s="149"/>
      <c r="P11314" s="135"/>
      <c r="Q11314" s="135"/>
    </row>
    <row r="11315" spans="5:17" x14ac:dyDescent="0.25">
      <c r="E11315" s="265"/>
      <c r="M11315" s="159"/>
      <c r="N11315" s="149"/>
      <c r="P11315" s="135"/>
      <c r="Q11315" s="135"/>
    </row>
    <row r="11316" spans="5:17" x14ac:dyDescent="0.25">
      <c r="E11316" s="265"/>
      <c r="M11316" s="159"/>
      <c r="N11316" s="149"/>
      <c r="P11316" s="135"/>
      <c r="Q11316" s="135"/>
    </row>
    <row r="11317" spans="5:17" x14ac:dyDescent="0.25">
      <c r="E11317" s="265"/>
      <c r="M11317" s="159"/>
      <c r="N11317" s="149"/>
      <c r="P11317" s="135"/>
      <c r="Q11317" s="135"/>
    </row>
    <row r="11318" spans="5:17" x14ac:dyDescent="0.25">
      <c r="E11318" s="265"/>
      <c r="M11318" s="159"/>
      <c r="N11318" s="149"/>
      <c r="P11318" s="135"/>
      <c r="Q11318" s="135"/>
    </row>
    <row r="11319" spans="5:17" x14ac:dyDescent="0.25">
      <c r="E11319" s="265"/>
      <c r="M11319" s="159"/>
      <c r="N11319" s="149"/>
      <c r="P11319" s="135"/>
      <c r="Q11319" s="135"/>
    </row>
    <row r="11320" spans="5:17" x14ac:dyDescent="0.25">
      <c r="E11320" s="265"/>
      <c r="M11320" s="159"/>
      <c r="N11320" s="149"/>
      <c r="P11320" s="135"/>
      <c r="Q11320" s="135"/>
    </row>
    <row r="11321" spans="5:17" x14ac:dyDescent="0.25">
      <c r="E11321" s="265"/>
      <c r="M11321" s="159"/>
      <c r="N11321" s="149"/>
      <c r="P11321" s="135"/>
      <c r="Q11321" s="135"/>
    </row>
    <row r="11322" spans="5:17" x14ac:dyDescent="0.25">
      <c r="E11322" s="265"/>
      <c r="M11322" s="159"/>
      <c r="N11322" s="149"/>
      <c r="P11322" s="135"/>
      <c r="Q11322" s="135"/>
    </row>
    <row r="11323" spans="5:17" x14ac:dyDescent="0.25">
      <c r="E11323" s="265"/>
      <c r="M11323" s="159"/>
      <c r="N11323" s="149"/>
      <c r="P11323" s="135"/>
      <c r="Q11323" s="135"/>
    </row>
    <row r="11324" spans="5:17" x14ac:dyDescent="0.25">
      <c r="E11324" s="265"/>
      <c r="M11324" s="159"/>
      <c r="N11324" s="149"/>
      <c r="P11324" s="135"/>
      <c r="Q11324" s="135"/>
    </row>
    <row r="11325" spans="5:17" x14ac:dyDescent="0.25">
      <c r="E11325" s="265"/>
      <c r="M11325" s="159"/>
      <c r="N11325" s="149"/>
      <c r="P11325" s="135"/>
      <c r="Q11325" s="135"/>
    </row>
    <row r="11326" spans="5:17" x14ac:dyDescent="0.25">
      <c r="E11326" s="265"/>
      <c r="M11326" s="159"/>
      <c r="N11326" s="149"/>
      <c r="P11326" s="135"/>
      <c r="Q11326" s="135"/>
    </row>
    <row r="11327" spans="5:17" x14ac:dyDescent="0.25">
      <c r="E11327" s="265"/>
      <c r="M11327" s="159"/>
      <c r="N11327" s="149"/>
      <c r="P11327" s="135"/>
      <c r="Q11327" s="135"/>
    </row>
    <row r="11328" spans="5:17" x14ac:dyDescent="0.25">
      <c r="E11328" s="265"/>
      <c r="M11328" s="159"/>
      <c r="N11328" s="149"/>
      <c r="P11328" s="135"/>
      <c r="Q11328" s="135"/>
    </row>
    <row r="11329" spans="5:17" x14ac:dyDescent="0.25">
      <c r="E11329" s="265"/>
      <c r="M11329" s="159"/>
      <c r="N11329" s="149"/>
      <c r="P11329" s="135"/>
      <c r="Q11329" s="135"/>
    </row>
    <row r="11330" spans="5:17" x14ac:dyDescent="0.25">
      <c r="E11330" s="265"/>
      <c r="M11330" s="159"/>
      <c r="N11330" s="149"/>
      <c r="P11330" s="135"/>
      <c r="Q11330" s="135"/>
    </row>
    <row r="11331" spans="5:17" x14ac:dyDescent="0.25">
      <c r="E11331" s="265"/>
      <c r="M11331" s="159"/>
      <c r="N11331" s="149"/>
      <c r="P11331" s="135"/>
      <c r="Q11331" s="135"/>
    </row>
    <row r="11332" spans="5:17" x14ac:dyDescent="0.25">
      <c r="E11332" s="265"/>
      <c r="M11332" s="159"/>
      <c r="N11332" s="149"/>
      <c r="P11332" s="135"/>
      <c r="Q11332" s="135"/>
    </row>
    <row r="11333" spans="5:17" x14ac:dyDescent="0.25">
      <c r="E11333" s="265"/>
      <c r="M11333" s="159"/>
      <c r="N11333" s="149"/>
      <c r="P11333" s="135"/>
      <c r="Q11333" s="135"/>
    </row>
    <row r="11334" spans="5:17" x14ac:dyDescent="0.25">
      <c r="E11334" s="265"/>
      <c r="M11334" s="159"/>
      <c r="N11334" s="149"/>
      <c r="P11334" s="135"/>
      <c r="Q11334" s="135"/>
    </row>
    <row r="11335" spans="5:17" x14ac:dyDescent="0.25">
      <c r="E11335" s="265"/>
      <c r="M11335" s="159"/>
      <c r="N11335" s="149"/>
      <c r="P11335" s="135"/>
      <c r="Q11335" s="135"/>
    </row>
    <row r="11336" spans="5:17" x14ac:dyDescent="0.25">
      <c r="E11336" s="265"/>
      <c r="M11336" s="159"/>
      <c r="N11336" s="149"/>
      <c r="P11336" s="135"/>
      <c r="Q11336" s="135"/>
    </row>
    <row r="11337" spans="5:17" x14ac:dyDescent="0.25">
      <c r="E11337" s="265"/>
      <c r="M11337" s="159"/>
      <c r="N11337" s="149"/>
      <c r="P11337" s="135"/>
      <c r="Q11337" s="135"/>
    </row>
    <row r="11338" spans="5:17" x14ac:dyDescent="0.25">
      <c r="E11338" s="265"/>
      <c r="M11338" s="159"/>
      <c r="N11338" s="149"/>
      <c r="P11338" s="135"/>
      <c r="Q11338" s="135"/>
    </row>
    <row r="11339" spans="5:17" x14ac:dyDescent="0.25">
      <c r="E11339" s="265"/>
      <c r="M11339" s="159"/>
      <c r="N11339" s="149"/>
      <c r="P11339" s="135"/>
      <c r="Q11339" s="135"/>
    </row>
    <row r="11340" spans="5:17" x14ac:dyDescent="0.25">
      <c r="E11340" s="265"/>
      <c r="M11340" s="159"/>
      <c r="N11340" s="149"/>
      <c r="P11340" s="135"/>
      <c r="Q11340" s="135"/>
    </row>
    <row r="11341" spans="5:17" x14ac:dyDescent="0.25">
      <c r="E11341" s="265"/>
      <c r="M11341" s="159"/>
      <c r="N11341" s="149"/>
      <c r="P11341" s="135"/>
      <c r="Q11341" s="135"/>
    </row>
    <row r="11342" spans="5:17" x14ac:dyDescent="0.25">
      <c r="E11342" s="265"/>
      <c r="M11342" s="159"/>
      <c r="N11342" s="149"/>
      <c r="P11342" s="135"/>
      <c r="Q11342" s="135"/>
    </row>
    <row r="11343" spans="5:17" x14ac:dyDescent="0.25">
      <c r="E11343" s="265"/>
      <c r="M11343" s="159"/>
      <c r="N11343" s="149"/>
      <c r="P11343" s="135"/>
      <c r="Q11343" s="135"/>
    </row>
    <row r="11344" spans="5:17" x14ac:dyDescent="0.25">
      <c r="E11344" s="265"/>
      <c r="M11344" s="159"/>
      <c r="N11344" s="149"/>
      <c r="P11344" s="135"/>
      <c r="Q11344" s="135"/>
    </row>
    <row r="11345" spans="5:17" x14ac:dyDescent="0.25">
      <c r="E11345" s="265"/>
      <c r="M11345" s="159"/>
      <c r="N11345" s="149"/>
      <c r="P11345" s="135"/>
      <c r="Q11345" s="135"/>
    </row>
    <row r="11346" spans="5:17" x14ac:dyDescent="0.25">
      <c r="E11346" s="265"/>
      <c r="M11346" s="159"/>
      <c r="N11346" s="149"/>
      <c r="P11346" s="135"/>
      <c r="Q11346" s="135"/>
    </row>
    <row r="11347" spans="5:17" x14ac:dyDescent="0.25">
      <c r="E11347" s="265"/>
      <c r="M11347" s="159"/>
      <c r="N11347" s="149"/>
      <c r="P11347" s="135"/>
      <c r="Q11347" s="135"/>
    </row>
    <row r="11348" spans="5:17" x14ac:dyDescent="0.25">
      <c r="E11348" s="265"/>
      <c r="M11348" s="159"/>
      <c r="N11348" s="149"/>
      <c r="P11348" s="135"/>
      <c r="Q11348" s="135"/>
    </row>
    <row r="11349" spans="5:17" x14ac:dyDescent="0.25">
      <c r="E11349" s="265"/>
      <c r="M11349" s="159"/>
      <c r="N11349" s="149"/>
      <c r="P11349" s="135"/>
      <c r="Q11349" s="135"/>
    </row>
    <row r="11350" spans="5:17" x14ac:dyDescent="0.25">
      <c r="E11350" s="265"/>
      <c r="M11350" s="159"/>
      <c r="N11350" s="149"/>
      <c r="P11350" s="135"/>
      <c r="Q11350" s="135"/>
    </row>
    <row r="11351" spans="5:17" x14ac:dyDescent="0.25">
      <c r="E11351" s="265"/>
      <c r="M11351" s="159"/>
      <c r="N11351" s="149"/>
      <c r="P11351" s="135"/>
      <c r="Q11351" s="135"/>
    </row>
    <row r="11352" spans="5:17" x14ac:dyDescent="0.25">
      <c r="E11352" s="265"/>
      <c r="M11352" s="159"/>
      <c r="N11352" s="149"/>
      <c r="P11352" s="135"/>
      <c r="Q11352" s="135"/>
    </row>
    <row r="11353" spans="5:17" x14ac:dyDescent="0.25">
      <c r="E11353" s="265"/>
      <c r="M11353" s="159"/>
      <c r="N11353" s="149"/>
      <c r="P11353" s="135"/>
      <c r="Q11353" s="135"/>
    </row>
    <row r="11354" spans="5:17" x14ac:dyDescent="0.25">
      <c r="E11354" s="265"/>
      <c r="M11354" s="159"/>
      <c r="N11354" s="149"/>
      <c r="P11354" s="135"/>
      <c r="Q11354" s="135"/>
    </row>
    <row r="11355" spans="5:17" x14ac:dyDescent="0.25">
      <c r="E11355" s="265"/>
      <c r="M11355" s="159"/>
      <c r="N11355" s="149"/>
      <c r="P11355" s="135"/>
      <c r="Q11355" s="135"/>
    </row>
    <row r="11356" spans="5:17" x14ac:dyDescent="0.25">
      <c r="E11356" s="265"/>
      <c r="M11356" s="159"/>
      <c r="N11356" s="149"/>
      <c r="P11356" s="135"/>
      <c r="Q11356" s="135"/>
    </row>
    <row r="11357" spans="5:17" x14ac:dyDescent="0.25">
      <c r="E11357" s="265"/>
      <c r="M11357" s="159"/>
      <c r="N11357" s="149"/>
      <c r="P11357" s="135"/>
      <c r="Q11357" s="135"/>
    </row>
    <row r="11358" spans="5:17" x14ac:dyDescent="0.25">
      <c r="E11358" s="265"/>
      <c r="M11358" s="159"/>
      <c r="N11358" s="149"/>
      <c r="P11358" s="135"/>
      <c r="Q11358" s="135"/>
    </row>
    <row r="11359" spans="5:17" x14ac:dyDescent="0.25">
      <c r="E11359" s="265"/>
      <c r="M11359" s="159"/>
      <c r="N11359" s="149"/>
      <c r="P11359" s="135"/>
      <c r="Q11359" s="135"/>
    </row>
    <row r="11360" spans="5:17" x14ac:dyDescent="0.25">
      <c r="E11360" s="265"/>
      <c r="M11360" s="159"/>
      <c r="N11360" s="149"/>
      <c r="P11360" s="135"/>
      <c r="Q11360" s="135"/>
    </row>
    <row r="11361" spans="5:17" x14ac:dyDescent="0.25">
      <c r="E11361" s="265"/>
      <c r="M11361" s="159"/>
      <c r="N11361" s="149"/>
      <c r="P11361" s="135"/>
      <c r="Q11361" s="135"/>
    </row>
    <row r="11362" spans="5:17" x14ac:dyDescent="0.25">
      <c r="E11362" s="265"/>
      <c r="M11362" s="159"/>
      <c r="N11362" s="149"/>
      <c r="P11362" s="135"/>
      <c r="Q11362" s="135"/>
    </row>
    <row r="11363" spans="5:17" x14ac:dyDescent="0.25">
      <c r="E11363" s="265"/>
      <c r="M11363" s="159"/>
      <c r="N11363" s="149"/>
      <c r="P11363" s="135"/>
      <c r="Q11363" s="135"/>
    </row>
    <row r="11364" spans="5:17" x14ac:dyDescent="0.25">
      <c r="E11364" s="265"/>
      <c r="M11364" s="159"/>
      <c r="N11364" s="149"/>
      <c r="P11364" s="135"/>
      <c r="Q11364" s="135"/>
    </row>
    <row r="11365" spans="5:17" x14ac:dyDescent="0.25">
      <c r="E11365" s="265"/>
      <c r="M11365" s="159"/>
      <c r="N11365" s="149"/>
      <c r="P11365" s="135"/>
      <c r="Q11365" s="135"/>
    </row>
    <row r="11366" spans="5:17" x14ac:dyDescent="0.25">
      <c r="E11366" s="265"/>
      <c r="M11366" s="159"/>
      <c r="N11366" s="149"/>
      <c r="P11366" s="135"/>
      <c r="Q11366" s="135"/>
    </row>
    <row r="11367" spans="5:17" x14ac:dyDescent="0.25">
      <c r="E11367" s="265"/>
      <c r="M11367" s="159"/>
      <c r="N11367" s="149"/>
      <c r="P11367" s="135"/>
      <c r="Q11367" s="135"/>
    </row>
    <row r="11368" spans="5:17" x14ac:dyDescent="0.25">
      <c r="E11368" s="265"/>
      <c r="M11368" s="159"/>
      <c r="N11368" s="149"/>
      <c r="P11368" s="135"/>
      <c r="Q11368" s="135"/>
    </row>
    <row r="11369" spans="5:17" x14ac:dyDescent="0.25">
      <c r="E11369" s="265"/>
      <c r="M11369" s="159"/>
      <c r="N11369" s="149"/>
      <c r="P11369" s="135"/>
      <c r="Q11369" s="135"/>
    </row>
    <row r="11370" spans="5:17" x14ac:dyDescent="0.25">
      <c r="E11370" s="265"/>
      <c r="M11370" s="159"/>
      <c r="N11370" s="149"/>
      <c r="P11370" s="135"/>
      <c r="Q11370" s="135"/>
    </row>
    <row r="11371" spans="5:17" x14ac:dyDescent="0.25">
      <c r="E11371" s="265"/>
      <c r="M11371" s="159"/>
      <c r="N11371" s="149"/>
      <c r="P11371" s="135"/>
      <c r="Q11371" s="135"/>
    </row>
    <row r="11372" spans="5:17" x14ac:dyDescent="0.25">
      <c r="E11372" s="265"/>
      <c r="M11372" s="159"/>
      <c r="N11372" s="149"/>
      <c r="P11372" s="135"/>
      <c r="Q11372" s="135"/>
    </row>
    <row r="11373" spans="5:17" x14ac:dyDescent="0.25">
      <c r="E11373" s="265"/>
      <c r="M11373" s="159"/>
      <c r="N11373" s="149"/>
      <c r="P11373" s="135"/>
      <c r="Q11373" s="135"/>
    </row>
    <row r="11374" spans="5:17" x14ac:dyDescent="0.25">
      <c r="E11374" s="265"/>
      <c r="M11374" s="159"/>
      <c r="N11374" s="149"/>
      <c r="P11374" s="135"/>
      <c r="Q11374" s="135"/>
    </row>
    <row r="11375" spans="5:17" x14ac:dyDescent="0.25">
      <c r="E11375" s="265"/>
      <c r="M11375" s="159"/>
      <c r="N11375" s="149"/>
      <c r="P11375" s="135"/>
      <c r="Q11375" s="135"/>
    </row>
    <row r="11376" spans="5:17" x14ac:dyDescent="0.25">
      <c r="E11376" s="265"/>
      <c r="M11376" s="159"/>
      <c r="N11376" s="149"/>
      <c r="P11376" s="135"/>
      <c r="Q11376" s="135"/>
    </row>
    <row r="11377" spans="5:17" x14ac:dyDescent="0.25">
      <c r="E11377" s="265"/>
      <c r="M11377" s="159"/>
      <c r="N11377" s="149"/>
      <c r="P11377" s="135"/>
      <c r="Q11377" s="135"/>
    </row>
    <row r="11378" spans="5:17" x14ac:dyDescent="0.25">
      <c r="E11378" s="265"/>
      <c r="M11378" s="159"/>
      <c r="N11378" s="149"/>
      <c r="P11378" s="135"/>
      <c r="Q11378" s="135"/>
    </row>
    <row r="11379" spans="5:17" x14ac:dyDescent="0.25">
      <c r="E11379" s="265"/>
      <c r="M11379" s="159"/>
      <c r="N11379" s="149"/>
      <c r="P11379" s="135"/>
      <c r="Q11379" s="135"/>
    </row>
    <row r="11380" spans="5:17" x14ac:dyDescent="0.25">
      <c r="E11380" s="265"/>
      <c r="M11380" s="159"/>
      <c r="N11380" s="149"/>
      <c r="P11380" s="135"/>
      <c r="Q11380" s="135"/>
    </row>
    <row r="11381" spans="5:17" x14ac:dyDescent="0.25">
      <c r="E11381" s="265"/>
      <c r="M11381" s="159"/>
      <c r="N11381" s="149"/>
      <c r="P11381" s="135"/>
      <c r="Q11381" s="135"/>
    </row>
    <row r="11382" spans="5:17" x14ac:dyDescent="0.25">
      <c r="E11382" s="265"/>
      <c r="M11382" s="159"/>
      <c r="N11382" s="149"/>
      <c r="P11382" s="135"/>
      <c r="Q11382" s="135"/>
    </row>
    <row r="11383" spans="5:17" x14ac:dyDescent="0.25">
      <c r="E11383" s="265"/>
      <c r="M11383" s="159"/>
      <c r="N11383" s="149"/>
      <c r="P11383" s="135"/>
      <c r="Q11383" s="135"/>
    </row>
    <row r="11384" spans="5:17" x14ac:dyDescent="0.25">
      <c r="E11384" s="265"/>
      <c r="M11384" s="159"/>
      <c r="N11384" s="149"/>
      <c r="P11384" s="135"/>
      <c r="Q11384" s="135"/>
    </row>
    <row r="11385" spans="5:17" x14ac:dyDescent="0.25">
      <c r="E11385" s="265"/>
      <c r="M11385" s="159"/>
      <c r="N11385" s="149"/>
      <c r="P11385" s="135"/>
      <c r="Q11385" s="135"/>
    </row>
    <row r="11386" spans="5:17" x14ac:dyDescent="0.25">
      <c r="E11386" s="265"/>
      <c r="M11386" s="159"/>
      <c r="N11386" s="149"/>
      <c r="P11386" s="135"/>
      <c r="Q11386" s="135"/>
    </row>
    <row r="11387" spans="5:17" x14ac:dyDescent="0.25">
      <c r="E11387" s="265"/>
      <c r="M11387" s="159"/>
      <c r="N11387" s="149"/>
      <c r="P11387" s="135"/>
      <c r="Q11387" s="135"/>
    </row>
    <row r="11388" spans="5:17" x14ac:dyDescent="0.25">
      <c r="E11388" s="265"/>
      <c r="M11388" s="159"/>
      <c r="N11388" s="149"/>
      <c r="P11388" s="135"/>
      <c r="Q11388" s="135"/>
    </row>
    <row r="11389" spans="5:17" x14ac:dyDescent="0.25">
      <c r="E11389" s="265"/>
      <c r="M11389" s="159"/>
      <c r="N11389" s="149"/>
      <c r="P11389" s="135"/>
      <c r="Q11389" s="135"/>
    </row>
    <row r="11390" spans="5:17" x14ac:dyDescent="0.25">
      <c r="E11390" s="265"/>
      <c r="M11390" s="159"/>
      <c r="N11390" s="149"/>
      <c r="P11390" s="135"/>
      <c r="Q11390" s="135"/>
    </row>
    <row r="11391" spans="5:17" x14ac:dyDescent="0.25">
      <c r="E11391" s="265"/>
      <c r="M11391" s="159"/>
      <c r="N11391" s="149"/>
      <c r="P11391" s="135"/>
      <c r="Q11391" s="135"/>
    </row>
    <row r="11392" spans="5:17" x14ac:dyDescent="0.25">
      <c r="E11392" s="265"/>
      <c r="M11392" s="159"/>
      <c r="N11392" s="149"/>
      <c r="P11392" s="135"/>
      <c r="Q11392" s="135"/>
    </row>
    <row r="11393" spans="5:17" x14ac:dyDescent="0.25">
      <c r="E11393" s="265"/>
      <c r="M11393" s="159"/>
      <c r="N11393" s="149"/>
      <c r="P11393" s="135"/>
      <c r="Q11393" s="135"/>
    </row>
    <row r="11394" spans="5:17" x14ac:dyDescent="0.25">
      <c r="E11394" s="265"/>
      <c r="M11394" s="159"/>
      <c r="N11394" s="149"/>
      <c r="P11394" s="135"/>
      <c r="Q11394" s="135"/>
    </row>
    <row r="11395" spans="5:17" x14ac:dyDescent="0.25">
      <c r="E11395" s="265"/>
      <c r="M11395" s="159"/>
      <c r="N11395" s="149"/>
      <c r="P11395" s="135"/>
      <c r="Q11395" s="135"/>
    </row>
    <row r="11396" spans="5:17" x14ac:dyDescent="0.25">
      <c r="E11396" s="265"/>
      <c r="M11396" s="159"/>
      <c r="N11396" s="149"/>
      <c r="P11396" s="135"/>
      <c r="Q11396" s="135"/>
    </row>
    <row r="11397" spans="5:17" x14ac:dyDescent="0.25">
      <c r="E11397" s="265"/>
      <c r="M11397" s="159"/>
      <c r="N11397" s="149"/>
      <c r="P11397" s="135"/>
      <c r="Q11397" s="135"/>
    </row>
    <row r="11398" spans="5:17" x14ac:dyDescent="0.25">
      <c r="E11398" s="265"/>
      <c r="M11398" s="159"/>
      <c r="N11398" s="149"/>
      <c r="P11398" s="135"/>
      <c r="Q11398" s="135"/>
    </row>
    <row r="11399" spans="5:17" x14ac:dyDescent="0.25">
      <c r="E11399" s="265"/>
      <c r="M11399" s="159"/>
      <c r="N11399" s="149"/>
      <c r="P11399" s="135"/>
      <c r="Q11399" s="135"/>
    </row>
    <row r="11400" spans="5:17" x14ac:dyDescent="0.25">
      <c r="E11400" s="265"/>
      <c r="M11400" s="159"/>
      <c r="N11400" s="149"/>
      <c r="P11400" s="135"/>
      <c r="Q11400" s="135"/>
    </row>
    <row r="11401" spans="5:17" x14ac:dyDescent="0.25">
      <c r="E11401" s="265"/>
      <c r="M11401" s="159"/>
      <c r="N11401" s="149"/>
      <c r="P11401" s="135"/>
      <c r="Q11401" s="135"/>
    </row>
    <row r="11402" spans="5:17" x14ac:dyDescent="0.25">
      <c r="E11402" s="265"/>
      <c r="M11402" s="159"/>
      <c r="N11402" s="149"/>
      <c r="P11402" s="135"/>
      <c r="Q11402" s="135"/>
    </row>
    <row r="11403" spans="5:17" x14ac:dyDescent="0.25">
      <c r="E11403" s="265"/>
      <c r="M11403" s="159"/>
      <c r="N11403" s="149"/>
      <c r="P11403" s="135"/>
      <c r="Q11403" s="135"/>
    </row>
    <row r="11404" spans="5:17" x14ac:dyDescent="0.25">
      <c r="E11404" s="265"/>
      <c r="M11404" s="159"/>
      <c r="N11404" s="149"/>
      <c r="P11404" s="135"/>
      <c r="Q11404" s="135"/>
    </row>
    <row r="11405" spans="5:17" x14ac:dyDescent="0.25">
      <c r="E11405" s="265"/>
      <c r="M11405" s="159"/>
      <c r="N11405" s="149"/>
      <c r="P11405" s="135"/>
      <c r="Q11405" s="135"/>
    </row>
    <row r="11406" spans="5:17" x14ac:dyDescent="0.25">
      <c r="E11406" s="265"/>
      <c r="M11406" s="159"/>
      <c r="N11406" s="149"/>
      <c r="P11406" s="135"/>
      <c r="Q11406" s="135"/>
    </row>
    <row r="11407" spans="5:17" x14ac:dyDescent="0.25">
      <c r="E11407" s="265"/>
      <c r="M11407" s="159"/>
      <c r="N11407" s="149"/>
      <c r="P11407" s="135"/>
      <c r="Q11407" s="135"/>
    </row>
    <row r="11408" spans="5:17" x14ac:dyDescent="0.25">
      <c r="E11408" s="265"/>
      <c r="M11408" s="159"/>
      <c r="N11408" s="149"/>
      <c r="P11408" s="135"/>
      <c r="Q11408" s="135"/>
    </row>
    <row r="11409" spans="5:17" x14ac:dyDescent="0.25">
      <c r="E11409" s="265"/>
      <c r="M11409" s="159"/>
      <c r="N11409" s="149"/>
      <c r="P11409" s="135"/>
      <c r="Q11409" s="135"/>
    </row>
    <row r="11410" spans="5:17" x14ac:dyDescent="0.25">
      <c r="E11410" s="265"/>
      <c r="M11410" s="159"/>
      <c r="N11410" s="149"/>
      <c r="P11410" s="135"/>
      <c r="Q11410" s="135"/>
    </row>
    <row r="11411" spans="5:17" x14ac:dyDescent="0.25">
      <c r="E11411" s="265"/>
      <c r="M11411" s="159"/>
      <c r="N11411" s="149"/>
      <c r="P11411" s="135"/>
      <c r="Q11411" s="135"/>
    </row>
    <row r="11412" spans="5:17" x14ac:dyDescent="0.25">
      <c r="E11412" s="265"/>
      <c r="M11412" s="159"/>
      <c r="N11412" s="149"/>
      <c r="P11412" s="135"/>
      <c r="Q11412" s="135"/>
    </row>
    <row r="11413" spans="5:17" x14ac:dyDescent="0.25">
      <c r="E11413" s="265"/>
      <c r="M11413" s="159"/>
      <c r="N11413" s="149"/>
      <c r="P11413" s="135"/>
      <c r="Q11413" s="135"/>
    </row>
    <row r="11414" spans="5:17" x14ac:dyDescent="0.25">
      <c r="E11414" s="265"/>
      <c r="M11414" s="159"/>
      <c r="N11414" s="149"/>
      <c r="P11414" s="135"/>
      <c r="Q11414" s="135"/>
    </row>
    <row r="11415" spans="5:17" x14ac:dyDescent="0.25">
      <c r="E11415" s="265"/>
      <c r="M11415" s="159"/>
      <c r="N11415" s="149"/>
      <c r="P11415" s="135"/>
      <c r="Q11415" s="135"/>
    </row>
    <row r="11416" spans="5:17" x14ac:dyDescent="0.25">
      <c r="E11416" s="265"/>
      <c r="M11416" s="159"/>
      <c r="N11416" s="149"/>
      <c r="P11416" s="135"/>
      <c r="Q11416" s="135"/>
    </row>
    <row r="11417" spans="5:17" x14ac:dyDescent="0.25">
      <c r="E11417" s="265"/>
      <c r="M11417" s="159"/>
      <c r="N11417" s="149"/>
      <c r="P11417" s="135"/>
      <c r="Q11417" s="135"/>
    </row>
    <row r="11418" spans="5:17" x14ac:dyDescent="0.25">
      <c r="E11418" s="265"/>
      <c r="M11418" s="159"/>
      <c r="N11418" s="149"/>
      <c r="P11418" s="135"/>
      <c r="Q11418" s="135"/>
    </row>
    <row r="11419" spans="5:17" x14ac:dyDescent="0.25">
      <c r="E11419" s="265"/>
      <c r="M11419" s="159"/>
      <c r="N11419" s="149"/>
      <c r="P11419" s="135"/>
      <c r="Q11419" s="135"/>
    </row>
    <row r="11420" spans="5:17" x14ac:dyDescent="0.25">
      <c r="E11420" s="265"/>
      <c r="M11420" s="159"/>
      <c r="N11420" s="149"/>
      <c r="P11420" s="135"/>
      <c r="Q11420" s="135"/>
    </row>
    <row r="11421" spans="5:17" x14ac:dyDescent="0.25">
      <c r="E11421" s="265"/>
      <c r="M11421" s="159"/>
      <c r="N11421" s="149"/>
      <c r="P11421" s="135"/>
      <c r="Q11421" s="135"/>
    </row>
    <row r="11422" spans="5:17" x14ac:dyDescent="0.25">
      <c r="E11422" s="265"/>
      <c r="M11422" s="159"/>
      <c r="N11422" s="149"/>
      <c r="P11422" s="135"/>
      <c r="Q11422" s="135"/>
    </row>
    <row r="11423" spans="5:17" x14ac:dyDescent="0.25">
      <c r="E11423" s="265"/>
      <c r="M11423" s="159"/>
      <c r="N11423" s="149"/>
      <c r="P11423" s="135"/>
      <c r="Q11423" s="135"/>
    </row>
    <row r="11424" spans="5:17" x14ac:dyDescent="0.25">
      <c r="E11424" s="265"/>
      <c r="M11424" s="159"/>
      <c r="N11424" s="149"/>
      <c r="P11424" s="135"/>
      <c r="Q11424" s="135"/>
    </row>
    <row r="11425" spans="5:17" x14ac:dyDescent="0.25">
      <c r="E11425" s="265"/>
      <c r="M11425" s="159"/>
      <c r="N11425" s="149"/>
      <c r="P11425" s="135"/>
      <c r="Q11425" s="135"/>
    </row>
    <row r="11426" spans="5:17" x14ac:dyDescent="0.25">
      <c r="E11426" s="265"/>
      <c r="M11426" s="159"/>
      <c r="N11426" s="149"/>
      <c r="P11426" s="135"/>
      <c r="Q11426" s="135"/>
    </row>
    <row r="11427" spans="5:17" x14ac:dyDescent="0.25">
      <c r="E11427" s="265"/>
      <c r="M11427" s="159"/>
      <c r="N11427" s="149"/>
      <c r="P11427" s="135"/>
      <c r="Q11427" s="135"/>
    </row>
    <row r="11428" spans="5:17" x14ac:dyDescent="0.25">
      <c r="E11428" s="265"/>
      <c r="M11428" s="159"/>
      <c r="N11428" s="149"/>
      <c r="P11428" s="135"/>
      <c r="Q11428" s="135"/>
    </row>
    <row r="11429" spans="5:17" x14ac:dyDescent="0.25">
      <c r="E11429" s="265"/>
      <c r="M11429" s="159"/>
      <c r="N11429" s="149"/>
      <c r="P11429" s="135"/>
      <c r="Q11429" s="135"/>
    </row>
    <row r="11430" spans="5:17" x14ac:dyDescent="0.25">
      <c r="E11430" s="265"/>
      <c r="M11430" s="159"/>
      <c r="N11430" s="149"/>
      <c r="P11430" s="135"/>
      <c r="Q11430" s="135"/>
    </row>
    <row r="11431" spans="5:17" x14ac:dyDescent="0.25">
      <c r="E11431" s="265"/>
      <c r="M11431" s="159"/>
      <c r="N11431" s="149"/>
      <c r="P11431" s="135"/>
      <c r="Q11431" s="135"/>
    </row>
    <row r="11432" spans="5:17" x14ac:dyDescent="0.25">
      <c r="E11432" s="265"/>
      <c r="M11432" s="159"/>
      <c r="N11432" s="149"/>
      <c r="P11432" s="135"/>
      <c r="Q11432" s="135"/>
    </row>
    <row r="11433" spans="5:17" x14ac:dyDescent="0.25">
      <c r="E11433" s="265"/>
      <c r="M11433" s="159"/>
      <c r="N11433" s="149"/>
      <c r="P11433" s="135"/>
      <c r="Q11433" s="135"/>
    </row>
    <row r="11434" spans="5:17" x14ac:dyDescent="0.25">
      <c r="E11434" s="265"/>
      <c r="M11434" s="159"/>
      <c r="N11434" s="149"/>
      <c r="P11434" s="135"/>
      <c r="Q11434" s="135"/>
    </row>
    <row r="11435" spans="5:17" x14ac:dyDescent="0.25">
      <c r="E11435" s="265"/>
      <c r="M11435" s="159"/>
      <c r="N11435" s="149"/>
      <c r="P11435" s="135"/>
      <c r="Q11435" s="135"/>
    </row>
    <row r="11436" spans="5:17" x14ac:dyDescent="0.25">
      <c r="E11436" s="265"/>
      <c r="M11436" s="159"/>
      <c r="N11436" s="149"/>
      <c r="P11436" s="135"/>
      <c r="Q11436" s="135"/>
    </row>
    <row r="11437" spans="5:17" x14ac:dyDescent="0.25">
      <c r="E11437" s="265"/>
      <c r="M11437" s="159"/>
      <c r="N11437" s="149"/>
      <c r="P11437" s="135"/>
      <c r="Q11437" s="135"/>
    </row>
    <row r="11438" spans="5:17" x14ac:dyDescent="0.25">
      <c r="E11438" s="265"/>
      <c r="M11438" s="159"/>
      <c r="N11438" s="149"/>
      <c r="P11438" s="135"/>
      <c r="Q11438" s="135"/>
    </row>
    <row r="11439" spans="5:17" x14ac:dyDescent="0.25">
      <c r="E11439" s="265"/>
      <c r="M11439" s="159"/>
      <c r="N11439" s="149"/>
      <c r="P11439" s="135"/>
      <c r="Q11439" s="135"/>
    </row>
    <row r="11440" spans="5:17" x14ac:dyDescent="0.25">
      <c r="E11440" s="265"/>
      <c r="M11440" s="159"/>
      <c r="N11440" s="149"/>
      <c r="P11440" s="135"/>
      <c r="Q11440" s="135"/>
    </row>
    <row r="11441" spans="5:17" x14ac:dyDescent="0.25">
      <c r="E11441" s="265"/>
      <c r="M11441" s="159"/>
      <c r="N11441" s="149"/>
      <c r="P11441" s="135"/>
      <c r="Q11441" s="135"/>
    </row>
    <row r="11442" spans="5:17" x14ac:dyDescent="0.25">
      <c r="E11442" s="265"/>
      <c r="M11442" s="159"/>
      <c r="N11442" s="149"/>
      <c r="P11442" s="135"/>
      <c r="Q11442" s="135"/>
    </row>
    <row r="11443" spans="5:17" x14ac:dyDescent="0.25">
      <c r="E11443" s="265"/>
      <c r="M11443" s="159"/>
      <c r="N11443" s="149"/>
      <c r="P11443" s="135"/>
      <c r="Q11443" s="135"/>
    </row>
    <row r="11444" spans="5:17" x14ac:dyDescent="0.25">
      <c r="E11444" s="265"/>
      <c r="M11444" s="159"/>
      <c r="N11444" s="149"/>
      <c r="P11444" s="135"/>
      <c r="Q11444" s="135"/>
    </row>
    <row r="11445" spans="5:17" x14ac:dyDescent="0.25">
      <c r="E11445" s="265"/>
      <c r="M11445" s="159"/>
      <c r="N11445" s="149"/>
      <c r="P11445" s="135"/>
      <c r="Q11445" s="135"/>
    </row>
    <row r="11446" spans="5:17" x14ac:dyDescent="0.25">
      <c r="E11446" s="265"/>
      <c r="M11446" s="159"/>
      <c r="N11446" s="149"/>
      <c r="P11446" s="135"/>
      <c r="Q11446" s="135"/>
    </row>
    <row r="11447" spans="5:17" x14ac:dyDescent="0.25">
      <c r="E11447" s="265"/>
      <c r="M11447" s="159"/>
      <c r="N11447" s="149"/>
      <c r="P11447" s="135"/>
      <c r="Q11447" s="135"/>
    </row>
    <row r="11448" spans="5:17" x14ac:dyDescent="0.25">
      <c r="E11448" s="265"/>
      <c r="M11448" s="159"/>
      <c r="N11448" s="149"/>
      <c r="P11448" s="135"/>
      <c r="Q11448" s="135"/>
    </row>
    <row r="11449" spans="5:17" x14ac:dyDescent="0.25">
      <c r="E11449" s="265"/>
      <c r="M11449" s="159"/>
      <c r="N11449" s="149"/>
      <c r="P11449" s="135"/>
      <c r="Q11449" s="135"/>
    </row>
    <row r="11450" spans="5:17" x14ac:dyDescent="0.25">
      <c r="E11450" s="265"/>
      <c r="M11450" s="159"/>
      <c r="N11450" s="149"/>
      <c r="P11450" s="135"/>
      <c r="Q11450" s="135"/>
    </row>
    <row r="11451" spans="5:17" x14ac:dyDescent="0.25">
      <c r="E11451" s="265"/>
      <c r="M11451" s="159"/>
      <c r="N11451" s="149"/>
      <c r="P11451" s="135"/>
      <c r="Q11451" s="135"/>
    </row>
    <row r="11452" spans="5:17" x14ac:dyDescent="0.25">
      <c r="E11452" s="265"/>
      <c r="M11452" s="159"/>
      <c r="N11452" s="149"/>
      <c r="P11452" s="135"/>
      <c r="Q11452" s="135"/>
    </row>
    <row r="11453" spans="5:17" x14ac:dyDescent="0.25">
      <c r="E11453" s="265"/>
      <c r="M11453" s="159"/>
      <c r="N11453" s="149"/>
      <c r="P11453" s="135"/>
      <c r="Q11453" s="135"/>
    </row>
    <row r="11454" spans="5:17" x14ac:dyDescent="0.25">
      <c r="E11454" s="265"/>
      <c r="M11454" s="159"/>
      <c r="N11454" s="149"/>
      <c r="P11454" s="135"/>
      <c r="Q11454" s="135"/>
    </row>
    <row r="11455" spans="5:17" x14ac:dyDescent="0.25">
      <c r="E11455" s="265"/>
      <c r="M11455" s="159"/>
      <c r="N11455" s="149"/>
      <c r="P11455" s="135"/>
      <c r="Q11455" s="135"/>
    </row>
    <row r="11456" spans="5:17" x14ac:dyDescent="0.25">
      <c r="E11456" s="265"/>
      <c r="M11456" s="159"/>
      <c r="N11456" s="149"/>
      <c r="P11456" s="135"/>
      <c r="Q11456" s="135"/>
    </row>
    <row r="11457" spans="5:17" x14ac:dyDescent="0.25">
      <c r="E11457" s="265"/>
      <c r="M11457" s="159"/>
      <c r="N11457" s="149"/>
      <c r="P11457" s="135"/>
      <c r="Q11457" s="135"/>
    </row>
    <row r="11458" spans="5:17" x14ac:dyDescent="0.25">
      <c r="E11458" s="265"/>
      <c r="M11458" s="159"/>
      <c r="N11458" s="149"/>
      <c r="P11458" s="135"/>
      <c r="Q11458" s="135"/>
    </row>
    <row r="11459" spans="5:17" x14ac:dyDescent="0.25">
      <c r="E11459" s="265"/>
      <c r="M11459" s="159"/>
      <c r="N11459" s="149"/>
      <c r="P11459" s="135"/>
      <c r="Q11459" s="135"/>
    </row>
    <row r="11460" spans="5:17" x14ac:dyDescent="0.25">
      <c r="E11460" s="265"/>
      <c r="M11460" s="159"/>
      <c r="N11460" s="149"/>
      <c r="P11460" s="135"/>
      <c r="Q11460" s="135"/>
    </row>
    <row r="11461" spans="5:17" x14ac:dyDescent="0.25">
      <c r="E11461" s="265"/>
      <c r="M11461" s="159"/>
      <c r="N11461" s="149"/>
      <c r="P11461" s="135"/>
      <c r="Q11461" s="135"/>
    </row>
    <row r="11462" spans="5:17" x14ac:dyDescent="0.25">
      <c r="E11462" s="265"/>
      <c r="M11462" s="159"/>
      <c r="N11462" s="149"/>
      <c r="P11462" s="135"/>
      <c r="Q11462" s="135"/>
    </row>
    <row r="11463" spans="5:17" x14ac:dyDescent="0.25">
      <c r="E11463" s="265"/>
      <c r="M11463" s="159"/>
      <c r="N11463" s="149"/>
      <c r="P11463" s="135"/>
      <c r="Q11463" s="135"/>
    </row>
    <row r="11464" spans="5:17" x14ac:dyDescent="0.25">
      <c r="E11464" s="265"/>
      <c r="M11464" s="159"/>
      <c r="N11464" s="149"/>
      <c r="P11464" s="135"/>
      <c r="Q11464" s="135"/>
    </row>
    <row r="11465" spans="5:17" x14ac:dyDescent="0.25">
      <c r="E11465" s="265"/>
      <c r="M11465" s="159"/>
      <c r="N11465" s="149"/>
      <c r="P11465" s="135"/>
      <c r="Q11465" s="135"/>
    </row>
    <row r="11466" spans="5:17" x14ac:dyDescent="0.25">
      <c r="E11466" s="265"/>
      <c r="M11466" s="159"/>
      <c r="N11466" s="149"/>
      <c r="P11466" s="135"/>
      <c r="Q11466" s="135"/>
    </row>
    <row r="11467" spans="5:17" x14ac:dyDescent="0.25">
      <c r="E11467" s="265"/>
      <c r="M11467" s="159"/>
      <c r="N11467" s="149"/>
      <c r="P11467" s="135"/>
      <c r="Q11467" s="135"/>
    </row>
    <row r="11468" spans="5:17" x14ac:dyDescent="0.25">
      <c r="E11468" s="265"/>
      <c r="M11468" s="159"/>
      <c r="N11468" s="149"/>
      <c r="P11468" s="135"/>
      <c r="Q11468" s="135"/>
    </row>
    <row r="11469" spans="5:17" x14ac:dyDescent="0.25">
      <c r="E11469" s="265"/>
      <c r="M11469" s="159"/>
      <c r="N11469" s="149"/>
      <c r="P11469" s="135"/>
      <c r="Q11469" s="135"/>
    </row>
    <row r="11470" spans="5:17" x14ac:dyDescent="0.25">
      <c r="E11470" s="265"/>
      <c r="M11470" s="159"/>
      <c r="N11470" s="149"/>
      <c r="P11470" s="135"/>
      <c r="Q11470" s="135"/>
    </row>
    <row r="11471" spans="5:17" x14ac:dyDescent="0.25">
      <c r="E11471" s="265"/>
      <c r="M11471" s="159"/>
      <c r="N11471" s="149"/>
      <c r="P11471" s="135"/>
      <c r="Q11471" s="135"/>
    </row>
    <row r="11472" spans="5:17" x14ac:dyDescent="0.25">
      <c r="E11472" s="265"/>
      <c r="M11472" s="159"/>
      <c r="N11472" s="149"/>
      <c r="P11472" s="135"/>
      <c r="Q11472" s="135"/>
    </row>
    <row r="11473" spans="5:17" x14ac:dyDescent="0.25">
      <c r="E11473" s="265"/>
      <c r="M11473" s="159"/>
      <c r="N11473" s="149"/>
      <c r="P11473" s="135"/>
      <c r="Q11473" s="135"/>
    </row>
    <row r="11474" spans="5:17" x14ac:dyDescent="0.25">
      <c r="E11474" s="265"/>
      <c r="M11474" s="159"/>
      <c r="N11474" s="149"/>
      <c r="P11474" s="135"/>
      <c r="Q11474" s="135"/>
    </row>
    <row r="11475" spans="5:17" x14ac:dyDescent="0.25">
      <c r="E11475" s="265"/>
      <c r="M11475" s="159"/>
      <c r="N11475" s="149"/>
      <c r="P11475" s="135"/>
      <c r="Q11475" s="135"/>
    </row>
    <row r="11476" spans="5:17" x14ac:dyDescent="0.25">
      <c r="E11476" s="265"/>
      <c r="M11476" s="159"/>
      <c r="N11476" s="149"/>
      <c r="P11476" s="135"/>
      <c r="Q11476" s="135"/>
    </row>
    <row r="11477" spans="5:17" x14ac:dyDescent="0.25">
      <c r="E11477" s="265"/>
      <c r="M11477" s="159"/>
      <c r="N11477" s="149"/>
      <c r="P11477" s="135"/>
      <c r="Q11477" s="135"/>
    </row>
    <row r="11478" spans="5:17" x14ac:dyDescent="0.25">
      <c r="E11478" s="265"/>
      <c r="M11478" s="159"/>
      <c r="N11478" s="149"/>
      <c r="P11478" s="135"/>
      <c r="Q11478" s="135"/>
    </row>
    <row r="11479" spans="5:17" x14ac:dyDescent="0.25">
      <c r="E11479" s="265"/>
      <c r="M11479" s="159"/>
      <c r="N11479" s="149"/>
      <c r="P11479" s="135"/>
      <c r="Q11479" s="135"/>
    </row>
    <row r="11480" spans="5:17" x14ac:dyDescent="0.25">
      <c r="E11480" s="265"/>
      <c r="M11480" s="159"/>
      <c r="N11480" s="149"/>
      <c r="P11480" s="135"/>
      <c r="Q11480" s="135"/>
    </row>
    <row r="11481" spans="5:17" x14ac:dyDescent="0.25">
      <c r="E11481" s="265"/>
      <c r="M11481" s="159"/>
      <c r="N11481" s="149"/>
      <c r="P11481" s="135"/>
      <c r="Q11481" s="135"/>
    </row>
    <row r="11482" spans="5:17" x14ac:dyDescent="0.25">
      <c r="E11482" s="265"/>
      <c r="M11482" s="159"/>
      <c r="N11482" s="149"/>
      <c r="P11482" s="135"/>
      <c r="Q11482" s="135"/>
    </row>
    <row r="11483" spans="5:17" x14ac:dyDescent="0.25">
      <c r="E11483" s="265"/>
      <c r="M11483" s="159"/>
      <c r="N11483" s="149"/>
      <c r="P11483" s="135"/>
      <c r="Q11483" s="135"/>
    </row>
    <row r="11484" spans="5:17" x14ac:dyDescent="0.25">
      <c r="E11484" s="265"/>
      <c r="M11484" s="159"/>
      <c r="N11484" s="149"/>
      <c r="P11484" s="135"/>
      <c r="Q11484" s="135"/>
    </row>
    <row r="11485" spans="5:17" x14ac:dyDescent="0.25">
      <c r="E11485" s="265"/>
      <c r="M11485" s="159"/>
      <c r="N11485" s="149"/>
      <c r="P11485" s="135"/>
      <c r="Q11485" s="135"/>
    </row>
    <row r="11486" spans="5:17" x14ac:dyDescent="0.25">
      <c r="E11486" s="265"/>
      <c r="M11486" s="159"/>
      <c r="N11486" s="149"/>
      <c r="P11486" s="135"/>
      <c r="Q11486" s="135"/>
    </row>
    <row r="11487" spans="5:17" x14ac:dyDescent="0.25">
      <c r="E11487" s="265"/>
      <c r="M11487" s="159"/>
      <c r="N11487" s="149"/>
      <c r="P11487" s="135"/>
      <c r="Q11487" s="135"/>
    </row>
    <row r="11488" spans="5:17" x14ac:dyDescent="0.25">
      <c r="E11488" s="265"/>
      <c r="M11488" s="159"/>
      <c r="N11488" s="149"/>
      <c r="P11488" s="135"/>
      <c r="Q11488" s="135"/>
    </row>
    <row r="11489" spans="5:17" x14ac:dyDescent="0.25">
      <c r="E11489" s="265"/>
      <c r="M11489" s="159"/>
      <c r="N11489" s="149"/>
      <c r="P11489" s="135"/>
      <c r="Q11489" s="135"/>
    </row>
    <row r="11490" spans="5:17" x14ac:dyDescent="0.25">
      <c r="E11490" s="265"/>
      <c r="M11490" s="159"/>
      <c r="N11490" s="149"/>
      <c r="P11490" s="135"/>
      <c r="Q11490" s="135"/>
    </row>
    <row r="11491" spans="5:17" x14ac:dyDescent="0.25">
      <c r="E11491" s="265"/>
      <c r="M11491" s="159"/>
      <c r="N11491" s="149"/>
      <c r="P11491" s="135"/>
      <c r="Q11491" s="135"/>
    </row>
    <row r="11492" spans="5:17" x14ac:dyDescent="0.25">
      <c r="E11492" s="265"/>
      <c r="M11492" s="159"/>
      <c r="N11492" s="149"/>
      <c r="P11492" s="135"/>
      <c r="Q11492" s="135"/>
    </row>
    <row r="11493" spans="5:17" x14ac:dyDescent="0.25">
      <c r="E11493" s="265"/>
      <c r="M11493" s="159"/>
      <c r="N11493" s="149"/>
      <c r="P11493" s="135"/>
      <c r="Q11493" s="135"/>
    </row>
    <row r="11494" spans="5:17" x14ac:dyDescent="0.25">
      <c r="E11494" s="265"/>
      <c r="M11494" s="159"/>
      <c r="N11494" s="149"/>
      <c r="P11494" s="135"/>
      <c r="Q11494" s="135"/>
    </row>
    <row r="11495" spans="5:17" x14ac:dyDescent="0.25">
      <c r="E11495" s="265"/>
      <c r="M11495" s="159"/>
      <c r="N11495" s="149"/>
      <c r="P11495" s="135"/>
      <c r="Q11495" s="135"/>
    </row>
    <row r="11496" spans="5:17" x14ac:dyDescent="0.25">
      <c r="E11496" s="265"/>
      <c r="M11496" s="159"/>
      <c r="N11496" s="149"/>
      <c r="P11496" s="135"/>
      <c r="Q11496" s="135"/>
    </row>
    <row r="11497" spans="5:17" x14ac:dyDescent="0.25">
      <c r="E11497" s="265"/>
      <c r="M11497" s="159"/>
      <c r="N11497" s="149"/>
      <c r="P11497" s="135"/>
      <c r="Q11497" s="135"/>
    </row>
    <row r="11498" spans="5:17" x14ac:dyDescent="0.25">
      <c r="E11498" s="265"/>
      <c r="M11498" s="159"/>
      <c r="N11498" s="149"/>
      <c r="P11498" s="135"/>
      <c r="Q11498" s="135"/>
    </row>
    <row r="11499" spans="5:17" x14ac:dyDescent="0.25">
      <c r="E11499" s="265"/>
      <c r="M11499" s="159"/>
      <c r="N11499" s="149"/>
      <c r="P11499" s="135"/>
      <c r="Q11499" s="135"/>
    </row>
    <row r="11500" spans="5:17" x14ac:dyDescent="0.25">
      <c r="E11500" s="265"/>
      <c r="M11500" s="159"/>
      <c r="N11500" s="149"/>
      <c r="P11500" s="135"/>
      <c r="Q11500" s="135"/>
    </row>
    <row r="11501" spans="5:17" x14ac:dyDescent="0.25">
      <c r="E11501" s="265"/>
      <c r="M11501" s="159"/>
      <c r="N11501" s="149"/>
      <c r="P11501" s="135"/>
      <c r="Q11501" s="135"/>
    </row>
    <row r="11502" spans="5:17" x14ac:dyDescent="0.25">
      <c r="E11502" s="265"/>
      <c r="M11502" s="159"/>
      <c r="N11502" s="149"/>
      <c r="P11502" s="135"/>
      <c r="Q11502" s="135"/>
    </row>
    <row r="11503" spans="5:17" x14ac:dyDescent="0.25">
      <c r="E11503" s="265"/>
      <c r="M11503" s="159"/>
      <c r="N11503" s="149"/>
      <c r="P11503" s="135"/>
      <c r="Q11503" s="135"/>
    </row>
    <row r="11504" spans="5:17" x14ac:dyDescent="0.25">
      <c r="E11504" s="265"/>
      <c r="M11504" s="159"/>
      <c r="N11504" s="149"/>
      <c r="P11504" s="135"/>
      <c r="Q11504" s="135"/>
    </row>
    <row r="11505" spans="5:17" x14ac:dyDescent="0.25">
      <c r="E11505" s="265"/>
      <c r="M11505" s="159"/>
      <c r="N11505" s="149"/>
      <c r="P11505" s="135"/>
      <c r="Q11505" s="135"/>
    </row>
    <row r="11506" spans="5:17" x14ac:dyDescent="0.25">
      <c r="E11506" s="265"/>
      <c r="M11506" s="159"/>
      <c r="N11506" s="149"/>
      <c r="P11506" s="135"/>
      <c r="Q11506" s="135"/>
    </row>
    <row r="11507" spans="5:17" x14ac:dyDescent="0.25">
      <c r="E11507" s="265"/>
      <c r="M11507" s="159"/>
      <c r="N11507" s="149"/>
      <c r="P11507" s="135"/>
      <c r="Q11507" s="135"/>
    </row>
    <row r="11508" spans="5:17" x14ac:dyDescent="0.25">
      <c r="E11508" s="265"/>
      <c r="M11508" s="159"/>
      <c r="N11508" s="149"/>
      <c r="P11508" s="135"/>
      <c r="Q11508" s="135"/>
    </row>
    <row r="11509" spans="5:17" x14ac:dyDescent="0.25">
      <c r="E11509" s="265"/>
      <c r="M11509" s="159"/>
      <c r="N11509" s="149"/>
      <c r="P11509" s="135"/>
      <c r="Q11509" s="135"/>
    </row>
    <row r="11510" spans="5:17" x14ac:dyDescent="0.25">
      <c r="E11510" s="265"/>
      <c r="M11510" s="159"/>
      <c r="N11510" s="149"/>
      <c r="P11510" s="135"/>
      <c r="Q11510" s="135"/>
    </row>
    <row r="11511" spans="5:17" x14ac:dyDescent="0.25">
      <c r="E11511" s="265"/>
      <c r="M11511" s="159"/>
      <c r="N11511" s="149"/>
      <c r="P11511" s="135"/>
      <c r="Q11511" s="135"/>
    </row>
    <row r="11512" spans="5:17" x14ac:dyDescent="0.25">
      <c r="E11512" s="265"/>
      <c r="M11512" s="159"/>
      <c r="N11512" s="149"/>
      <c r="P11512" s="135"/>
      <c r="Q11512" s="135"/>
    </row>
    <row r="11513" spans="5:17" x14ac:dyDescent="0.25">
      <c r="E11513" s="265"/>
      <c r="M11513" s="159"/>
      <c r="N11513" s="149"/>
      <c r="P11513" s="135"/>
      <c r="Q11513" s="135"/>
    </row>
    <row r="11514" spans="5:17" x14ac:dyDescent="0.25">
      <c r="E11514" s="265"/>
      <c r="M11514" s="159"/>
      <c r="N11514" s="149"/>
      <c r="P11514" s="135"/>
      <c r="Q11514" s="135"/>
    </row>
    <row r="11515" spans="5:17" x14ac:dyDescent="0.25">
      <c r="E11515" s="265"/>
      <c r="M11515" s="159"/>
      <c r="N11515" s="149"/>
      <c r="P11515" s="135"/>
      <c r="Q11515" s="135"/>
    </row>
    <row r="11516" spans="5:17" x14ac:dyDescent="0.25">
      <c r="E11516" s="265"/>
      <c r="M11516" s="159"/>
      <c r="N11516" s="149"/>
      <c r="P11516" s="135"/>
      <c r="Q11516" s="135"/>
    </row>
    <row r="11517" spans="5:17" x14ac:dyDescent="0.25">
      <c r="E11517" s="265"/>
      <c r="M11517" s="159"/>
      <c r="N11517" s="149"/>
      <c r="P11517" s="135"/>
      <c r="Q11517" s="135"/>
    </row>
    <row r="11518" spans="5:17" x14ac:dyDescent="0.25">
      <c r="E11518" s="265"/>
      <c r="M11518" s="159"/>
      <c r="N11518" s="149"/>
      <c r="P11518" s="135"/>
      <c r="Q11518" s="135"/>
    </row>
    <row r="11519" spans="5:17" x14ac:dyDescent="0.25">
      <c r="E11519" s="265"/>
      <c r="M11519" s="159"/>
      <c r="N11519" s="149"/>
      <c r="P11519" s="135"/>
      <c r="Q11519" s="135"/>
    </row>
    <row r="11520" spans="5:17" x14ac:dyDescent="0.25">
      <c r="E11520" s="265"/>
      <c r="M11520" s="159"/>
      <c r="N11520" s="149"/>
      <c r="P11520" s="135"/>
      <c r="Q11520" s="135"/>
    </row>
    <row r="11521" spans="5:17" x14ac:dyDescent="0.25">
      <c r="E11521" s="265"/>
      <c r="M11521" s="159"/>
      <c r="N11521" s="149"/>
      <c r="P11521" s="135"/>
      <c r="Q11521" s="135"/>
    </row>
    <row r="11522" spans="5:17" x14ac:dyDescent="0.25">
      <c r="E11522" s="265"/>
      <c r="M11522" s="159"/>
      <c r="N11522" s="149"/>
      <c r="P11522" s="135"/>
      <c r="Q11522" s="135"/>
    </row>
    <row r="11523" spans="5:17" x14ac:dyDescent="0.25">
      <c r="E11523" s="265"/>
      <c r="M11523" s="159"/>
      <c r="N11523" s="149"/>
      <c r="P11523" s="135"/>
      <c r="Q11523" s="135"/>
    </row>
    <row r="11524" spans="5:17" x14ac:dyDescent="0.25">
      <c r="E11524" s="265"/>
      <c r="M11524" s="159"/>
      <c r="N11524" s="149"/>
      <c r="P11524" s="135"/>
      <c r="Q11524" s="135"/>
    </row>
    <row r="11525" spans="5:17" x14ac:dyDescent="0.25">
      <c r="E11525" s="265"/>
      <c r="M11525" s="159"/>
      <c r="N11525" s="149"/>
      <c r="P11525" s="135"/>
      <c r="Q11525" s="135"/>
    </row>
    <row r="11526" spans="5:17" x14ac:dyDescent="0.25">
      <c r="E11526" s="265"/>
      <c r="M11526" s="159"/>
      <c r="N11526" s="149"/>
      <c r="P11526" s="135"/>
      <c r="Q11526" s="135"/>
    </row>
    <row r="11527" spans="5:17" x14ac:dyDescent="0.25">
      <c r="E11527" s="265"/>
      <c r="M11527" s="159"/>
      <c r="N11527" s="149"/>
      <c r="P11527" s="135"/>
      <c r="Q11527" s="135"/>
    </row>
    <row r="11528" spans="5:17" x14ac:dyDescent="0.25">
      <c r="E11528" s="265"/>
      <c r="M11528" s="159"/>
      <c r="N11528" s="149"/>
      <c r="P11528" s="135"/>
      <c r="Q11528" s="135"/>
    </row>
    <row r="11529" spans="5:17" x14ac:dyDescent="0.25">
      <c r="E11529" s="265"/>
      <c r="M11529" s="159"/>
      <c r="N11529" s="149"/>
      <c r="P11529" s="135"/>
      <c r="Q11529" s="135"/>
    </row>
    <row r="11530" spans="5:17" x14ac:dyDescent="0.25">
      <c r="E11530" s="265"/>
      <c r="M11530" s="159"/>
      <c r="N11530" s="149"/>
      <c r="P11530" s="135"/>
      <c r="Q11530" s="135"/>
    </row>
    <row r="11531" spans="5:17" x14ac:dyDescent="0.25">
      <c r="E11531" s="265"/>
      <c r="M11531" s="159"/>
      <c r="N11531" s="149"/>
      <c r="P11531" s="135"/>
      <c r="Q11531" s="135"/>
    </row>
    <row r="11532" spans="5:17" x14ac:dyDescent="0.25">
      <c r="E11532" s="265"/>
      <c r="M11532" s="159"/>
      <c r="N11532" s="149"/>
      <c r="P11532" s="135"/>
      <c r="Q11532" s="135"/>
    </row>
    <row r="11533" spans="5:17" x14ac:dyDescent="0.25">
      <c r="E11533" s="265"/>
      <c r="M11533" s="159"/>
      <c r="N11533" s="149"/>
      <c r="P11533" s="135"/>
      <c r="Q11533" s="135"/>
    </row>
    <row r="11534" spans="5:17" x14ac:dyDescent="0.25">
      <c r="E11534" s="265"/>
      <c r="M11534" s="159"/>
      <c r="N11534" s="149"/>
      <c r="P11534" s="135"/>
      <c r="Q11534" s="135"/>
    </row>
    <row r="11535" spans="5:17" x14ac:dyDescent="0.25">
      <c r="E11535" s="265"/>
      <c r="M11535" s="159"/>
      <c r="N11535" s="149"/>
      <c r="P11535" s="135"/>
      <c r="Q11535" s="135"/>
    </row>
    <row r="11536" spans="5:17" x14ac:dyDescent="0.25">
      <c r="E11536" s="265"/>
      <c r="M11536" s="159"/>
      <c r="N11536" s="149"/>
      <c r="P11536" s="135"/>
      <c r="Q11536" s="135"/>
    </row>
    <row r="11537" spans="5:17" x14ac:dyDescent="0.25">
      <c r="E11537" s="265"/>
      <c r="M11537" s="159"/>
      <c r="N11537" s="149"/>
      <c r="P11537" s="135"/>
      <c r="Q11537" s="135"/>
    </row>
    <row r="11538" spans="5:17" x14ac:dyDescent="0.25">
      <c r="E11538" s="265"/>
      <c r="M11538" s="159"/>
      <c r="N11538" s="149"/>
      <c r="P11538" s="135"/>
      <c r="Q11538" s="135"/>
    </row>
    <row r="11539" spans="5:17" x14ac:dyDescent="0.25">
      <c r="E11539" s="265"/>
      <c r="M11539" s="159"/>
      <c r="N11539" s="149"/>
      <c r="P11539" s="135"/>
      <c r="Q11539" s="135"/>
    </row>
    <row r="11540" spans="5:17" x14ac:dyDescent="0.25">
      <c r="E11540" s="265"/>
      <c r="M11540" s="159"/>
      <c r="N11540" s="149"/>
      <c r="P11540" s="135"/>
      <c r="Q11540" s="135"/>
    </row>
    <row r="11541" spans="5:17" x14ac:dyDescent="0.25">
      <c r="E11541" s="265"/>
      <c r="M11541" s="159"/>
      <c r="N11541" s="149"/>
      <c r="P11541" s="135"/>
      <c r="Q11541" s="135"/>
    </row>
    <row r="11542" spans="5:17" x14ac:dyDescent="0.25">
      <c r="E11542" s="265"/>
      <c r="M11542" s="159"/>
      <c r="N11542" s="149"/>
      <c r="P11542" s="135"/>
      <c r="Q11542" s="135"/>
    </row>
    <row r="11543" spans="5:17" x14ac:dyDescent="0.25">
      <c r="E11543" s="265"/>
      <c r="M11543" s="159"/>
      <c r="N11543" s="149"/>
      <c r="P11543" s="135"/>
      <c r="Q11543" s="135"/>
    </row>
    <row r="11544" spans="5:17" x14ac:dyDescent="0.25">
      <c r="E11544" s="265"/>
      <c r="M11544" s="159"/>
      <c r="N11544" s="149"/>
      <c r="P11544" s="135"/>
      <c r="Q11544" s="135"/>
    </row>
    <row r="11545" spans="5:17" x14ac:dyDescent="0.25">
      <c r="E11545" s="265"/>
      <c r="M11545" s="159"/>
      <c r="N11545" s="149"/>
      <c r="P11545" s="135"/>
      <c r="Q11545" s="135"/>
    </row>
    <row r="11546" spans="5:17" x14ac:dyDescent="0.25">
      <c r="E11546" s="265"/>
      <c r="M11546" s="159"/>
      <c r="N11546" s="149"/>
      <c r="P11546" s="135"/>
      <c r="Q11546" s="135"/>
    </row>
    <row r="11547" spans="5:17" x14ac:dyDescent="0.25">
      <c r="E11547" s="265"/>
      <c r="M11547" s="159"/>
      <c r="N11547" s="149"/>
      <c r="P11547" s="135"/>
      <c r="Q11547" s="135"/>
    </row>
    <row r="11548" spans="5:17" x14ac:dyDescent="0.25">
      <c r="E11548" s="265"/>
      <c r="M11548" s="159"/>
      <c r="N11548" s="149"/>
      <c r="P11548" s="135"/>
      <c r="Q11548" s="135"/>
    </row>
    <row r="11549" spans="5:17" x14ac:dyDescent="0.25">
      <c r="E11549" s="265"/>
      <c r="M11549" s="159"/>
      <c r="N11549" s="149"/>
      <c r="P11549" s="135"/>
      <c r="Q11549" s="135"/>
    </row>
    <row r="11550" spans="5:17" x14ac:dyDescent="0.25">
      <c r="E11550" s="265"/>
      <c r="M11550" s="159"/>
      <c r="N11550" s="149"/>
      <c r="P11550" s="135"/>
      <c r="Q11550" s="135"/>
    </row>
    <row r="11551" spans="5:17" x14ac:dyDescent="0.25">
      <c r="E11551" s="265"/>
      <c r="M11551" s="159"/>
      <c r="N11551" s="149"/>
      <c r="P11551" s="135"/>
      <c r="Q11551" s="135"/>
    </row>
    <row r="11552" spans="5:17" x14ac:dyDescent="0.25">
      <c r="E11552" s="265"/>
      <c r="M11552" s="159"/>
      <c r="N11552" s="149"/>
      <c r="P11552" s="135"/>
      <c r="Q11552" s="135"/>
    </row>
    <row r="11553" spans="5:17" x14ac:dyDescent="0.25">
      <c r="E11553" s="265"/>
      <c r="M11553" s="159"/>
      <c r="N11553" s="149"/>
      <c r="P11553" s="135"/>
      <c r="Q11553" s="135"/>
    </row>
    <row r="11554" spans="5:17" x14ac:dyDescent="0.25">
      <c r="E11554" s="265"/>
      <c r="M11554" s="159"/>
      <c r="N11554" s="149"/>
      <c r="P11554" s="135"/>
      <c r="Q11554" s="135"/>
    </row>
    <row r="11555" spans="5:17" x14ac:dyDescent="0.25">
      <c r="E11555" s="265"/>
      <c r="M11555" s="159"/>
      <c r="N11555" s="149"/>
      <c r="P11555" s="135"/>
      <c r="Q11555" s="135"/>
    </row>
    <row r="11556" spans="5:17" x14ac:dyDescent="0.25">
      <c r="E11556" s="265"/>
      <c r="M11556" s="159"/>
      <c r="N11556" s="149"/>
      <c r="P11556" s="135"/>
      <c r="Q11556" s="135"/>
    </row>
    <row r="11557" spans="5:17" x14ac:dyDescent="0.25">
      <c r="E11557" s="265"/>
      <c r="M11557" s="159"/>
      <c r="N11557" s="149"/>
      <c r="P11557" s="135"/>
      <c r="Q11557" s="135"/>
    </row>
    <row r="11558" spans="5:17" x14ac:dyDescent="0.25">
      <c r="E11558" s="265"/>
      <c r="M11558" s="159"/>
      <c r="N11558" s="149"/>
      <c r="P11558" s="135"/>
      <c r="Q11558" s="135"/>
    </row>
    <row r="11559" spans="5:17" x14ac:dyDescent="0.25">
      <c r="E11559" s="265"/>
      <c r="M11559" s="159"/>
      <c r="N11559" s="149"/>
      <c r="P11559" s="135"/>
      <c r="Q11559" s="135"/>
    </row>
    <row r="11560" spans="5:17" x14ac:dyDescent="0.25">
      <c r="E11560" s="265"/>
      <c r="M11560" s="159"/>
      <c r="N11560" s="149"/>
      <c r="P11560" s="135"/>
      <c r="Q11560" s="135"/>
    </row>
    <row r="11561" spans="5:17" x14ac:dyDescent="0.25">
      <c r="E11561" s="265"/>
      <c r="M11561" s="159"/>
      <c r="N11561" s="149"/>
      <c r="P11561" s="135"/>
      <c r="Q11561" s="135"/>
    </row>
    <row r="11562" spans="5:17" x14ac:dyDescent="0.25">
      <c r="E11562" s="265"/>
      <c r="M11562" s="159"/>
      <c r="N11562" s="149"/>
      <c r="P11562" s="135"/>
      <c r="Q11562" s="135"/>
    </row>
    <row r="11563" spans="5:17" x14ac:dyDescent="0.25">
      <c r="E11563" s="265"/>
      <c r="M11563" s="159"/>
      <c r="N11563" s="149"/>
      <c r="P11563" s="135"/>
      <c r="Q11563" s="135"/>
    </row>
    <row r="11564" spans="5:17" x14ac:dyDescent="0.25">
      <c r="E11564" s="265"/>
      <c r="M11564" s="159"/>
      <c r="N11564" s="149"/>
      <c r="P11564" s="135"/>
      <c r="Q11564" s="135"/>
    </row>
    <row r="11565" spans="5:17" x14ac:dyDescent="0.25">
      <c r="E11565" s="265"/>
      <c r="M11565" s="159"/>
      <c r="N11565" s="149"/>
      <c r="P11565" s="135"/>
      <c r="Q11565" s="135"/>
    </row>
    <row r="11566" spans="5:17" x14ac:dyDescent="0.25">
      <c r="E11566" s="265"/>
      <c r="M11566" s="159"/>
      <c r="N11566" s="149"/>
      <c r="P11566" s="135"/>
      <c r="Q11566" s="135"/>
    </row>
    <row r="11567" spans="5:17" x14ac:dyDescent="0.25">
      <c r="E11567" s="265"/>
      <c r="M11567" s="159"/>
      <c r="N11567" s="149"/>
      <c r="P11567" s="135"/>
      <c r="Q11567" s="135"/>
    </row>
    <row r="11568" spans="5:17" x14ac:dyDescent="0.25">
      <c r="E11568" s="265"/>
      <c r="M11568" s="159"/>
      <c r="N11568" s="149"/>
      <c r="P11568" s="135"/>
      <c r="Q11568" s="135"/>
    </row>
    <row r="11569" spans="5:17" x14ac:dyDescent="0.25">
      <c r="E11569" s="265"/>
      <c r="M11569" s="159"/>
      <c r="N11569" s="149"/>
      <c r="P11569" s="135"/>
      <c r="Q11569" s="135"/>
    </row>
    <row r="11570" spans="5:17" x14ac:dyDescent="0.25">
      <c r="E11570" s="265"/>
      <c r="M11570" s="159"/>
      <c r="N11570" s="149"/>
      <c r="P11570" s="135"/>
      <c r="Q11570" s="135"/>
    </row>
    <row r="11571" spans="5:17" x14ac:dyDescent="0.25">
      <c r="E11571" s="265"/>
      <c r="M11571" s="159"/>
      <c r="N11571" s="149"/>
      <c r="P11571" s="135"/>
      <c r="Q11571" s="135"/>
    </row>
    <row r="11572" spans="5:17" x14ac:dyDescent="0.25">
      <c r="E11572" s="265"/>
      <c r="M11572" s="159"/>
      <c r="N11572" s="149"/>
      <c r="P11572" s="135"/>
      <c r="Q11572" s="135"/>
    </row>
    <row r="11573" spans="5:17" x14ac:dyDescent="0.25">
      <c r="E11573" s="265"/>
      <c r="M11573" s="159"/>
      <c r="N11573" s="149"/>
      <c r="P11573" s="135"/>
      <c r="Q11573" s="135"/>
    </row>
    <row r="11574" spans="5:17" x14ac:dyDescent="0.25">
      <c r="E11574" s="265"/>
      <c r="M11574" s="159"/>
      <c r="N11574" s="149"/>
      <c r="P11574" s="135"/>
      <c r="Q11574" s="135"/>
    </row>
    <row r="11575" spans="5:17" x14ac:dyDescent="0.25">
      <c r="E11575" s="265"/>
      <c r="M11575" s="159"/>
      <c r="N11575" s="149"/>
      <c r="P11575" s="135"/>
      <c r="Q11575" s="135"/>
    </row>
    <row r="11576" spans="5:17" x14ac:dyDescent="0.25">
      <c r="E11576" s="265"/>
      <c r="M11576" s="159"/>
      <c r="N11576" s="149"/>
      <c r="P11576" s="135"/>
      <c r="Q11576" s="135"/>
    </row>
    <row r="11577" spans="5:17" x14ac:dyDescent="0.25">
      <c r="E11577" s="265"/>
      <c r="M11577" s="159"/>
      <c r="N11577" s="149"/>
      <c r="P11577" s="135"/>
      <c r="Q11577" s="135"/>
    </row>
    <row r="11578" spans="5:17" x14ac:dyDescent="0.25">
      <c r="E11578" s="265"/>
      <c r="M11578" s="159"/>
      <c r="N11578" s="149"/>
      <c r="P11578" s="135"/>
      <c r="Q11578" s="135"/>
    </row>
    <row r="11579" spans="5:17" x14ac:dyDescent="0.25">
      <c r="E11579" s="265"/>
      <c r="M11579" s="159"/>
      <c r="N11579" s="149"/>
      <c r="P11579" s="135"/>
      <c r="Q11579" s="135"/>
    </row>
    <row r="11580" spans="5:17" x14ac:dyDescent="0.25">
      <c r="E11580" s="265"/>
      <c r="M11580" s="159"/>
      <c r="N11580" s="149"/>
      <c r="P11580" s="135"/>
      <c r="Q11580" s="135"/>
    </row>
    <row r="11581" spans="5:17" x14ac:dyDescent="0.25">
      <c r="E11581" s="265"/>
      <c r="M11581" s="159"/>
      <c r="N11581" s="149"/>
      <c r="P11581" s="135"/>
      <c r="Q11581" s="135"/>
    </row>
    <row r="11582" spans="5:17" x14ac:dyDescent="0.25">
      <c r="E11582" s="265"/>
      <c r="M11582" s="159"/>
      <c r="N11582" s="149"/>
      <c r="P11582" s="135"/>
      <c r="Q11582" s="135"/>
    </row>
    <row r="11583" spans="5:17" x14ac:dyDescent="0.25">
      <c r="E11583" s="265"/>
      <c r="M11583" s="159"/>
      <c r="N11583" s="149"/>
      <c r="P11583" s="135"/>
      <c r="Q11583" s="135"/>
    </row>
    <row r="11584" spans="5:17" x14ac:dyDescent="0.25">
      <c r="E11584" s="265"/>
      <c r="M11584" s="159"/>
      <c r="N11584" s="149"/>
      <c r="P11584" s="135"/>
      <c r="Q11584" s="135"/>
    </row>
    <row r="11585" spans="5:17" x14ac:dyDescent="0.25">
      <c r="E11585" s="265"/>
      <c r="M11585" s="159"/>
      <c r="N11585" s="149"/>
      <c r="P11585" s="135"/>
      <c r="Q11585" s="135"/>
    </row>
    <row r="11586" spans="5:17" x14ac:dyDescent="0.25">
      <c r="E11586" s="265"/>
      <c r="M11586" s="159"/>
      <c r="N11586" s="149"/>
      <c r="P11586" s="135"/>
      <c r="Q11586" s="135"/>
    </row>
    <row r="11587" spans="5:17" x14ac:dyDescent="0.25">
      <c r="E11587" s="265"/>
      <c r="M11587" s="159"/>
      <c r="N11587" s="149"/>
      <c r="P11587" s="135"/>
      <c r="Q11587" s="135"/>
    </row>
    <row r="11588" spans="5:17" x14ac:dyDescent="0.25">
      <c r="E11588" s="265"/>
      <c r="M11588" s="159"/>
      <c r="N11588" s="149"/>
      <c r="P11588" s="135"/>
      <c r="Q11588" s="135"/>
    </row>
    <row r="11589" spans="5:17" x14ac:dyDescent="0.25">
      <c r="E11589" s="265"/>
      <c r="M11589" s="159"/>
      <c r="N11589" s="149"/>
      <c r="P11589" s="135"/>
      <c r="Q11589" s="135"/>
    </row>
    <row r="11590" spans="5:17" x14ac:dyDescent="0.25">
      <c r="E11590" s="265"/>
      <c r="M11590" s="159"/>
      <c r="N11590" s="149"/>
      <c r="P11590" s="135"/>
      <c r="Q11590" s="135"/>
    </row>
    <row r="11591" spans="5:17" x14ac:dyDescent="0.25">
      <c r="E11591" s="265"/>
      <c r="M11591" s="159"/>
      <c r="N11591" s="149"/>
      <c r="P11591" s="135"/>
      <c r="Q11591" s="135"/>
    </row>
    <row r="11592" spans="5:17" x14ac:dyDescent="0.25">
      <c r="E11592" s="265"/>
      <c r="M11592" s="159"/>
      <c r="N11592" s="149"/>
      <c r="P11592" s="135"/>
      <c r="Q11592" s="135"/>
    </row>
    <row r="11593" spans="5:17" x14ac:dyDescent="0.25">
      <c r="E11593" s="265"/>
      <c r="M11593" s="159"/>
      <c r="N11593" s="149"/>
      <c r="P11593" s="135"/>
      <c r="Q11593" s="135"/>
    </row>
    <row r="11594" spans="5:17" x14ac:dyDescent="0.25">
      <c r="E11594" s="265"/>
      <c r="M11594" s="159"/>
      <c r="N11594" s="149"/>
      <c r="P11594" s="135"/>
      <c r="Q11594" s="135"/>
    </row>
    <row r="11595" spans="5:17" x14ac:dyDescent="0.25">
      <c r="E11595" s="265"/>
      <c r="M11595" s="159"/>
      <c r="N11595" s="149"/>
      <c r="P11595" s="135"/>
      <c r="Q11595" s="135"/>
    </row>
    <row r="11596" spans="5:17" x14ac:dyDescent="0.25">
      <c r="E11596" s="265"/>
      <c r="M11596" s="159"/>
      <c r="N11596" s="149"/>
      <c r="P11596" s="135"/>
      <c r="Q11596" s="135"/>
    </row>
    <row r="11597" spans="5:17" x14ac:dyDescent="0.25">
      <c r="E11597" s="265"/>
      <c r="M11597" s="159"/>
      <c r="N11597" s="149"/>
      <c r="P11597" s="135"/>
      <c r="Q11597" s="135"/>
    </row>
    <row r="11598" spans="5:17" x14ac:dyDescent="0.25">
      <c r="E11598" s="265"/>
      <c r="M11598" s="159"/>
      <c r="N11598" s="149"/>
      <c r="P11598" s="135"/>
      <c r="Q11598" s="135"/>
    </row>
    <row r="11599" spans="5:17" x14ac:dyDescent="0.25">
      <c r="E11599" s="265"/>
      <c r="M11599" s="159"/>
      <c r="N11599" s="149"/>
      <c r="P11599" s="135"/>
      <c r="Q11599" s="135"/>
    </row>
    <row r="11600" spans="5:17" x14ac:dyDescent="0.25">
      <c r="E11600" s="265"/>
      <c r="M11600" s="159"/>
      <c r="N11600" s="149"/>
      <c r="P11600" s="135"/>
      <c r="Q11600" s="135"/>
    </row>
    <row r="11601" spans="5:17" x14ac:dyDescent="0.25">
      <c r="E11601" s="265"/>
      <c r="M11601" s="159"/>
      <c r="N11601" s="149"/>
      <c r="P11601" s="135"/>
      <c r="Q11601" s="135"/>
    </row>
    <row r="11602" spans="5:17" x14ac:dyDescent="0.25">
      <c r="E11602" s="265"/>
      <c r="M11602" s="159"/>
      <c r="N11602" s="149"/>
      <c r="P11602" s="135"/>
      <c r="Q11602" s="135"/>
    </row>
    <row r="11603" spans="5:17" x14ac:dyDescent="0.25">
      <c r="E11603" s="265"/>
      <c r="M11603" s="159"/>
      <c r="N11603" s="149"/>
      <c r="P11603" s="135"/>
      <c r="Q11603" s="135"/>
    </row>
    <row r="11604" spans="5:17" x14ac:dyDescent="0.25">
      <c r="E11604" s="265"/>
      <c r="M11604" s="159"/>
      <c r="N11604" s="149"/>
      <c r="P11604" s="135"/>
      <c r="Q11604" s="135"/>
    </row>
    <row r="11605" spans="5:17" x14ac:dyDescent="0.25">
      <c r="E11605" s="265"/>
      <c r="M11605" s="159"/>
      <c r="N11605" s="149"/>
      <c r="P11605" s="135"/>
      <c r="Q11605" s="135"/>
    </row>
    <row r="11606" spans="5:17" x14ac:dyDescent="0.25">
      <c r="E11606" s="265"/>
      <c r="M11606" s="159"/>
      <c r="N11606" s="149"/>
      <c r="P11606" s="135"/>
      <c r="Q11606" s="135"/>
    </row>
    <row r="11607" spans="5:17" x14ac:dyDescent="0.25">
      <c r="E11607" s="265"/>
      <c r="M11607" s="159"/>
      <c r="N11607" s="149"/>
      <c r="P11607" s="135"/>
      <c r="Q11607" s="135"/>
    </row>
    <row r="11608" spans="5:17" x14ac:dyDescent="0.25">
      <c r="E11608" s="265"/>
      <c r="M11608" s="159"/>
      <c r="N11608" s="149"/>
      <c r="P11608" s="135"/>
      <c r="Q11608" s="135"/>
    </row>
    <row r="11609" spans="5:17" x14ac:dyDescent="0.25">
      <c r="E11609" s="265"/>
      <c r="M11609" s="159"/>
      <c r="N11609" s="149"/>
      <c r="P11609" s="135"/>
      <c r="Q11609" s="135"/>
    </row>
    <row r="11610" spans="5:17" x14ac:dyDescent="0.25">
      <c r="E11610" s="265"/>
      <c r="M11610" s="159"/>
      <c r="N11610" s="149"/>
      <c r="P11610" s="135"/>
      <c r="Q11610" s="135"/>
    </row>
    <row r="11611" spans="5:17" x14ac:dyDescent="0.25">
      <c r="E11611" s="265"/>
      <c r="M11611" s="159"/>
      <c r="N11611" s="149"/>
      <c r="P11611" s="135"/>
      <c r="Q11611" s="135"/>
    </row>
    <row r="11612" spans="5:17" x14ac:dyDescent="0.25">
      <c r="E11612" s="265"/>
      <c r="M11612" s="159"/>
      <c r="N11612" s="149"/>
      <c r="P11612" s="135"/>
      <c r="Q11612" s="135"/>
    </row>
    <row r="11613" spans="5:17" x14ac:dyDescent="0.25">
      <c r="E11613" s="265"/>
      <c r="M11613" s="159"/>
      <c r="N11613" s="149"/>
      <c r="P11613" s="135"/>
      <c r="Q11613" s="135"/>
    </row>
    <row r="11614" spans="5:17" x14ac:dyDescent="0.25">
      <c r="E11614" s="265"/>
      <c r="M11614" s="159"/>
      <c r="N11614" s="149"/>
      <c r="P11614" s="135"/>
      <c r="Q11614" s="135"/>
    </row>
    <row r="11615" spans="5:17" x14ac:dyDescent="0.25">
      <c r="E11615" s="265"/>
      <c r="M11615" s="159"/>
      <c r="N11615" s="149"/>
      <c r="P11615" s="135"/>
      <c r="Q11615" s="135"/>
    </row>
    <row r="11616" spans="5:17" x14ac:dyDescent="0.25">
      <c r="E11616" s="265"/>
      <c r="M11616" s="159"/>
      <c r="N11616" s="149"/>
      <c r="P11616" s="135"/>
      <c r="Q11616" s="135"/>
    </row>
    <row r="11617" spans="5:17" x14ac:dyDescent="0.25">
      <c r="E11617" s="265"/>
      <c r="M11617" s="159"/>
      <c r="N11617" s="149"/>
      <c r="P11617" s="135"/>
      <c r="Q11617" s="135"/>
    </row>
    <row r="11618" spans="5:17" x14ac:dyDescent="0.25">
      <c r="E11618" s="265"/>
      <c r="M11618" s="159"/>
      <c r="N11618" s="149"/>
      <c r="P11618" s="135"/>
      <c r="Q11618" s="135"/>
    </row>
    <row r="11619" spans="5:17" x14ac:dyDescent="0.25">
      <c r="E11619" s="265"/>
      <c r="M11619" s="159"/>
      <c r="N11619" s="149"/>
      <c r="P11619" s="135"/>
      <c r="Q11619" s="135"/>
    </row>
    <row r="11620" spans="5:17" x14ac:dyDescent="0.25">
      <c r="E11620" s="265"/>
      <c r="M11620" s="159"/>
      <c r="N11620" s="149"/>
      <c r="P11620" s="135"/>
      <c r="Q11620" s="135"/>
    </row>
    <row r="11621" spans="5:17" x14ac:dyDescent="0.25">
      <c r="E11621" s="265"/>
      <c r="M11621" s="159"/>
      <c r="N11621" s="149"/>
      <c r="P11621" s="135"/>
      <c r="Q11621" s="135"/>
    </row>
    <row r="11622" spans="5:17" x14ac:dyDescent="0.25">
      <c r="E11622" s="265"/>
      <c r="M11622" s="159"/>
      <c r="N11622" s="149"/>
      <c r="P11622" s="135"/>
      <c r="Q11622" s="135"/>
    </row>
    <row r="11623" spans="5:17" x14ac:dyDescent="0.25">
      <c r="E11623" s="265"/>
      <c r="M11623" s="159"/>
      <c r="N11623" s="149"/>
      <c r="P11623" s="135"/>
      <c r="Q11623" s="135"/>
    </row>
    <row r="11624" spans="5:17" x14ac:dyDescent="0.25">
      <c r="E11624" s="265"/>
      <c r="M11624" s="159"/>
      <c r="N11624" s="149"/>
      <c r="P11624" s="135"/>
      <c r="Q11624" s="135"/>
    </row>
    <row r="11625" spans="5:17" x14ac:dyDescent="0.25">
      <c r="E11625" s="265"/>
      <c r="M11625" s="159"/>
      <c r="N11625" s="149"/>
      <c r="P11625" s="135"/>
      <c r="Q11625" s="135"/>
    </row>
    <row r="11626" spans="5:17" x14ac:dyDescent="0.25">
      <c r="E11626" s="265"/>
      <c r="M11626" s="159"/>
      <c r="N11626" s="149"/>
      <c r="P11626" s="135"/>
      <c r="Q11626" s="135"/>
    </row>
    <row r="11627" spans="5:17" x14ac:dyDescent="0.25">
      <c r="E11627" s="265"/>
      <c r="M11627" s="159"/>
      <c r="N11627" s="149"/>
      <c r="P11627" s="135"/>
      <c r="Q11627" s="135"/>
    </row>
    <row r="11628" spans="5:17" x14ac:dyDescent="0.25">
      <c r="E11628" s="265"/>
      <c r="M11628" s="159"/>
      <c r="N11628" s="149"/>
      <c r="P11628" s="135"/>
      <c r="Q11628" s="135"/>
    </row>
    <row r="11629" spans="5:17" x14ac:dyDescent="0.25">
      <c r="E11629" s="265"/>
      <c r="M11629" s="159"/>
      <c r="N11629" s="149"/>
      <c r="P11629" s="135"/>
      <c r="Q11629" s="135"/>
    </row>
    <row r="11630" spans="5:17" x14ac:dyDescent="0.25">
      <c r="E11630" s="265"/>
      <c r="M11630" s="159"/>
      <c r="N11630" s="149"/>
      <c r="P11630" s="135"/>
      <c r="Q11630" s="135"/>
    </row>
    <row r="11631" spans="5:17" x14ac:dyDescent="0.25">
      <c r="E11631" s="265"/>
      <c r="M11631" s="159"/>
      <c r="N11631" s="149"/>
      <c r="P11631" s="135"/>
      <c r="Q11631" s="135"/>
    </row>
    <row r="11632" spans="5:17" x14ac:dyDescent="0.25">
      <c r="E11632" s="265"/>
      <c r="M11632" s="159"/>
      <c r="N11632" s="149"/>
      <c r="P11632" s="135"/>
      <c r="Q11632" s="135"/>
    </row>
    <row r="11633" spans="5:17" x14ac:dyDescent="0.25">
      <c r="E11633" s="265"/>
      <c r="M11633" s="159"/>
      <c r="N11633" s="149"/>
      <c r="P11633" s="135"/>
      <c r="Q11633" s="135"/>
    </row>
    <row r="11634" spans="5:17" x14ac:dyDescent="0.25">
      <c r="E11634" s="265"/>
      <c r="M11634" s="159"/>
      <c r="N11634" s="149"/>
      <c r="P11634" s="135"/>
      <c r="Q11634" s="135"/>
    </row>
    <row r="11635" spans="5:17" x14ac:dyDescent="0.25">
      <c r="E11635" s="265"/>
      <c r="M11635" s="159"/>
      <c r="N11635" s="149"/>
      <c r="P11635" s="135"/>
      <c r="Q11635" s="135"/>
    </row>
    <row r="11636" spans="5:17" x14ac:dyDescent="0.25">
      <c r="E11636" s="265"/>
      <c r="M11636" s="159"/>
      <c r="N11636" s="149"/>
      <c r="P11636" s="135"/>
      <c r="Q11636" s="135"/>
    </row>
    <row r="11637" spans="5:17" x14ac:dyDescent="0.25">
      <c r="E11637" s="265"/>
      <c r="M11637" s="159"/>
      <c r="N11637" s="149"/>
      <c r="P11637" s="135"/>
      <c r="Q11637" s="135"/>
    </row>
    <row r="11638" spans="5:17" x14ac:dyDescent="0.25">
      <c r="E11638" s="265"/>
      <c r="M11638" s="159"/>
      <c r="N11638" s="149"/>
      <c r="P11638" s="135"/>
      <c r="Q11638" s="135"/>
    </row>
    <row r="11639" spans="5:17" x14ac:dyDescent="0.25">
      <c r="E11639" s="265"/>
      <c r="M11639" s="159"/>
      <c r="N11639" s="149"/>
      <c r="P11639" s="135"/>
      <c r="Q11639" s="135"/>
    </row>
    <row r="11640" spans="5:17" x14ac:dyDescent="0.25">
      <c r="E11640" s="265"/>
      <c r="M11640" s="159"/>
      <c r="N11640" s="149"/>
      <c r="P11640" s="135"/>
      <c r="Q11640" s="135"/>
    </row>
    <row r="11641" spans="5:17" x14ac:dyDescent="0.25">
      <c r="E11641" s="265"/>
      <c r="M11641" s="159"/>
      <c r="N11641" s="149"/>
      <c r="P11641" s="135"/>
      <c r="Q11641" s="135"/>
    </row>
    <row r="11642" spans="5:17" x14ac:dyDescent="0.25">
      <c r="E11642" s="265"/>
      <c r="M11642" s="159"/>
      <c r="N11642" s="149"/>
      <c r="P11642" s="135"/>
      <c r="Q11642" s="135"/>
    </row>
    <row r="11643" spans="5:17" x14ac:dyDescent="0.25">
      <c r="E11643" s="265"/>
      <c r="M11643" s="159"/>
      <c r="N11643" s="149"/>
      <c r="P11643" s="135"/>
      <c r="Q11643" s="135"/>
    </row>
    <row r="11644" spans="5:17" x14ac:dyDescent="0.25">
      <c r="E11644" s="265"/>
      <c r="M11644" s="159"/>
      <c r="N11644" s="149"/>
      <c r="P11644" s="135"/>
      <c r="Q11644" s="135"/>
    </row>
    <row r="11645" spans="5:17" x14ac:dyDescent="0.25">
      <c r="E11645" s="265"/>
      <c r="M11645" s="159"/>
      <c r="N11645" s="149"/>
      <c r="P11645" s="135"/>
      <c r="Q11645" s="135"/>
    </row>
    <row r="11646" spans="5:17" x14ac:dyDescent="0.25">
      <c r="E11646" s="265"/>
      <c r="M11646" s="159"/>
      <c r="N11646" s="149"/>
      <c r="P11646" s="135"/>
      <c r="Q11646" s="135"/>
    </row>
    <row r="11647" spans="5:17" x14ac:dyDescent="0.25">
      <c r="E11647" s="265"/>
      <c r="M11647" s="159"/>
      <c r="N11647" s="149"/>
      <c r="P11647" s="135"/>
      <c r="Q11647" s="135"/>
    </row>
    <row r="11648" spans="5:17" x14ac:dyDescent="0.25">
      <c r="E11648" s="265"/>
      <c r="M11648" s="159"/>
      <c r="N11648" s="149"/>
      <c r="P11648" s="135"/>
      <c r="Q11648" s="135"/>
    </row>
    <row r="11649" spans="5:17" x14ac:dyDescent="0.25">
      <c r="E11649" s="265"/>
      <c r="M11649" s="159"/>
      <c r="N11649" s="149"/>
      <c r="P11649" s="135"/>
      <c r="Q11649" s="135"/>
    </row>
    <row r="11650" spans="5:17" x14ac:dyDescent="0.25">
      <c r="E11650" s="265"/>
      <c r="M11650" s="159"/>
      <c r="N11650" s="149"/>
      <c r="P11650" s="135"/>
      <c r="Q11650" s="135"/>
    </row>
    <row r="11651" spans="5:17" x14ac:dyDescent="0.25">
      <c r="E11651" s="265"/>
      <c r="M11651" s="159"/>
      <c r="N11651" s="149"/>
      <c r="P11651" s="135"/>
      <c r="Q11651" s="135"/>
    </row>
    <row r="11652" spans="5:17" x14ac:dyDescent="0.25">
      <c r="E11652" s="265"/>
      <c r="M11652" s="159"/>
      <c r="N11652" s="149"/>
      <c r="P11652" s="135"/>
      <c r="Q11652" s="135"/>
    </row>
    <row r="11653" spans="5:17" x14ac:dyDescent="0.25">
      <c r="E11653" s="265"/>
      <c r="M11653" s="159"/>
      <c r="N11653" s="149"/>
      <c r="P11653" s="135"/>
      <c r="Q11653" s="135"/>
    </row>
    <row r="11654" spans="5:17" x14ac:dyDescent="0.25">
      <c r="E11654" s="265"/>
      <c r="M11654" s="159"/>
      <c r="N11654" s="149"/>
      <c r="P11654" s="135"/>
      <c r="Q11654" s="135"/>
    </row>
    <row r="11655" spans="5:17" x14ac:dyDescent="0.25">
      <c r="E11655" s="265"/>
      <c r="M11655" s="159"/>
      <c r="N11655" s="149"/>
      <c r="P11655" s="135"/>
      <c r="Q11655" s="135"/>
    </row>
    <row r="11656" spans="5:17" x14ac:dyDescent="0.25">
      <c r="E11656" s="265"/>
      <c r="M11656" s="159"/>
      <c r="N11656" s="149"/>
      <c r="P11656" s="135"/>
      <c r="Q11656" s="135"/>
    </row>
    <row r="11657" spans="5:17" x14ac:dyDescent="0.25">
      <c r="E11657" s="265"/>
      <c r="M11657" s="159"/>
      <c r="N11657" s="149"/>
      <c r="P11657" s="135"/>
      <c r="Q11657" s="135"/>
    </row>
    <row r="11658" spans="5:17" x14ac:dyDescent="0.25">
      <c r="E11658" s="265"/>
      <c r="M11658" s="159"/>
      <c r="N11658" s="149"/>
      <c r="P11658" s="135"/>
      <c r="Q11658" s="135"/>
    </row>
    <row r="11659" spans="5:17" x14ac:dyDescent="0.25">
      <c r="E11659" s="265"/>
      <c r="M11659" s="159"/>
      <c r="N11659" s="149"/>
      <c r="P11659" s="135"/>
      <c r="Q11659" s="135"/>
    </row>
    <row r="11660" spans="5:17" x14ac:dyDescent="0.25">
      <c r="E11660" s="265"/>
      <c r="M11660" s="159"/>
      <c r="N11660" s="149"/>
      <c r="P11660" s="135"/>
      <c r="Q11660" s="135"/>
    </row>
    <row r="11661" spans="5:17" x14ac:dyDescent="0.25">
      <c r="E11661" s="265"/>
      <c r="M11661" s="159"/>
      <c r="N11661" s="149"/>
      <c r="P11661" s="135"/>
      <c r="Q11661" s="135"/>
    </row>
    <row r="11662" spans="5:17" x14ac:dyDescent="0.25">
      <c r="E11662" s="265"/>
      <c r="M11662" s="159"/>
      <c r="N11662" s="149"/>
      <c r="P11662" s="135"/>
      <c r="Q11662" s="135"/>
    </row>
    <row r="11663" spans="5:17" x14ac:dyDescent="0.25">
      <c r="E11663" s="265"/>
      <c r="M11663" s="159"/>
      <c r="N11663" s="149"/>
      <c r="P11663" s="135"/>
      <c r="Q11663" s="135"/>
    </row>
    <row r="11664" spans="5:17" x14ac:dyDescent="0.25">
      <c r="E11664" s="265"/>
      <c r="M11664" s="159"/>
      <c r="N11664" s="149"/>
      <c r="P11664" s="135"/>
      <c r="Q11664" s="135"/>
    </row>
    <row r="11665" spans="5:17" x14ac:dyDescent="0.25">
      <c r="E11665" s="265"/>
      <c r="M11665" s="159"/>
      <c r="N11665" s="149"/>
      <c r="P11665" s="135"/>
      <c r="Q11665" s="135"/>
    </row>
    <row r="11666" spans="5:17" x14ac:dyDescent="0.25">
      <c r="E11666" s="265"/>
      <c r="M11666" s="159"/>
      <c r="N11666" s="149"/>
      <c r="P11666" s="135"/>
      <c r="Q11666" s="135"/>
    </row>
    <row r="11667" spans="5:17" x14ac:dyDescent="0.25">
      <c r="E11667" s="265"/>
      <c r="M11667" s="159"/>
      <c r="N11667" s="149"/>
      <c r="P11667" s="135"/>
      <c r="Q11667" s="135"/>
    </row>
    <row r="11668" spans="5:17" x14ac:dyDescent="0.25">
      <c r="E11668" s="265"/>
      <c r="M11668" s="159"/>
      <c r="N11668" s="149"/>
      <c r="P11668" s="135"/>
      <c r="Q11668" s="135"/>
    </row>
    <row r="11669" spans="5:17" x14ac:dyDescent="0.25">
      <c r="E11669" s="265"/>
      <c r="M11669" s="159"/>
      <c r="N11669" s="149"/>
      <c r="P11669" s="135"/>
      <c r="Q11669" s="135"/>
    </row>
    <row r="11670" spans="5:17" x14ac:dyDescent="0.25">
      <c r="E11670" s="265"/>
      <c r="M11670" s="159"/>
      <c r="N11670" s="149"/>
      <c r="P11670" s="135"/>
      <c r="Q11670" s="135"/>
    </row>
    <row r="11671" spans="5:17" x14ac:dyDescent="0.25">
      <c r="E11671" s="265"/>
      <c r="M11671" s="159"/>
      <c r="N11671" s="149"/>
      <c r="P11671" s="135"/>
      <c r="Q11671" s="135"/>
    </row>
    <row r="11672" spans="5:17" x14ac:dyDescent="0.25">
      <c r="E11672" s="265"/>
      <c r="M11672" s="159"/>
      <c r="N11672" s="149"/>
      <c r="P11672" s="135"/>
      <c r="Q11672" s="135"/>
    </row>
    <row r="11673" spans="5:17" x14ac:dyDescent="0.25">
      <c r="E11673" s="265"/>
      <c r="M11673" s="159"/>
      <c r="N11673" s="149"/>
      <c r="P11673" s="135"/>
      <c r="Q11673" s="135"/>
    </row>
    <row r="11674" spans="5:17" x14ac:dyDescent="0.25">
      <c r="E11674" s="265"/>
      <c r="M11674" s="159"/>
      <c r="N11674" s="149"/>
      <c r="P11674" s="135"/>
      <c r="Q11674" s="135"/>
    </row>
    <row r="11675" spans="5:17" x14ac:dyDescent="0.25">
      <c r="E11675" s="265"/>
      <c r="M11675" s="159"/>
      <c r="N11675" s="149"/>
      <c r="P11675" s="135"/>
      <c r="Q11675" s="135"/>
    </row>
    <row r="11676" spans="5:17" x14ac:dyDescent="0.25">
      <c r="E11676" s="265"/>
      <c r="M11676" s="159"/>
      <c r="N11676" s="149"/>
      <c r="P11676" s="135"/>
      <c r="Q11676" s="135"/>
    </row>
    <row r="11677" spans="5:17" x14ac:dyDescent="0.25">
      <c r="E11677" s="265"/>
      <c r="M11677" s="159"/>
      <c r="N11677" s="149"/>
      <c r="P11677" s="135"/>
      <c r="Q11677" s="135"/>
    </row>
    <row r="11678" spans="5:17" x14ac:dyDescent="0.25">
      <c r="E11678" s="265"/>
      <c r="M11678" s="159"/>
      <c r="N11678" s="149"/>
      <c r="P11678" s="135"/>
      <c r="Q11678" s="135"/>
    </row>
    <row r="11679" spans="5:17" x14ac:dyDescent="0.25">
      <c r="E11679" s="265"/>
      <c r="M11679" s="159"/>
      <c r="N11679" s="149"/>
      <c r="P11679" s="135"/>
      <c r="Q11679" s="135"/>
    </row>
    <row r="11680" spans="5:17" x14ac:dyDescent="0.25">
      <c r="E11680" s="265"/>
      <c r="M11680" s="159"/>
      <c r="N11680" s="149"/>
      <c r="P11680" s="135"/>
      <c r="Q11680" s="135"/>
    </row>
    <row r="11681" spans="5:17" x14ac:dyDescent="0.25">
      <c r="E11681" s="265"/>
      <c r="M11681" s="159"/>
      <c r="N11681" s="149"/>
      <c r="P11681" s="135"/>
      <c r="Q11681" s="135"/>
    </row>
    <row r="11682" spans="5:17" x14ac:dyDescent="0.25">
      <c r="E11682" s="265"/>
      <c r="M11682" s="159"/>
      <c r="N11682" s="149"/>
      <c r="P11682" s="135"/>
      <c r="Q11682" s="135"/>
    </row>
    <row r="11683" spans="5:17" x14ac:dyDescent="0.25">
      <c r="E11683" s="265"/>
      <c r="M11683" s="159"/>
      <c r="N11683" s="149"/>
      <c r="P11683" s="135"/>
      <c r="Q11683" s="135"/>
    </row>
    <row r="11684" spans="5:17" x14ac:dyDescent="0.25">
      <c r="E11684" s="265"/>
      <c r="M11684" s="159"/>
      <c r="N11684" s="149"/>
      <c r="P11684" s="135"/>
      <c r="Q11684" s="135"/>
    </row>
    <row r="11685" spans="5:17" x14ac:dyDescent="0.25">
      <c r="E11685" s="265"/>
      <c r="M11685" s="159"/>
      <c r="N11685" s="149"/>
      <c r="P11685" s="135"/>
      <c r="Q11685" s="135"/>
    </row>
    <row r="11686" spans="5:17" x14ac:dyDescent="0.25">
      <c r="E11686" s="265"/>
      <c r="M11686" s="159"/>
      <c r="N11686" s="149"/>
      <c r="P11686" s="135"/>
      <c r="Q11686" s="135"/>
    </row>
    <row r="11687" spans="5:17" x14ac:dyDescent="0.25">
      <c r="E11687" s="265"/>
      <c r="M11687" s="159"/>
      <c r="N11687" s="149"/>
      <c r="P11687" s="135"/>
      <c r="Q11687" s="135"/>
    </row>
    <row r="11688" spans="5:17" x14ac:dyDescent="0.25">
      <c r="E11688" s="265"/>
      <c r="M11688" s="159"/>
      <c r="N11688" s="149"/>
      <c r="P11688" s="135"/>
      <c r="Q11688" s="135"/>
    </row>
    <row r="11689" spans="5:17" x14ac:dyDescent="0.25">
      <c r="E11689" s="265"/>
      <c r="M11689" s="159"/>
      <c r="N11689" s="149"/>
      <c r="P11689" s="135"/>
      <c r="Q11689" s="135"/>
    </row>
    <row r="11690" spans="5:17" x14ac:dyDescent="0.25">
      <c r="E11690" s="265"/>
      <c r="M11690" s="159"/>
      <c r="N11690" s="149"/>
      <c r="P11690" s="135"/>
      <c r="Q11690" s="135"/>
    </row>
    <row r="11691" spans="5:17" x14ac:dyDescent="0.25">
      <c r="E11691" s="265"/>
      <c r="M11691" s="159"/>
      <c r="N11691" s="149"/>
      <c r="P11691" s="135"/>
      <c r="Q11691" s="135"/>
    </row>
    <row r="11692" spans="5:17" x14ac:dyDescent="0.25">
      <c r="E11692" s="265"/>
      <c r="M11692" s="159"/>
      <c r="N11692" s="149"/>
      <c r="P11692" s="135"/>
      <c r="Q11692" s="135"/>
    </row>
    <row r="11693" spans="5:17" x14ac:dyDescent="0.25">
      <c r="E11693" s="265"/>
      <c r="M11693" s="159"/>
      <c r="N11693" s="149"/>
      <c r="P11693" s="135"/>
      <c r="Q11693" s="135"/>
    </row>
    <row r="11694" spans="5:17" x14ac:dyDescent="0.25">
      <c r="E11694" s="265"/>
      <c r="M11694" s="159"/>
      <c r="N11694" s="149"/>
      <c r="P11694" s="135"/>
      <c r="Q11694" s="135"/>
    </row>
    <row r="11695" spans="5:17" x14ac:dyDescent="0.25">
      <c r="E11695" s="265"/>
      <c r="M11695" s="159"/>
      <c r="N11695" s="149"/>
      <c r="P11695" s="135"/>
      <c r="Q11695" s="135"/>
    </row>
    <row r="11696" spans="5:17" x14ac:dyDescent="0.25">
      <c r="E11696" s="265"/>
      <c r="M11696" s="159"/>
      <c r="N11696" s="149"/>
      <c r="P11696" s="135"/>
      <c r="Q11696" s="135"/>
    </row>
    <row r="11697" spans="5:17" x14ac:dyDescent="0.25">
      <c r="E11697" s="265"/>
      <c r="M11697" s="159"/>
      <c r="N11697" s="149"/>
      <c r="P11697" s="135"/>
      <c r="Q11697" s="135"/>
    </row>
    <row r="11698" spans="5:17" x14ac:dyDescent="0.25">
      <c r="E11698" s="265"/>
      <c r="M11698" s="159"/>
      <c r="N11698" s="149"/>
      <c r="P11698" s="135"/>
      <c r="Q11698" s="135"/>
    </row>
    <row r="11699" spans="5:17" x14ac:dyDescent="0.25">
      <c r="E11699" s="265"/>
      <c r="M11699" s="159"/>
      <c r="N11699" s="149"/>
      <c r="P11699" s="135"/>
      <c r="Q11699" s="135"/>
    </row>
    <row r="11700" spans="5:17" x14ac:dyDescent="0.25">
      <c r="E11700" s="265"/>
      <c r="M11700" s="159"/>
      <c r="N11700" s="149"/>
      <c r="P11700" s="135"/>
      <c r="Q11700" s="135"/>
    </row>
    <row r="11701" spans="5:17" x14ac:dyDescent="0.25">
      <c r="E11701" s="265"/>
      <c r="M11701" s="159"/>
      <c r="N11701" s="149"/>
      <c r="P11701" s="135"/>
      <c r="Q11701" s="135"/>
    </row>
    <row r="11702" spans="5:17" x14ac:dyDescent="0.25">
      <c r="E11702" s="265"/>
      <c r="M11702" s="159"/>
      <c r="N11702" s="149"/>
      <c r="P11702" s="135"/>
      <c r="Q11702" s="135"/>
    </row>
    <row r="11703" spans="5:17" x14ac:dyDescent="0.25">
      <c r="E11703" s="265"/>
      <c r="M11703" s="159"/>
      <c r="N11703" s="149"/>
      <c r="P11703" s="135"/>
      <c r="Q11703" s="135"/>
    </row>
    <row r="11704" spans="5:17" x14ac:dyDescent="0.25">
      <c r="E11704" s="265"/>
      <c r="M11704" s="159"/>
      <c r="N11704" s="149"/>
      <c r="P11704" s="135"/>
      <c r="Q11704" s="135"/>
    </row>
    <row r="11705" spans="5:17" x14ac:dyDescent="0.25">
      <c r="E11705" s="265"/>
      <c r="M11705" s="159"/>
      <c r="N11705" s="149"/>
      <c r="P11705" s="135"/>
      <c r="Q11705" s="135"/>
    </row>
    <row r="11706" spans="5:17" x14ac:dyDescent="0.25">
      <c r="E11706" s="265"/>
      <c r="M11706" s="159"/>
      <c r="N11706" s="149"/>
      <c r="P11706" s="135"/>
      <c r="Q11706" s="135"/>
    </row>
    <row r="11707" spans="5:17" x14ac:dyDescent="0.25">
      <c r="E11707" s="265"/>
      <c r="M11707" s="159"/>
      <c r="N11707" s="149"/>
      <c r="P11707" s="135"/>
      <c r="Q11707" s="135"/>
    </row>
    <row r="11708" spans="5:17" x14ac:dyDescent="0.25">
      <c r="E11708" s="265"/>
      <c r="M11708" s="159"/>
      <c r="N11708" s="149"/>
      <c r="P11708" s="135"/>
      <c r="Q11708" s="135"/>
    </row>
    <row r="11709" spans="5:17" x14ac:dyDescent="0.25">
      <c r="E11709" s="265"/>
      <c r="M11709" s="159"/>
      <c r="N11709" s="149"/>
      <c r="P11709" s="135"/>
      <c r="Q11709" s="135"/>
    </row>
    <row r="11710" spans="5:17" x14ac:dyDescent="0.25">
      <c r="E11710" s="265"/>
      <c r="M11710" s="159"/>
      <c r="N11710" s="149"/>
      <c r="P11710" s="135"/>
      <c r="Q11710" s="135"/>
    </row>
    <row r="11711" spans="5:17" x14ac:dyDescent="0.25">
      <c r="E11711" s="265"/>
      <c r="M11711" s="159"/>
      <c r="N11711" s="149"/>
      <c r="P11711" s="135"/>
      <c r="Q11711" s="135"/>
    </row>
    <row r="11712" spans="5:17" x14ac:dyDescent="0.25">
      <c r="E11712" s="265"/>
      <c r="M11712" s="159"/>
      <c r="N11712" s="149"/>
      <c r="P11712" s="135"/>
      <c r="Q11712" s="135"/>
    </row>
    <row r="11713" spans="5:17" x14ac:dyDescent="0.25">
      <c r="E11713" s="265"/>
      <c r="M11713" s="159"/>
      <c r="N11713" s="149"/>
      <c r="P11713" s="135"/>
      <c r="Q11713" s="135"/>
    </row>
    <row r="11714" spans="5:17" x14ac:dyDescent="0.25">
      <c r="E11714" s="265"/>
      <c r="M11714" s="159"/>
      <c r="N11714" s="149"/>
      <c r="P11714" s="135"/>
      <c r="Q11714" s="135"/>
    </row>
    <row r="11715" spans="5:17" x14ac:dyDescent="0.25">
      <c r="E11715" s="265"/>
      <c r="M11715" s="159"/>
      <c r="N11715" s="149"/>
      <c r="P11715" s="135"/>
      <c r="Q11715" s="135"/>
    </row>
    <row r="11716" spans="5:17" x14ac:dyDescent="0.25">
      <c r="E11716" s="265"/>
      <c r="M11716" s="159"/>
      <c r="N11716" s="149"/>
      <c r="P11716" s="135"/>
      <c r="Q11716" s="135"/>
    </row>
    <row r="11717" spans="5:17" x14ac:dyDescent="0.25">
      <c r="E11717" s="265"/>
      <c r="M11717" s="159"/>
      <c r="N11717" s="149"/>
      <c r="P11717" s="135"/>
      <c r="Q11717" s="135"/>
    </row>
    <row r="11718" spans="5:17" x14ac:dyDescent="0.25">
      <c r="E11718" s="265"/>
      <c r="M11718" s="159"/>
      <c r="N11718" s="149"/>
      <c r="P11718" s="135"/>
      <c r="Q11718" s="135"/>
    </row>
    <row r="11719" spans="5:17" x14ac:dyDescent="0.25">
      <c r="E11719" s="265"/>
      <c r="M11719" s="159"/>
      <c r="N11719" s="149"/>
      <c r="P11719" s="135"/>
      <c r="Q11719" s="135"/>
    </row>
    <row r="11720" spans="5:17" x14ac:dyDescent="0.25">
      <c r="E11720" s="265"/>
      <c r="M11720" s="159"/>
      <c r="N11720" s="149"/>
      <c r="P11720" s="135"/>
      <c r="Q11720" s="135"/>
    </row>
    <row r="11721" spans="5:17" x14ac:dyDescent="0.25">
      <c r="E11721" s="265"/>
      <c r="M11721" s="159"/>
      <c r="N11721" s="149"/>
      <c r="P11721" s="135"/>
      <c r="Q11721" s="135"/>
    </row>
    <row r="11722" spans="5:17" x14ac:dyDescent="0.25">
      <c r="E11722" s="265"/>
      <c r="M11722" s="159"/>
      <c r="N11722" s="149"/>
      <c r="P11722" s="135"/>
      <c r="Q11722" s="135"/>
    </row>
    <row r="11723" spans="5:17" x14ac:dyDescent="0.25">
      <c r="E11723" s="265"/>
      <c r="M11723" s="159"/>
      <c r="N11723" s="149"/>
      <c r="P11723" s="135"/>
      <c r="Q11723" s="135"/>
    </row>
    <row r="11724" spans="5:17" x14ac:dyDescent="0.25">
      <c r="E11724" s="265"/>
      <c r="M11724" s="159"/>
      <c r="N11724" s="149"/>
      <c r="P11724" s="135"/>
      <c r="Q11724" s="135"/>
    </row>
    <row r="11725" spans="5:17" x14ac:dyDescent="0.25">
      <c r="E11725" s="265"/>
      <c r="M11725" s="159"/>
      <c r="N11725" s="149"/>
      <c r="P11725" s="135"/>
      <c r="Q11725" s="135"/>
    </row>
    <row r="11726" spans="5:17" x14ac:dyDescent="0.25">
      <c r="E11726" s="265"/>
      <c r="M11726" s="159"/>
      <c r="N11726" s="149"/>
      <c r="P11726" s="135"/>
      <c r="Q11726" s="135"/>
    </row>
    <row r="11727" spans="5:17" x14ac:dyDescent="0.25">
      <c r="E11727" s="265"/>
      <c r="M11727" s="159"/>
      <c r="N11727" s="149"/>
      <c r="P11727" s="135"/>
      <c r="Q11727" s="135"/>
    </row>
    <row r="11728" spans="5:17" x14ac:dyDescent="0.25">
      <c r="E11728" s="265"/>
      <c r="M11728" s="159"/>
      <c r="N11728" s="149"/>
      <c r="P11728" s="135"/>
      <c r="Q11728" s="135"/>
    </row>
    <row r="11729" spans="5:17" x14ac:dyDescent="0.25">
      <c r="E11729" s="265"/>
      <c r="M11729" s="159"/>
      <c r="N11729" s="149"/>
      <c r="P11729" s="135"/>
      <c r="Q11729" s="135"/>
    </row>
    <row r="11730" spans="5:17" x14ac:dyDescent="0.25">
      <c r="E11730" s="265"/>
      <c r="M11730" s="159"/>
      <c r="N11730" s="149"/>
      <c r="P11730" s="135"/>
      <c r="Q11730" s="135"/>
    </row>
    <row r="11731" spans="5:17" x14ac:dyDescent="0.25">
      <c r="E11731" s="265"/>
      <c r="M11731" s="159"/>
      <c r="N11731" s="149"/>
      <c r="P11731" s="135"/>
      <c r="Q11731" s="135"/>
    </row>
    <row r="11732" spans="5:17" x14ac:dyDescent="0.25">
      <c r="E11732" s="265"/>
      <c r="M11732" s="159"/>
      <c r="N11732" s="149"/>
      <c r="P11732" s="135"/>
      <c r="Q11732" s="135"/>
    </row>
    <row r="11733" spans="5:17" x14ac:dyDescent="0.25">
      <c r="E11733" s="265"/>
      <c r="M11733" s="159"/>
      <c r="N11733" s="149"/>
      <c r="P11733" s="135"/>
      <c r="Q11733" s="135"/>
    </row>
    <row r="11734" spans="5:17" x14ac:dyDescent="0.25">
      <c r="E11734" s="265"/>
      <c r="M11734" s="159"/>
      <c r="N11734" s="149"/>
      <c r="P11734" s="135"/>
      <c r="Q11734" s="135"/>
    </row>
    <row r="11735" spans="5:17" x14ac:dyDescent="0.25">
      <c r="E11735" s="265"/>
      <c r="M11735" s="159"/>
      <c r="N11735" s="149"/>
      <c r="P11735" s="135"/>
      <c r="Q11735" s="135"/>
    </row>
    <row r="11736" spans="5:17" x14ac:dyDescent="0.25">
      <c r="E11736" s="265"/>
      <c r="M11736" s="159"/>
      <c r="N11736" s="149"/>
      <c r="P11736" s="135"/>
      <c r="Q11736" s="135"/>
    </row>
    <row r="11737" spans="5:17" x14ac:dyDescent="0.25">
      <c r="E11737" s="265"/>
      <c r="M11737" s="159"/>
      <c r="N11737" s="149"/>
      <c r="P11737" s="135"/>
      <c r="Q11737" s="135"/>
    </row>
    <row r="11738" spans="5:17" x14ac:dyDescent="0.25">
      <c r="E11738" s="265"/>
      <c r="M11738" s="159"/>
      <c r="N11738" s="149"/>
      <c r="P11738" s="135"/>
      <c r="Q11738" s="135"/>
    </row>
    <row r="11739" spans="5:17" x14ac:dyDescent="0.25">
      <c r="E11739" s="265"/>
      <c r="M11739" s="159"/>
      <c r="N11739" s="149"/>
      <c r="P11739" s="135"/>
      <c r="Q11739" s="135"/>
    </row>
    <row r="11740" spans="5:17" x14ac:dyDescent="0.25">
      <c r="E11740" s="265"/>
      <c r="M11740" s="159"/>
      <c r="N11740" s="149"/>
      <c r="P11740" s="135"/>
      <c r="Q11740" s="135"/>
    </row>
    <row r="11741" spans="5:17" x14ac:dyDescent="0.25">
      <c r="E11741" s="265"/>
      <c r="M11741" s="159"/>
      <c r="N11741" s="149"/>
      <c r="P11741" s="135"/>
      <c r="Q11741" s="135"/>
    </row>
    <row r="11742" spans="5:17" x14ac:dyDescent="0.25">
      <c r="E11742" s="265"/>
      <c r="M11742" s="159"/>
      <c r="N11742" s="149"/>
      <c r="P11742" s="135"/>
      <c r="Q11742" s="135"/>
    </row>
    <row r="11743" spans="5:17" x14ac:dyDescent="0.25">
      <c r="E11743" s="265"/>
      <c r="M11743" s="159"/>
      <c r="N11743" s="149"/>
      <c r="P11743" s="135"/>
      <c r="Q11743" s="135"/>
    </row>
    <row r="11744" spans="5:17" x14ac:dyDescent="0.25">
      <c r="E11744" s="265"/>
      <c r="M11744" s="159"/>
      <c r="N11744" s="149"/>
      <c r="P11744" s="135"/>
      <c r="Q11744" s="135"/>
    </row>
    <row r="11745" spans="5:17" x14ac:dyDescent="0.25">
      <c r="E11745" s="265"/>
      <c r="M11745" s="159"/>
      <c r="N11745" s="149"/>
      <c r="P11745" s="135"/>
      <c r="Q11745" s="135"/>
    </row>
    <row r="11746" spans="5:17" x14ac:dyDescent="0.25">
      <c r="E11746" s="265"/>
      <c r="M11746" s="159"/>
      <c r="N11746" s="149"/>
      <c r="P11746" s="135"/>
      <c r="Q11746" s="135"/>
    </row>
    <row r="11747" spans="5:17" x14ac:dyDescent="0.25">
      <c r="E11747" s="265"/>
      <c r="M11747" s="159"/>
      <c r="N11747" s="149"/>
      <c r="P11747" s="135"/>
      <c r="Q11747" s="135"/>
    </row>
    <row r="11748" spans="5:17" x14ac:dyDescent="0.25">
      <c r="E11748" s="265"/>
      <c r="M11748" s="159"/>
      <c r="N11748" s="149"/>
      <c r="P11748" s="135"/>
      <c r="Q11748" s="135"/>
    </row>
    <row r="11749" spans="5:17" x14ac:dyDescent="0.25">
      <c r="E11749" s="265"/>
      <c r="M11749" s="159"/>
      <c r="N11749" s="149"/>
      <c r="P11749" s="135"/>
      <c r="Q11749" s="135"/>
    </row>
    <row r="11750" spans="5:17" x14ac:dyDescent="0.25">
      <c r="E11750" s="265"/>
      <c r="M11750" s="159"/>
      <c r="N11750" s="149"/>
      <c r="P11750" s="135"/>
      <c r="Q11750" s="135"/>
    </row>
    <row r="11751" spans="5:17" x14ac:dyDescent="0.25">
      <c r="E11751" s="265"/>
      <c r="M11751" s="159"/>
      <c r="N11751" s="149"/>
      <c r="P11751" s="135"/>
      <c r="Q11751" s="135"/>
    </row>
    <row r="11752" spans="5:17" x14ac:dyDescent="0.25">
      <c r="E11752" s="265"/>
      <c r="M11752" s="159"/>
      <c r="N11752" s="149"/>
      <c r="P11752" s="135"/>
      <c r="Q11752" s="135"/>
    </row>
    <row r="11753" spans="5:17" x14ac:dyDescent="0.25">
      <c r="E11753" s="265"/>
      <c r="M11753" s="159"/>
      <c r="N11753" s="149"/>
      <c r="P11753" s="135"/>
      <c r="Q11753" s="135"/>
    </row>
    <row r="11754" spans="5:17" x14ac:dyDescent="0.25">
      <c r="E11754" s="265"/>
      <c r="M11754" s="159"/>
      <c r="N11754" s="149"/>
      <c r="P11754" s="135"/>
      <c r="Q11754" s="135"/>
    </row>
    <row r="11755" spans="5:17" x14ac:dyDescent="0.25">
      <c r="E11755" s="265"/>
      <c r="M11755" s="159"/>
      <c r="N11755" s="149"/>
      <c r="P11755" s="135"/>
      <c r="Q11755" s="135"/>
    </row>
    <row r="11756" spans="5:17" x14ac:dyDescent="0.25">
      <c r="E11756" s="265"/>
      <c r="M11756" s="159"/>
      <c r="N11756" s="149"/>
      <c r="P11756" s="135"/>
      <c r="Q11756" s="135"/>
    </row>
    <row r="11757" spans="5:17" x14ac:dyDescent="0.25">
      <c r="E11757" s="265"/>
      <c r="M11757" s="159"/>
      <c r="N11757" s="149"/>
      <c r="P11757" s="135"/>
      <c r="Q11757" s="135"/>
    </row>
    <row r="11758" spans="5:17" x14ac:dyDescent="0.25">
      <c r="E11758" s="265"/>
      <c r="M11758" s="159"/>
      <c r="N11758" s="149"/>
      <c r="P11758" s="135"/>
      <c r="Q11758" s="135"/>
    </row>
    <row r="11759" spans="5:17" x14ac:dyDescent="0.25">
      <c r="E11759" s="265"/>
      <c r="M11759" s="159"/>
      <c r="N11759" s="149"/>
      <c r="P11759" s="135"/>
      <c r="Q11759" s="135"/>
    </row>
    <row r="11760" spans="5:17" x14ac:dyDescent="0.25">
      <c r="E11760" s="265"/>
      <c r="M11760" s="159"/>
      <c r="N11760" s="149"/>
      <c r="P11760" s="135"/>
      <c r="Q11760" s="135"/>
    </row>
    <row r="11761" spans="5:17" x14ac:dyDescent="0.25">
      <c r="E11761" s="265"/>
      <c r="M11761" s="159"/>
      <c r="N11761" s="149"/>
      <c r="P11761" s="135"/>
      <c r="Q11761" s="135"/>
    </row>
    <row r="11762" spans="5:17" x14ac:dyDescent="0.25">
      <c r="E11762" s="265"/>
      <c r="M11762" s="159"/>
      <c r="N11762" s="149"/>
      <c r="P11762" s="135"/>
      <c r="Q11762" s="135"/>
    </row>
    <row r="11763" spans="5:17" x14ac:dyDescent="0.25">
      <c r="E11763" s="265"/>
      <c r="M11763" s="159"/>
      <c r="N11763" s="149"/>
      <c r="P11763" s="135"/>
      <c r="Q11763" s="135"/>
    </row>
    <row r="11764" spans="5:17" x14ac:dyDescent="0.25">
      <c r="E11764" s="265"/>
      <c r="M11764" s="159"/>
      <c r="N11764" s="149"/>
      <c r="P11764" s="135"/>
      <c r="Q11764" s="135"/>
    </row>
    <row r="11765" spans="5:17" x14ac:dyDescent="0.25">
      <c r="E11765" s="265"/>
      <c r="M11765" s="159"/>
      <c r="N11765" s="149"/>
      <c r="P11765" s="135"/>
      <c r="Q11765" s="135"/>
    </row>
    <row r="11766" spans="5:17" x14ac:dyDescent="0.25">
      <c r="E11766" s="265"/>
      <c r="M11766" s="159"/>
      <c r="N11766" s="149"/>
      <c r="P11766" s="135"/>
      <c r="Q11766" s="135"/>
    </row>
    <row r="11767" spans="5:17" x14ac:dyDescent="0.25">
      <c r="E11767" s="265"/>
      <c r="M11767" s="159"/>
      <c r="N11767" s="149"/>
      <c r="P11767" s="135"/>
      <c r="Q11767" s="135"/>
    </row>
    <row r="11768" spans="5:17" x14ac:dyDescent="0.25">
      <c r="E11768" s="265"/>
      <c r="M11768" s="159"/>
      <c r="N11768" s="149"/>
      <c r="P11768" s="135"/>
      <c r="Q11768" s="135"/>
    </row>
    <row r="11769" spans="5:17" x14ac:dyDescent="0.25">
      <c r="E11769" s="265"/>
      <c r="M11769" s="159"/>
      <c r="N11769" s="149"/>
      <c r="P11769" s="135"/>
      <c r="Q11769" s="135"/>
    </row>
    <row r="11770" spans="5:17" x14ac:dyDescent="0.25">
      <c r="E11770" s="265"/>
      <c r="M11770" s="159"/>
      <c r="N11770" s="149"/>
      <c r="P11770" s="135"/>
      <c r="Q11770" s="135"/>
    </row>
    <row r="11771" spans="5:17" x14ac:dyDescent="0.25">
      <c r="E11771" s="265"/>
      <c r="M11771" s="159"/>
      <c r="N11771" s="149"/>
      <c r="P11771" s="135"/>
      <c r="Q11771" s="135"/>
    </row>
    <row r="11772" spans="5:17" x14ac:dyDescent="0.25">
      <c r="E11772" s="265"/>
      <c r="M11772" s="159"/>
      <c r="N11772" s="149"/>
      <c r="P11772" s="135"/>
      <c r="Q11772" s="135"/>
    </row>
    <row r="11773" spans="5:17" x14ac:dyDescent="0.25">
      <c r="E11773" s="265"/>
      <c r="M11773" s="159"/>
      <c r="N11773" s="149"/>
      <c r="P11773" s="135"/>
      <c r="Q11773" s="135"/>
    </row>
    <row r="11774" spans="5:17" x14ac:dyDescent="0.25">
      <c r="E11774" s="265"/>
      <c r="M11774" s="159"/>
      <c r="N11774" s="149"/>
      <c r="P11774" s="135"/>
      <c r="Q11774" s="135"/>
    </row>
    <row r="11775" spans="5:17" x14ac:dyDescent="0.25">
      <c r="E11775" s="265"/>
      <c r="M11775" s="159"/>
      <c r="N11775" s="149"/>
      <c r="P11775" s="135"/>
      <c r="Q11775" s="135"/>
    </row>
    <row r="11776" spans="5:17" x14ac:dyDescent="0.25">
      <c r="E11776" s="265"/>
      <c r="M11776" s="159"/>
      <c r="N11776" s="149"/>
      <c r="P11776" s="135"/>
      <c r="Q11776" s="135"/>
    </row>
    <row r="11777" spans="5:17" x14ac:dyDescent="0.25">
      <c r="E11777" s="265"/>
      <c r="M11777" s="159"/>
      <c r="N11777" s="149"/>
      <c r="P11777" s="135"/>
      <c r="Q11777" s="135"/>
    </row>
    <row r="11778" spans="5:17" x14ac:dyDescent="0.25">
      <c r="E11778" s="265"/>
      <c r="M11778" s="159"/>
      <c r="N11778" s="149"/>
      <c r="P11778" s="135"/>
      <c r="Q11778" s="135"/>
    </row>
    <row r="11779" spans="5:17" x14ac:dyDescent="0.25">
      <c r="E11779" s="265"/>
      <c r="M11779" s="159"/>
      <c r="N11779" s="149"/>
      <c r="P11779" s="135"/>
      <c r="Q11779" s="135"/>
    </row>
    <row r="11780" spans="5:17" x14ac:dyDescent="0.25">
      <c r="E11780" s="265"/>
      <c r="M11780" s="159"/>
      <c r="N11780" s="149"/>
      <c r="P11780" s="135"/>
      <c r="Q11780" s="135"/>
    </row>
    <row r="11781" spans="5:17" x14ac:dyDescent="0.25">
      <c r="E11781" s="265"/>
      <c r="M11781" s="159"/>
      <c r="N11781" s="149"/>
      <c r="P11781" s="135"/>
      <c r="Q11781" s="135"/>
    </row>
    <row r="11782" spans="5:17" x14ac:dyDescent="0.25">
      <c r="E11782" s="265"/>
      <c r="M11782" s="159"/>
      <c r="N11782" s="149"/>
      <c r="P11782" s="135"/>
      <c r="Q11782" s="135"/>
    </row>
    <row r="11783" spans="5:17" x14ac:dyDescent="0.25">
      <c r="E11783" s="265"/>
      <c r="M11783" s="159"/>
      <c r="N11783" s="149"/>
      <c r="P11783" s="135"/>
      <c r="Q11783" s="135"/>
    </row>
    <row r="11784" spans="5:17" x14ac:dyDescent="0.25">
      <c r="E11784" s="265"/>
      <c r="M11784" s="159"/>
      <c r="N11784" s="149"/>
      <c r="P11784" s="135"/>
      <c r="Q11784" s="135"/>
    </row>
    <row r="11785" spans="5:17" x14ac:dyDescent="0.25">
      <c r="E11785" s="265"/>
      <c r="M11785" s="159"/>
      <c r="N11785" s="149"/>
      <c r="P11785" s="135"/>
      <c r="Q11785" s="135"/>
    </row>
    <row r="11786" spans="5:17" x14ac:dyDescent="0.25">
      <c r="E11786" s="265"/>
      <c r="M11786" s="159"/>
      <c r="N11786" s="149"/>
      <c r="P11786" s="135"/>
      <c r="Q11786" s="135"/>
    </row>
    <row r="11787" spans="5:17" x14ac:dyDescent="0.25">
      <c r="E11787" s="265"/>
      <c r="M11787" s="159"/>
      <c r="N11787" s="149"/>
      <c r="P11787" s="135"/>
      <c r="Q11787" s="135"/>
    </row>
    <row r="11788" spans="5:17" x14ac:dyDescent="0.25">
      <c r="E11788" s="265"/>
      <c r="M11788" s="159"/>
      <c r="N11788" s="149"/>
      <c r="P11788" s="135"/>
      <c r="Q11788" s="135"/>
    </row>
    <row r="11789" spans="5:17" x14ac:dyDescent="0.25">
      <c r="E11789" s="265"/>
      <c r="M11789" s="159"/>
      <c r="N11789" s="149"/>
      <c r="P11789" s="135"/>
      <c r="Q11789" s="135"/>
    </row>
    <row r="11790" spans="5:17" x14ac:dyDescent="0.25">
      <c r="E11790" s="265"/>
      <c r="M11790" s="159"/>
      <c r="N11790" s="149"/>
      <c r="P11790" s="135"/>
      <c r="Q11790" s="135"/>
    </row>
    <row r="11791" spans="5:17" x14ac:dyDescent="0.25">
      <c r="E11791" s="265"/>
      <c r="M11791" s="159"/>
      <c r="N11791" s="149"/>
      <c r="P11791" s="135"/>
      <c r="Q11791" s="135"/>
    </row>
    <row r="11792" spans="5:17" x14ac:dyDescent="0.25">
      <c r="E11792" s="265"/>
      <c r="M11792" s="159"/>
      <c r="N11792" s="149"/>
      <c r="P11792" s="135"/>
      <c r="Q11792" s="135"/>
    </row>
    <row r="11793" spans="5:17" x14ac:dyDescent="0.25">
      <c r="E11793" s="265"/>
      <c r="M11793" s="159"/>
      <c r="N11793" s="149"/>
      <c r="P11793" s="135"/>
      <c r="Q11793" s="135"/>
    </row>
    <row r="11794" spans="5:17" x14ac:dyDescent="0.25">
      <c r="E11794" s="265"/>
      <c r="M11794" s="159"/>
      <c r="N11794" s="149"/>
      <c r="P11794" s="135"/>
      <c r="Q11794" s="135"/>
    </row>
    <row r="11795" spans="5:17" x14ac:dyDescent="0.25">
      <c r="E11795" s="265"/>
      <c r="M11795" s="159"/>
      <c r="N11795" s="149"/>
      <c r="P11795" s="135"/>
      <c r="Q11795" s="135"/>
    </row>
    <row r="11796" spans="5:17" x14ac:dyDescent="0.25">
      <c r="E11796" s="265"/>
      <c r="M11796" s="159"/>
      <c r="N11796" s="149"/>
      <c r="P11796" s="135"/>
      <c r="Q11796" s="135"/>
    </row>
    <row r="11797" spans="5:17" x14ac:dyDescent="0.25">
      <c r="E11797" s="265"/>
      <c r="M11797" s="159"/>
      <c r="N11797" s="149"/>
      <c r="P11797" s="135"/>
      <c r="Q11797" s="135"/>
    </row>
    <row r="11798" spans="5:17" x14ac:dyDescent="0.25">
      <c r="E11798" s="265"/>
      <c r="M11798" s="159"/>
      <c r="N11798" s="149"/>
      <c r="P11798" s="135"/>
      <c r="Q11798" s="135"/>
    </row>
    <row r="11799" spans="5:17" x14ac:dyDescent="0.25">
      <c r="E11799" s="265"/>
      <c r="M11799" s="159"/>
      <c r="N11799" s="149"/>
      <c r="P11799" s="135"/>
      <c r="Q11799" s="135"/>
    </row>
    <row r="11800" spans="5:17" x14ac:dyDescent="0.25">
      <c r="E11800" s="265"/>
      <c r="M11800" s="159"/>
      <c r="N11800" s="149"/>
      <c r="P11800" s="135"/>
      <c r="Q11800" s="135"/>
    </row>
    <row r="11801" spans="5:17" x14ac:dyDescent="0.25">
      <c r="E11801" s="265"/>
      <c r="M11801" s="159"/>
      <c r="N11801" s="149"/>
      <c r="P11801" s="135"/>
      <c r="Q11801" s="135"/>
    </row>
    <row r="11802" spans="5:17" x14ac:dyDescent="0.25">
      <c r="E11802" s="265"/>
      <c r="M11802" s="159"/>
      <c r="N11802" s="149"/>
      <c r="P11802" s="135"/>
      <c r="Q11802" s="135"/>
    </row>
    <row r="11803" spans="5:17" x14ac:dyDescent="0.25">
      <c r="E11803" s="265"/>
      <c r="M11803" s="159"/>
      <c r="N11803" s="149"/>
      <c r="P11803" s="135"/>
      <c r="Q11803" s="135"/>
    </row>
    <row r="11804" spans="5:17" x14ac:dyDescent="0.25">
      <c r="E11804" s="265"/>
      <c r="M11804" s="159"/>
      <c r="N11804" s="149"/>
      <c r="P11804" s="135"/>
      <c r="Q11804" s="135"/>
    </row>
    <row r="11805" spans="5:17" x14ac:dyDescent="0.25">
      <c r="E11805" s="265"/>
      <c r="M11805" s="159"/>
      <c r="N11805" s="149"/>
      <c r="P11805" s="135"/>
      <c r="Q11805" s="135"/>
    </row>
    <row r="11806" spans="5:17" x14ac:dyDescent="0.25">
      <c r="E11806" s="265"/>
      <c r="M11806" s="159"/>
      <c r="N11806" s="149"/>
      <c r="P11806" s="135"/>
      <c r="Q11806" s="135"/>
    </row>
    <row r="11807" spans="5:17" x14ac:dyDescent="0.25">
      <c r="E11807" s="265"/>
      <c r="M11807" s="159"/>
      <c r="N11807" s="149"/>
      <c r="P11807" s="135"/>
      <c r="Q11807" s="135"/>
    </row>
    <row r="11808" spans="5:17" x14ac:dyDescent="0.25">
      <c r="E11808" s="265"/>
      <c r="M11808" s="159"/>
      <c r="N11808" s="149"/>
      <c r="P11808" s="135"/>
      <c r="Q11808" s="135"/>
    </row>
    <row r="11809" spans="5:17" x14ac:dyDescent="0.25">
      <c r="E11809" s="265"/>
      <c r="M11809" s="159"/>
      <c r="N11809" s="149"/>
      <c r="P11809" s="135"/>
      <c r="Q11809" s="135"/>
    </row>
    <row r="11810" spans="5:17" x14ac:dyDescent="0.25">
      <c r="E11810" s="265"/>
      <c r="M11810" s="159"/>
      <c r="N11810" s="149"/>
      <c r="P11810" s="135"/>
      <c r="Q11810" s="135"/>
    </row>
    <row r="11811" spans="5:17" x14ac:dyDescent="0.25">
      <c r="E11811" s="265"/>
      <c r="M11811" s="159"/>
      <c r="N11811" s="149"/>
      <c r="P11811" s="135"/>
      <c r="Q11811" s="135"/>
    </row>
    <row r="11812" spans="5:17" x14ac:dyDescent="0.25">
      <c r="E11812" s="265"/>
      <c r="M11812" s="159"/>
      <c r="N11812" s="149"/>
      <c r="P11812" s="135"/>
      <c r="Q11812" s="135"/>
    </row>
    <row r="11813" spans="5:17" x14ac:dyDescent="0.25">
      <c r="E11813" s="265"/>
      <c r="M11813" s="159"/>
      <c r="N11813" s="149"/>
      <c r="P11813" s="135"/>
      <c r="Q11813" s="135"/>
    </row>
    <row r="11814" spans="5:17" x14ac:dyDescent="0.25">
      <c r="E11814" s="265"/>
      <c r="M11814" s="159"/>
      <c r="N11814" s="149"/>
      <c r="P11814" s="135"/>
      <c r="Q11814" s="135"/>
    </row>
    <row r="11815" spans="5:17" x14ac:dyDescent="0.25">
      <c r="E11815" s="265"/>
      <c r="M11815" s="159"/>
      <c r="N11815" s="149"/>
      <c r="P11815" s="135"/>
      <c r="Q11815" s="135"/>
    </row>
    <row r="11816" spans="5:17" x14ac:dyDescent="0.25">
      <c r="E11816" s="265"/>
      <c r="M11816" s="159"/>
      <c r="N11816" s="149"/>
      <c r="P11816" s="135"/>
      <c r="Q11816" s="135"/>
    </row>
    <row r="11817" spans="5:17" x14ac:dyDescent="0.25">
      <c r="E11817" s="265"/>
      <c r="M11817" s="159"/>
      <c r="N11817" s="149"/>
      <c r="P11817" s="135"/>
      <c r="Q11817" s="135"/>
    </row>
    <row r="11818" spans="5:17" x14ac:dyDescent="0.25">
      <c r="E11818" s="265"/>
      <c r="M11818" s="159"/>
      <c r="N11818" s="149"/>
      <c r="P11818" s="135"/>
      <c r="Q11818" s="135"/>
    </row>
    <row r="11819" spans="5:17" x14ac:dyDescent="0.25">
      <c r="E11819" s="265"/>
      <c r="M11819" s="159"/>
      <c r="N11819" s="149"/>
      <c r="P11819" s="135"/>
      <c r="Q11819" s="135"/>
    </row>
    <row r="11820" spans="5:17" x14ac:dyDescent="0.25">
      <c r="E11820" s="265"/>
      <c r="M11820" s="159"/>
      <c r="N11820" s="149"/>
      <c r="P11820" s="135"/>
      <c r="Q11820" s="135"/>
    </row>
    <row r="11821" spans="5:17" x14ac:dyDescent="0.25">
      <c r="E11821" s="265"/>
      <c r="M11821" s="159"/>
      <c r="N11821" s="149"/>
      <c r="P11821" s="135"/>
      <c r="Q11821" s="135"/>
    </row>
    <row r="11822" spans="5:17" x14ac:dyDescent="0.25">
      <c r="E11822" s="265"/>
      <c r="M11822" s="159"/>
      <c r="N11822" s="149"/>
      <c r="P11822" s="135"/>
      <c r="Q11822" s="135"/>
    </row>
    <row r="11823" spans="5:17" x14ac:dyDescent="0.25">
      <c r="E11823" s="265"/>
      <c r="M11823" s="159"/>
      <c r="N11823" s="149"/>
      <c r="P11823" s="135"/>
      <c r="Q11823" s="135"/>
    </row>
    <row r="11824" spans="5:17" x14ac:dyDescent="0.25">
      <c r="E11824" s="265"/>
      <c r="M11824" s="159"/>
      <c r="N11824" s="149"/>
      <c r="P11824" s="135"/>
      <c r="Q11824" s="135"/>
    </row>
    <row r="11825" spans="5:17" x14ac:dyDescent="0.25">
      <c r="E11825" s="265"/>
      <c r="M11825" s="159"/>
      <c r="N11825" s="149"/>
      <c r="P11825" s="135"/>
      <c r="Q11825" s="135"/>
    </row>
    <row r="11826" spans="5:17" x14ac:dyDescent="0.25">
      <c r="E11826" s="265"/>
      <c r="M11826" s="159"/>
      <c r="N11826" s="149"/>
      <c r="P11826" s="135"/>
      <c r="Q11826" s="135"/>
    </row>
    <row r="11827" spans="5:17" x14ac:dyDescent="0.25">
      <c r="E11827" s="265"/>
      <c r="M11827" s="159"/>
      <c r="N11827" s="149"/>
      <c r="P11827" s="135"/>
      <c r="Q11827" s="135"/>
    </row>
    <row r="11828" spans="5:17" x14ac:dyDescent="0.25">
      <c r="E11828" s="265"/>
      <c r="M11828" s="159"/>
      <c r="N11828" s="149"/>
      <c r="P11828" s="135"/>
      <c r="Q11828" s="135"/>
    </row>
    <row r="11829" spans="5:17" x14ac:dyDescent="0.25">
      <c r="E11829" s="265"/>
      <c r="M11829" s="159"/>
      <c r="N11829" s="149"/>
      <c r="P11829" s="135"/>
      <c r="Q11829" s="135"/>
    </row>
    <row r="11830" spans="5:17" x14ac:dyDescent="0.25">
      <c r="E11830" s="265"/>
      <c r="M11830" s="159"/>
      <c r="N11830" s="149"/>
      <c r="P11830" s="135"/>
      <c r="Q11830" s="135"/>
    </row>
    <row r="11831" spans="5:17" x14ac:dyDescent="0.25">
      <c r="E11831" s="265"/>
      <c r="M11831" s="159"/>
      <c r="N11831" s="149"/>
      <c r="P11831" s="135"/>
      <c r="Q11831" s="135"/>
    </row>
    <row r="11832" spans="5:17" x14ac:dyDescent="0.25">
      <c r="E11832" s="265"/>
      <c r="M11832" s="159"/>
      <c r="N11832" s="149"/>
      <c r="P11832" s="135"/>
      <c r="Q11832" s="135"/>
    </row>
    <row r="11833" spans="5:17" x14ac:dyDescent="0.25">
      <c r="E11833" s="265"/>
      <c r="M11833" s="159"/>
      <c r="N11833" s="149"/>
      <c r="P11833" s="135"/>
      <c r="Q11833" s="135"/>
    </row>
    <row r="11834" spans="5:17" x14ac:dyDescent="0.25">
      <c r="E11834" s="265"/>
      <c r="M11834" s="159"/>
      <c r="N11834" s="149"/>
      <c r="P11834" s="135"/>
      <c r="Q11834" s="135"/>
    </row>
    <row r="11835" spans="5:17" x14ac:dyDescent="0.25">
      <c r="E11835" s="265"/>
      <c r="M11835" s="159"/>
      <c r="N11835" s="149"/>
      <c r="P11835" s="135"/>
      <c r="Q11835" s="135"/>
    </row>
    <row r="11836" spans="5:17" x14ac:dyDescent="0.25">
      <c r="E11836" s="265"/>
      <c r="M11836" s="159"/>
      <c r="N11836" s="149"/>
      <c r="P11836" s="135"/>
      <c r="Q11836" s="135"/>
    </row>
    <row r="11837" spans="5:17" x14ac:dyDescent="0.25">
      <c r="E11837" s="265"/>
      <c r="M11837" s="159"/>
      <c r="N11837" s="149"/>
      <c r="P11837" s="135"/>
      <c r="Q11837" s="135"/>
    </row>
    <row r="11838" spans="5:17" x14ac:dyDescent="0.25">
      <c r="E11838" s="265"/>
      <c r="M11838" s="159"/>
      <c r="N11838" s="149"/>
      <c r="P11838" s="135"/>
      <c r="Q11838" s="135"/>
    </row>
    <row r="11839" spans="5:17" x14ac:dyDescent="0.25">
      <c r="E11839" s="265"/>
      <c r="M11839" s="159"/>
      <c r="N11839" s="149"/>
      <c r="P11839" s="135"/>
      <c r="Q11839" s="135"/>
    </row>
    <row r="11840" spans="5:17" x14ac:dyDescent="0.25">
      <c r="E11840" s="265"/>
      <c r="M11840" s="159"/>
      <c r="N11840" s="149"/>
      <c r="P11840" s="135"/>
      <c r="Q11840" s="135"/>
    </row>
    <row r="11841" spans="5:17" x14ac:dyDescent="0.25">
      <c r="E11841" s="265"/>
      <c r="M11841" s="159"/>
      <c r="N11841" s="149"/>
      <c r="P11841" s="135"/>
      <c r="Q11841" s="135"/>
    </row>
    <row r="11842" spans="5:17" x14ac:dyDescent="0.25">
      <c r="E11842" s="265"/>
      <c r="M11842" s="159"/>
      <c r="N11842" s="149"/>
      <c r="P11842" s="135"/>
      <c r="Q11842" s="135"/>
    </row>
    <row r="11843" spans="5:17" x14ac:dyDescent="0.25">
      <c r="E11843" s="265"/>
      <c r="M11843" s="159"/>
      <c r="N11843" s="149"/>
      <c r="P11843" s="135"/>
      <c r="Q11843" s="135"/>
    </row>
    <row r="11844" spans="5:17" x14ac:dyDescent="0.25">
      <c r="E11844" s="265"/>
      <c r="M11844" s="159"/>
      <c r="N11844" s="149"/>
      <c r="P11844" s="135"/>
      <c r="Q11844" s="135"/>
    </row>
    <row r="11845" spans="5:17" x14ac:dyDescent="0.25">
      <c r="E11845" s="265"/>
      <c r="M11845" s="159"/>
      <c r="N11845" s="149"/>
      <c r="P11845" s="135"/>
      <c r="Q11845" s="135"/>
    </row>
    <row r="11846" spans="5:17" x14ac:dyDescent="0.25">
      <c r="E11846" s="265"/>
      <c r="M11846" s="159"/>
      <c r="N11846" s="149"/>
      <c r="P11846" s="135"/>
      <c r="Q11846" s="135"/>
    </row>
    <row r="11847" spans="5:17" x14ac:dyDescent="0.25">
      <c r="E11847" s="265"/>
      <c r="M11847" s="159"/>
      <c r="N11847" s="149"/>
      <c r="P11847" s="135"/>
      <c r="Q11847" s="135"/>
    </row>
    <row r="11848" spans="5:17" x14ac:dyDescent="0.25">
      <c r="E11848" s="265"/>
      <c r="M11848" s="159"/>
      <c r="N11848" s="149"/>
      <c r="P11848" s="135"/>
      <c r="Q11848" s="135"/>
    </row>
    <row r="11849" spans="5:17" x14ac:dyDescent="0.25">
      <c r="E11849" s="265"/>
      <c r="M11849" s="159"/>
      <c r="N11849" s="149"/>
      <c r="P11849" s="135"/>
      <c r="Q11849" s="135"/>
    </row>
    <row r="11850" spans="5:17" x14ac:dyDescent="0.25">
      <c r="E11850" s="265"/>
      <c r="M11850" s="159"/>
      <c r="N11850" s="149"/>
      <c r="P11850" s="135"/>
      <c r="Q11850" s="135"/>
    </row>
    <row r="11851" spans="5:17" x14ac:dyDescent="0.25">
      <c r="E11851" s="265"/>
      <c r="M11851" s="159"/>
      <c r="N11851" s="149"/>
      <c r="P11851" s="135"/>
      <c r="Q11851" s="135"/>
    </row>
    <row r="11852" spans="5:17" x14ac:dyDescent="0.25">
      <c r="E11852" s="265"/>
      <c r="M11852" s="159"/>
      <c r="N11852" s="149"/>
      <c r="P11852" s="135"/>
      <c r="Q11852" s="135"/>
    </row>
    <row r="11853" spans="5:17" x14ac:dyDescent="0.25">
      <c r="E11853" s="265"/>
      <c r="M11853" s="159"/>
      <c r="N11853" s="149"/>
      <c r="P11853" s="135"/>
      <c r="Q11853" s="135"/>
    </row>
    <row r="11854" spans="5:17" x14ac:dyDescent="0.25">
      <c r="E11854" s="265"/>
      <c r="M11854" s="159"/>
      <c r="N11854" s="149"/>
      <c r="P11854" s="135"/>
      <c r="Q11854" s="135"/>
    </row>
    <row r="11855" spans="5:17" x14ac:dyDescent="0.25">
      <c r="E11855" s="265"/>
      <c r="M11855" s="159"/>
      <c r="N11855" s="149"/>
      <c r="P11855" s="135"/>
      <c r="Q11855" s="135"/>
    </row>
    <row r="11856" spans="5:17" x14ac:dyDescent="0.25">
      <c r="E11856" s="265"/>
      <c r="M11856" s="159"/>
      <c r="N11856" s="149"/>
      <c r="P11856" s="135"/>
      <c r="Q11856" s="135"/>
    </row>
    <row r="11857" spans="5:17" x14ac:dyDescent="0.25">
      <c r="E11857" s="265"/>
      <c r="M11857" s="159"/>
      <c r="N11857" s="149"/>
      <c r="P11857" s="135"/>
      <c r="Q11857" s="135"/>
    </row>
    <row r="11858" spans="5:17" x14ac:dyDescent="0.25">
      <c r="E11858" s="265"/>
      <c r="M11858" s="159"/>
      <c r="N11858" s="149"/>
      <c r="P11858" s="135"/>
      <c r="Q11858" s="135"/>
    </row>
    <row r="11859" spans="5:17" x14ac:dyDescent="0.25">
      <c r="E11859" s="265"/>
      <c r="M11859" s="159"/>
      <c r="N11859" s="149"/>
      <c r="P11859" s="135"/>
      <c r="Q11859" s="135"/>
    </row>
    <row r="11860" spans="5:17" x14ac:dyDescent="0.25">
      <c r="E11860" s="265"/>
      <c r="M11860" s="159"/>
      <c r="N11860" s="149"/>
      <c r="P11860" s="135"/>
      <c r="Q11860" s="135"/>
    </row>
    <row r="11861" spans="5:17" x14ac:dyDescent="0.25">
      <c r="E11861" s="265"/>
      <c r="M11861" s="159"/>
      <c r="N11861" s="149"/>
      <c r="P11861" s="135"/>
      <c r="Q11861" s="135"/>
    </row>
    <row r="11862" spans="5:17" x14ac:dyDescent="0.25">
      <c r="E11862" s="265"/>
      <c r="M11862" s="159"/>
      <c r="N11862" s="149"/>
      <c r="P11862" s="135"/>
      <c r="Q11862" s="135"/>
    </row>
    <row r="11863" spans="5:17" x14ac:dyDescent="0.25">
      <c r="E11863" s="265"/>
      <c r="M11863" s="159"/>
      <c r="N11863" s="149"/>
      <c r="P11863" s="135"/>
      <c r="Q11863" s="135"/>
    </row>
    <row r="11864" spans="5:17" x14ac:dyDescent="0.25">
      <c r="E11864" s="265"/>
      <c r="M11864" s="159"/>
      <c r="N11864" s="149"/>
      <c r="P11864" s="135"/>
      <c r="Q11864" s="135"/>
    </row>
    <row r="11865" spans="5:17" x14ac:dyDescent="0.25">
      <c r="E11865" s="265"/>
      <c r="M11865" s="159"/>
      <c r="N11865" s="149"/>
      <c r="P11865" s="135"/>
      <c r="Q11865" s="135"/>
    </row>
    <row r="11866" spans="5:17" x14ac:dyDescent="0.25">
      <c r="E11866" s="265"/>
      <c r="M11866" s="159"/>
      <c r="N11866" s="149"/>
      <c r="P11866" s="135"/>
      <c r="Q11866" s="135"/>
    </row>
    <row r="11867" spans="5:17" x14ac:dyDescent="0.25">
      <c r="E11867" s="265"/>
      <c r="M11867" s="159"/>
      <c r="N11867" s="149"/>
      <c r="P11867" s="135"/>
      <c r="Q11867" s="135"/>
    </row>
    <row r="11868" spans="5:17" x14ac:dyDescent="0.25">
      <c r="E11868" s="265"/>
      <c r="M11868" s="159"/>
      <c r="N11868" s="149"/>
      <c r="P11868" s="135"/>
      <c r="Q11868" s="135"/>
    </row>
    <row r="11869" spans="5:17" x14ac:dyDescent="0.25">
      <c r="E11869" s="265"/>
      <c r="M11869" s="159"/>
      <c r="N11869" s="149"/>
      <c r="P11869" s="135"/>
      <c r="Q11869" s="135"/>
    </row>
    <row r="11870" spans="5:17" x14ac:dyDescent="0.25">
      <c r="E11870" s="265"/>
      <c r="M11870" s="159"/>
      <c r="N11870" s="149"/>
      <c r="P11870" s="135"/>
      <c r="Q11870" s="135"/>
    </row>
    <row r="11871" spans="5:17" x14ac:dyDescent="0.25">
      <c r="E11871" s="265"/>
      <c r="M11871" s="159"/>
      <c r="N11871" s="149"/>
      <c r="P11871" s="135"/>
      <c r="Q11871" s="135"/>
    </row>
    <row r="11872" spans="5:17" x14ac:dyDescent="0.25">
      <c r="E11872" s="265"/>
      <c r="M11872" s="159"/>
      <c r="N11872" s="149"/>
      <c r="P11872" s="135"/>
      <c r="Q11872" s="135"/>
    </row>
    <row r="11873" spans="5:17" x14ac:dyDescent="0.25">
      <c r="E11873" s="265"/>
      <c r="M11873" s="159"/>
      <c r="N11873" s="149"/>
      <c r="P11873" s="135"/>
      <c r="Q11873" s="135"/>
    </row>
    <row r="11874" spans="5:17" x14ac:dyDescent="0.25">
      <c r="E11874" s="265"/>
      <c r="M11874" s="159"/>
      <c r="N11874" s="149"/>
      <c r="P11874" s="135"/>
      <c r="Q11874" s="135"/>
    </row>
    <row r="11875" spans="5:17" x14ac:dyDescent="0.25">
      <c r="E11875" s="265"/>
      <c r="M11875" s="159"/>
      <c r="N11875" s="149"/>
      <c r="P11875" s="135"/>
      <c r="Q11875" s="135"/>
    </row>
    <row r="11876" spans="5:17" x14ac:dyDescent="0.25">
      <c r="E11876" s="265"/>
      <c r="M11876" s="159"/>
      <c r="N11876" s="149"/>
      <c r="P11876" s="135"/>
      <c r="Q11876" s="135"/>
    </row>
    <row r="11877" spans="5:17" x14ac:dyDescent="0.25">
      <c r="E11877" s="265"/>
      <c r="M11877" s="159"/>
      <c r="N11877" s="149"/>
      <c r="P11877" s="135"/>
      <c r="Q11877" s="135"/>
    </row>
    <row r="11878" spans="5:17" x14ac:dyDescent="0.25">
      <c r="E11878" s="265"/>
      <c r="M11878" s="159"/>
      <c r="N11878" s="149"/>
      <c r="P11878" s="135"/>
      <c r="Q11878" s="135"/>
    </row>
    <row r="11879" spans="5:17" x14ac:dyDescent="0.25">
      <c r="E11879" s="265"/>
      <c r="M11879" s="159"/>
      <c r="N11879" s="149"/>
      <c r="P11879" s="135"/>
      <c r="Q11879" s="135"/>
    </row>
    <row r="11880" spans="5:17" x14ac:dyDescent="0.25">
      <c r="E11880" s="265"/>
      <c r="M11880" s="159"/>
      <c r="N11880" s="149"/>
      <c r="P11880" s="135"/>
      <c r="Q11880" s="135"/>
    </row>
    <row r="11881" spans="5:17" x14ac:dyDescent="0.25">
      <c r="E11881" s="265"/>
      <c r="M11881" s="159"/>
      <c r="N11881" s="149"/>
      <c r="P11881" s="135"/>
      <c r="Q11881" s="135"/>
    </row>
    <row r="11882" spans="5:17" x14ac:dyDescent="0.25">
      <c r="E11882" s="265"/>
      <c r="M11882" s="159"/>
      <c r="N11882" s="149"/>
      <c r="P11882" s="135"/>
      <c r="Q11882" s="135"/>
    </row>
    <row r="11883" spans="5:17" x14ac:dyDescent="0.25">
      <c r="E11883" s="265"/>
      <c r="M11883" s="159"/>
      <c r="N11883" s="149"/>
      <c r="P11883" s="135"/>
      <c r="Q11883" s="135"/>
    </row>
    <row r="11884" spans="5:17" x14ac:dyDescent="0.25">
      <c r="E11884" s="265"/>
      <c r="M11884" s="159"/>
      <c r="N11884" s="149"/>
      <c r="P11884" s="135"/>
      <c r="Q11884" s="135"/>
    </row>
    <row r="11885" spans="5:17" x14ac:dyDescent="0.25">
      <c r="E11885" s="265"/>
      <c r="M11885" s="159"/>
      <c r="N11885" s="149"/>
      <c r="P11885" s="135"/>
      <c r="Q11885" s="135"/>
    </row>
    <row r="11886" spans="5:17" x14ac:dyDescent="0.25">
      <c r="E11886" s="265"/>
      <c r="M11886" s="159"/>
      <c r="N11886" s="149"/>
      <c r="P11886" s="135"/>
      <c r="Q11886" s="135"/>
    </row>
    <row r="11887" spans="5:17" x14ac:dyDescent="0.25">
      <c r="E11887" s="265"/>
      <c r="M11887" s="159"/>
      <c r="N11887" s="149"/>
      <c r="P11887" s="135"/>
      <c r="Q11887" s="135"/>
    </row>
    <row r="11888" spans="5:17" x14ac:dyDescent="0.25">
      <c r="E11888" s="265"/>
      <c r="M11888" s="159"/>
      <c r="N11888" s="149"/>
      <c r="P11888" s="135"/>
      <c r="Q11888" s="135"/>
    </row>
    <row r="11889" spans="5:17" x14ac:dyDescent="0.25">
      <c r="E11889" s="265"/>
      <c r="M11889" s="159"/>
      <c r="N11889" s="149"/>
      <c r="P11889" s="135"/>
      <c r="Q11889" s="135"/>
    </row>
    <row r="11890" spans="5:17" x14ac:dyDescent="0.25">
      <c r="E11890" s="265"/>
      <c r="M11890" s="159"/>
      <c r="N11890" s="149"/>
      <c r="P11890" s="135"/>
      <c r="Q11890" s="135"/>
    </row>
    <row r="11891" spans="5:17" x14ac:dyDescent="0.25">
      <c r="E11891" s="265"/>
      <c r="M11891" s="159"/>
      <c r="N11891" s="149"/>
      <c r="P11891" s="135"/>
      <c r="Q11891" s="135"/>
    </row>
    <row r="11892" spans="5:17" x14ac:dyDescent="0.25">
      <c r="E11892" s="265"/>
      <c r="M11892" s="159"/>
      <c r="N11892" s="149"/>
      <c r="P11892" s="135"/>
      <c r="Q11892" s="135"/>
    </row>
    <row r="11893" spans="5:17" x14ac:dyDescent="0.25">
      <c r="E11893" s="265"/>
      <c r="M11893" s="159"/>
      <c r="N11893" s="149"/>
      <c r="P11893" s="135"/>
      <c r="Q11893" s="135"/>
    </row>
    <row r="11894" spans="5:17" x14ac:dyDescent="0.25">
      <c r="E11894" s="265"/>
      <c r="M11894" s="159"/>
      <c r="N11894" s="149"/>
      <c r="P11894" s="135"/>
      <c r="Q11894" s="135"/>
    </row>
    <row r="11895" spans="5:17" x14ac:dyDescent="0.25">
      <c r="E11895" s="265"/>
      <c r="M11895" s="159"/>
      <c r="N11895" s="149"/>
      <c r="P11895" s="135"/>
      <c r="Q11895" s="135"/>
    </row>
    <row r="11896" spans="5:17" x14ac:dyDescent="0.25">
      <c r="E11896" s="265"/>
      <c r="M11896" s="159"/>
      <c r="N11896" s="149"/>
      <c r="P11896" s="135"/>
      <c r="Q11896" s="135"/>
    </row>
    <row r="11897" spans="5:17" x14ac:dyDescent="0.25">
      <c r="E11897" s="265"/>
      <c r="M11897" s="159"/>
      <c r="N11897" s="149"/>
      <c r="P11897" s="135"/>
      <c r="Q11897" s="135"/>
    </row>
    <row r="11898" spans="5:17" x14ac:dyDescent="0.25">
      <c r="E11898" s="265"/>
      <c r="M11898" s="159"/>
      <c r="N11898" s="149"/>
      <c r="P11898" s="135"/>
      <c r="Q11898" s="135"/>
    </row>
    <row r="11899" spans="5:17" x14ac:dyDescent="0.25">
      <c r="E11899" s="265"/>
      <c r="M11899" s="159"/>
      <c r="N11899" s="149"/>
      <c r="P11899" s="135"/>
      <c r="Q11899" s="135"/>
    </row>
    <row r="11900" spans="5:17" x14ac:dyDescent="0.25">
      <c r="E11900" s="265"/>
      <c r="M11900" s="159"/>
      <c r="N11900" s="149"/>
      <c r="P11900" s="135"/>
      <c r="Q11900" s="135"/>
    </row>
    <row r="11901" spans="5:17" x14ac:dyDescent="0.25">
      <c r="E11901" s="265"/>
      <c r="M11901" s="159"/>
      <c r="N11901" s="149"/>
      <c r="P11901" s="135"/>
      <c r="Q11901" s="135"/>
    </row>
    <row r="11902" spans="5:17" x14ac:dyDescent="0.25">
      <c r="E11902" s="265"/>
      <c r="M11902" s="159"/>
      <c r="N11902" s="149"/>
      <c r="P11902" s="135"/>
      <c r="Q11902" s="135"/>
    </row>
    <row r="11903" spans="5:17" x14ac:dyDescent="0.25">
      <c r="E11903" s="265"/>
      <c r="M11903" s="159"/>
      <c r="N11903" s="149"/>
      <c r="P11903" s="135"/>
      <c r="Q11903" s="135"/>
    </row>
    <row r="11904" spans="5:17" x14ac:dyDescent="0.25">
      <c r="E11904" s="265"/>
      <c r="M11904" s="159"/>
      <c r="N11904" s="149"/>
      <c r="P11904" s="135"/>
      <c r="Q11904" s="135"/>
    </row>
    <row r="11905" spans="5:17" x14ac:dyDescent="0.25">
      <c r="E11905" s="265"/>
      <c r="M11905" s="159"/>
      <c r="N11905" s="149"/>
      <c r="P11905" s="135"/>
      <c r="Q11905" s="135"/>
    </row>
    <row r="11906" spans="5:17" x14ac:dyDescent="0.25">
      <c r="E11906" s="265"/>
      <c r="M11906" s="159"/>
      <c r="N11906" s="149"/>
      <c r="P11906" s="135"/>
      <c r="Q11906" s="135"/>
    </row>
    <row r="11907" spans="5:17" x14ac:dyDescent="0.25">
      <c r="E11907" s="265"/>
      <c r="M11907" s="159"/>
      <c r="N11907" s="149"/>
      <c r="P11907" s="135"/>
      <c r="Q11907" s="135"/>
    </row>
    <row r="11908" spans="5:17" x14ac:dyDescent="0.25">
      <c r="E11908" s="265"/>
      <c r="M11908" s="159"/>
      <c r="N11908" s="149"/>
      <c r="P11908" s="135"/>
      <c r="Q11908" s="135"/>
    </row>
    <row r="11909" spans="5:17" x14ac:dyDescent="0.25">
      <c r="E11909" s="265"/>
      <c r="M11909" s="159"/>
      <c r="N11909" s="149"/>
      <c r="P11909" s="135"/>
      <c r="Q11909" s="135"/>
    </row>
    <row r="11910" spans="5:17" x14ac:dyDescent="0.25">
      <c r="E11910" s="265"/>
      <c r="M11910" s="159"/>
      <c r="N11910" s="149"/>
      <c r="P11910" s="135"/>
      <c r="Q11910" s="135"/>
    </row>
    <row r="11911" spans="5:17" x14ac:dyDescent="0.25">
      <c r="E11911" s="265"/>
      <c r="M11911" s="159"/>
      <c r="N11911" s="149"/>
      <c r="P11911" s="135"/>
      <c r="Q11911" s="135"/>
    </row>
    <row r="11912" spans="5:17" x14ac:dyDescent="0.25">
      <c r="E11912" s="265"/>
      <c r="M11912" s="159"/>
      <c r="N11912" s="149"/>
      <c r="P11912" s="135"/>
      <c r="Q11912" s="135"/>
    </row>
    <row r="11913" spans="5:17" x14ac:dyDescent="0.25">
      <c r="E11913" s="265"/>
      <c r="M11913" s="159"/>
      <c r="N11913" s="149"/>
      <c r="P11913" s="135"/>
      <c r="Q11913" s="135"/>
    </row>
    <row r="11914" spans="5:17" x14ac:dyDescent="0.25">
      <c r="E11914" s="265"/>
      <c r="M11914" s="159"/>
      <c r="N11914" s="149"/>
      <c r="P11914" s="135"/>
      <c r="Q11914" s="135"/>
    </row>
    <row r="11915" spans="5:17" x14ac:dyDescent="0.25">
      <c r="E11915" s="265"/>
      <c r="M11915" s="159"/>
      <c r="N11915" s="149"/>
      <c r="P11915" s="135"/>
      <c r="Q11915" s="135"/>
    </row>
    <row r="11916" spans="5:17" x14ac:dyDescent="0.25">
      <c r="E11916" s="265"/>
      <c r="M11916" s="159"/>
      <c r="N11916" s="149"/>
      <c r="P11916" s="135"/>
      <c r="Q11916" s="135"/>
    </row>
    <row r="11917" spans="5:17" x14ac:dyDescent="0.25">
      <c r="E11917" s="265"/>
      <c r="M11917" s="159"/>
      <c r="N11917" s="149"/>
      <c r="P11917" s="135"/>
      <c r="Q11917" s="135"/>
    </row>
    <row r="11918" spans="5:17" x14ac:dyDescent="0.25">
      <c r="E11918" s="265"/>
      <c r="M11918" s="159"/>
      <c r="N11918" s="149"/>
      <c r="P11918" s="135"/>
      <c r="Q11918" s="135"/>
    </row>
    <row r="11919" spans="5:17" x14ac:dyDescent="0.25">
      <c r="E11919" s="265"/>
      <c r="M11919" s="159"/>
      <c r="N11919" s="149"/>
      <c r="P11919" s="135"/>
      <c r="Q11919" s="135"/>
    </row>
    <row r="11920" spans="5:17" x14ac:dyDescent="0.25">
      <c r="E11920" s="265"/>
      <c r="M11920" s="159"/>
      <c r="N11920" s="149"/>
      <c r="P11920" s="135"/>
      <c r="Q11920" s="135"/>
    </row>
    <row r="11921" spans="5:17" x14ac:dyDescent="0.25">
      <c r="E11921" s="265"/>
      <c r="M11921" s="159"/>
      <c r="N11921" s="149"/>
      <c r="P11921" s="135"/>
      <c r="Q11921" s="135"/>
    </row>
    <row r="11922" spans="5:17" x14ac:dyDescent="0.25">
      <c r="E11922" s="265"/>
      <c r="M11922" s="159"/>
      <c r="N11922" s="149"/>
      <c r="P11922" s="135"/>
      <c r="Q11922" s="135"/>
    </row>
    <row r="11923" spans="5:17" x14ac:dyDescent="0.25">
      <c r="E11923" s="265"/>
      <c r="M11923" s="159"/>
      <c r="N11923" s="149"/>
      <c r="P11923" s="135"/>
      <c r="Q11923" s="135"/>
    </row>
    <row r="11924" spans="5:17" x14ac:dyDescent="0.25">
      <c r="E11924" s="265"/>
      <c r="M11924" s="159"/>
      <c r="N11924" s="149"/>
      <c r="P11924" s="135"/>
      <c r="Q11924" s="135"/>
    </row>
    <row r="11925" spans="5:17" x14ac:dyDescent="0.25">
      <c r="E11925" s="265"/>
      <c r="M11925" s="159"/>
      <c r="N11925" s="149"/>
      <c r="P11925" s="135"/>
      <c r="Q11925" s="135"/>
    </row>
    <row r="11926" spans="5:17" x14ac:dyDescent="0.25">
      <c r="E11926" s="265"/>
      <c r="M11926" s="159"/>
      <c r="N11926" s="149"/>
      <c r="P11926" s="135"/>
      <c r="Q11926" s="135"/>
    </row>
    <row r="11927" spans="5:17" x14ac:dyDescent="0.25">
      <c r="E11927" s="265"/>
      <c r="M11927" s="159"/>
      <c r="N11927" s="149"/>
      <c r="P11927" s="135"/>
      <c r="Q11927" s="135"/>
    </row>
    <row r="11928" spans="5:17" x14ac:dyDescent="0.25">
      <c r="E11928" s="265"/>
      <c r="M11928" s="159"/>
      <c r="N11928" s="149"/>
      <c r="P11928" s="135"/>
      <c r="Q11928" s="135"/>
    </row>
    <row r="11929" spans="5:17" x14ac:dyDescent="0.25">
      <c r="E11929" s="265"/>
      <c r="M11929" s="159"/>
      <c r="N11929" s="149"/>
      <c r="P11929" s="135"/>
      <c r="Q11929" s="135"/>
    </row>
    <row r="11930" spans="5:17" x14ac:dyDescent="0.25">
      <c r="E11930" s="265"/>
      <c r="M11930" s="159"/>
      <c r="N11930" s="149"/>
      <c r="P11930" s="135"/>
      <c r="Q11930" s="135"/>
    </row>
    <row r="11931" spans="5:17" x14ac:dyDescent="0.25">
      <c r="E11931" s="265"/>
      <c r="M11931" s="159"/>
      <c r="N11931" s="149"/>
      <c r="P11931" s="135"/>
      <c r="Q11931" s="135"/>
    </row>
    <row r="11932" spans="5:17" x14ac:dyDescent="0.25">
      <c r="E11932" s="265"/>
      <c r="M11932" s="159"/>
      <c r="N11932" s="149"/>
      <c r="P11932" s="135"/>
      <c r="Q11932" s="135"/>
    </row>
    <row r="11933" spans="5:17" x14ac:dyDescent="0.25">
      <c r="E11933" s="265"/>
      <c r="M11933" s="159"/>
      <c r="N11933" s="149"/>
      <c r="P11933" s="135"/>
      <c r="Q11933" s="135"/>
    </row>
    <row r="11934" spans="5:17" x14ac:dyDescent="0.25">
      <c r="E11934" s="265"/>
      <c r="M11934" s="159"/>
      <c r="N11934" s="149"/>
      <c r="P11934" s="135"/>
      <c r="Q11934" s="135"/>
    </row>
    <row r="11935" spans="5:17" x14ac:dyDescent="0.25">
      <c r="E11935" s="265"/>
      <c r="M11935" s="159"/>
      <c r="N11935" s="149"/>
      <c r="P11935" s="135"/>
      <c r="Q11935" s="135"/>
    </row>
    <row r="11936" spans="5:17" x14ac:dyDescent="0.25">
      <c r="E11936" s="265"/>
      <c r="M11936" s="159"/>
      <c r="N11936" s="149"/>
      <c r="P11936" s="135"/>
      <c r="Q11936" s="135"/>
    </row>
    <row r="11937" spans="5:17" x14ac:dyDescent="0.25">
      <c r="E11937" s="265"/>
      <c r="M11937" s="159"/>
      <c r="N11937" s="149"/>
      <c r="P11937" s="135"/>
      <c r="Q11937" s="135"/>
    </row>
    <row r="11938" spans="5:17" x14ac:dyDescent="0.25">
      <c r="E11938" s="265"/>
      <c r="M11938" s="159"/>
      <c r="N11938" s="149"/>
      <c r="P11938" s="135"/>
      <c r="Q11938" s="135"/>
    </row>
    <row r="11939" spans="5:17" x14ac:dyDescent="0.25">
      <c r="E11939" s="265"/>
      <c r="M11939" s="159"/>
      <c r="N11939" s="149"/>
      <c r="P11939" s="135"/>
      <c r="Q11939" s="135"/>
    </row>
    <row r="11940" spans="5:17" x14ac:dyDescent="0.25">
      <c r="E11940" s="265"/>
      <c r="M11940" s="159"/>
      <c r="N11940" s="149"/>
      <c r="P11940" s="135"/>
      <c r="Q11940" s="135"/>
    </row>
    <row r="11941" spans="5:17" x14ac:dyDescent="0.25">
      <c r="E11941" s="265"/>
      <c r="M11941" s="159"/>
      <c r="N11941" s="149"/>
      <c r="P11941" s="135"/>
      <c r="Q11941" s="135"/>
    </row>
    <row r="11942" spans="5:17" x14ac:dyDescent="0.25">
      <c r="E11942" s="265"/>
      <c r="M11942" s="159"/>
      <c r="N11942" s="149"/>
      <c r="P11942" s="135"/>
      <c r="Q11942" s="135"/>
    </row>
    <row r="11943" spans="5:17" x14ac:dyDescent="0.25">
      <c r="E11943" s="265"/>
      <c r="M11943" s="159"/>
      <c r="N11943" s="149"/>
      <c r="P11943" s="135"/>
      <c r="Q11943" s="135"/>
    </row>
    <row r="11944" spans="5:17" x14ac:dyDescent="0.25">
      <c r="E11944" s="265"/>
      <c r="M11944" s="159"/>
      <c r="N11944" s="149"/>
      <c r="P11944" s="135"/>
      <c r="Q11944" s="135"/>
    </row>
    <row r="11945" spans="5:17" x14ac:dyDescent="0.25">
      <c r="E11945" s="265"/>
      <c r="M11945" s="159"/>
      <c r="N11945" s="149"/>
      <c r="P11945" s="135"/>
      <c r="Q11945" s="135"/>
    </row>
    <row r="11946" spans="5:17" x14ac:dyDescent="0.25">
      <c r="E11946" s="265"/>
      <c r="M11946" s="159"/>
      <c r="N11946" s="149"/>
      <c r="P11946" s="135"/>
      <c r="Q11946" s="135"/>
    </row>
    <row r="11947" spans="5:17" x14ac:dyDescent="0.25">
      <c r="E11947" s="265"/>
      <c r="M11947" s="159"/>
      <c r="N11947" s="149"/>
      <c r="P11947" s="135"/>
      <c r="Q11947" s="135"/>
    </row>
    <row r="11948" spans="5:17" x14ac:dyDescent="0.25">
      <c r="E11948" s="265"/>
      <c r="M11948" s="159"/>
      <c r="N11948" s="149"/>
      <c r="P11948" s="135"/>
      <c r="Q11948" s="135"/>
    </row>
    <row r="11949" spans="5:17" x14ac:dyDescent="0.25">
      <c r="E11949" s="265"/>
      <c r="M11949" s="159"/>
      <c r="N11949" s="149"/>
      <c r="P11949" s="135"/>
      <c r="Q11949" s="135"/>
    </row>
    <row r="11950" spans="5:17" x14ac:dyDescent="0.25">
      <c r="E11950" s="265"/>
      <c r="M11950" s="159"/>
      <c r="N11950" s="149"/>
      <c r="P11950" s="135"/>
      <c r="Q11950" s="135"/>
    </row>
    <row r="11951" spans="5:17" x14ac:dyDescent="0.25">
      <c r="E11951" s="265"/>
      <c r="M11951" s="159"/>
      <c r="N11951" s="149"/>
      <c r="P11951" s="135"/>
      <c r="Q11951" s="135"/>
    </row>
    <row r="11952" spans="5:17" x14ac:dyDescent="0.25">
      <c r="E11952" s="265"/>
      <c r="M11952" s="159"/>
      <c r="N11952" s="149"/>
      <c r="P11952" s="135"/>
      <c r="Q11952" s="135"/>
    </row>
    <row r="11953" spans="5:17" x14ac:dyDescent="0.25">
      <c r="E11953" s="265"/>
      <c r="M11953" s="159"/>
      <c r="N11953" s="149"/>
      <c r="P11953" s="135"/>
      <c r="Q11953" s="135"/>
    </row>
    <row r="11954" spans="5:17" x14ac:dyDescent="0.25">
      <c r="E11954" s="265"/>
      <c r="M11954" s="159"/>
      <c r="N11954" s="149"/>
      <c r="P11954" s="135"/>
      <c r="Q11954" s="135"/>
    </row>
    <row r="11955" spans="5:17" x14ac:dyDescent="0.25">
      <c r="E11955" s="265"/>
      <c r="M11955" s="159"/>
      <c r="N11955" s="149"/>
      <c r="P11955" s="135"/>
      <c r="Q11955" s="135"/>
    </row>
    <row r="11956" spans="5:17" x14ac:dyDescent="0.25">
      <c r="E11956" s="265"/>
      <c r="M11956" s="159"/>
      <c r="N11956" s="149"/>
      <c r="P11956" s="135"/>
      <c r="Q11956" s="135"/>
    </row>
    <row r="11957" spans="5:17" x14ac:dyDescent="0.25">
      <c r="E11957" s="265"/>
      <c r="M11957" s="159"/>
      <c r="N11957" s="149"/>
      <c r="P11957" s="135"/>
      <c r="Q11957" s="135"/>
    </row>
    <row r="11958" spans="5:17" x14ac:dyDescent="0.25">
      <c r="E11958" s="265"/>
      <c r="M11958" s="159"/>
      <c r="N11958" s="149"/>
      <c r="P11958" s="135"/>
      <c r="Q11958" s="135"/>
    </row>
    <row r="11959" spans="5:17" x14ac:dyDescent="0.25">
      <c r="E11959" s="265"/>
      <c r="M11959" s="159"/>
      <c r="N11959" s="149"/>
      <c r="P11959" s="135"/>
      <c r="Q11959" s="135"/>
    </row>
    <row r="11960" spans="5:17" x14ac:dyDescent="0.25">
      <c r="E11960" s="265"/>
      <c r="M11960" s="159"/>
      <c r="N11960" s="149"/>
      <c r="P11960" s="135"/>
      <c r="Q11960" s="135"/>
    </row>
    <row r="11961" spans="5:17" x14ac:dyDescent="0.25">
      <c r="E11961" s="265"/>
      <c r="M11961" s="159"/>
      <c r="N11961" s="149"/>
      <c r="P11961" s="135"/>
      <c r="Q11961" s="135"/>
    </row>
    <row r="11962" spans="5:17" x14ac:dyDescent="0.25">
      <c r="E11962" s="265"/>
      <c r="M11962" s="159"/>
      <c r="N11962" s="149"/>
      <c r="P11962" s="135"/>
      <c r="Q11962" s="135"/>
    </row>
    <row r="11963" spans="5:17" x14ac:dyDescent="0.25">
      <c r="E11963" s="265"/>
      <c r="M11963" s="159"/>
      <c r="N11963" s="149"/>
      <c r="P11963" s="135"/>
      <c r="Q11963" s="135"/>
    </row>
    <row r="11964" spans="5:17" x14ac:dyDescent="0.25">
      <c r="E11964" s="265"/>
      <c r="M11964" s="159"/>
      <c r="N11964" s="149"/>
      <c r="P11964" s="135"/>
      <c r="Q11964" s="135"/>
    </row>
    <row r="11965" spans="5:17" x14ac:dyDescent="0.25">
      <c r="E11965" s="265"/>
      <c r="M11965" s="159"/>
      <c r="N11965" s="149"/>
      <c r="P11965" s="135"/>
      <c r="Q11965" s="135"/>
    </row>
    <row r="11966" spans="5:17" x14ac:dyDescent="0.25">
      <c r="E11966" s="265"/>
      <c r="M11966" s="159"/>
      <c r="N11966" s="149"/>
      <c r="P11966" s="135"/>
      <c r="Q11966" s="135"/>
    </row>
    <row r="11967" spans="5:17" x14ac:dyDescent="0.25">
      <c r="E11967" s="265"/>
      <c r="M11967" s="159"/>
      <c r="N11967" s="149"/>
      <c r="P11967" s="135"/>
      <c r="Q11967" s="135"/>
    </row>
    <row r="11968" spans="5:17" x14ac:dyDescent="0.25">
      <c r="E11968" s="265"/>
      <c r="M11968" s="159"/>
      <c r="N11968" s="149"/>
      <c r="P11968" s="135"/>
      <c r="Q11968" s="135"/>
    </row>
    <row r="11969" spans="5:17" x14ac:dyDescent="0.25">
      <c r="E11969" s="265"/>
      <c r="M11969" s="159"/>
      <c r="N11969" s="149"/>
      <c r="P11969" s="135"/>
      <c r="Q11969" s="135"/>
    </row>
    <row r="11970" spans="5:17" x14ac:dyDescent="0.25">
      <c r="E11970" s="265"/>
      <c r="M11970" s="159"/>
      <c r="N11970" s="149"/>
      <c r="P11970" s="135"/>
      <c r="Q11970" s="135"/>
    </row>
    <row r="11971" spans="5:17" x14ac:dyDescent="0.25">
      <c r="E11971" s="265"/>
      <c r="M11971" s="159"/>
      <c r="N11971" s="149"/>
      <c r="P11971" s="135"/>
      <c r="Q11971" s="135"/>
    </row>
    <row r="11972" spans="5:17" x14ac:dyDescent="0.25">
      <c r="E11972" s="265"/>
      <c r="M11972" s="159"/>
      <c r="N11972" s="149"/>
      <c r="P11972" s="135"/>
      <c r="Q11972" s="135"/>
    </row>
    <row r="11973" spans="5:17" x14ac:dyDescent="0.25">
      <c r="E11973" s="265"/>
      <c r="M11973" s="159"/>
      <c r="N11973" s="149"/>
      <c r="P11973" s="135"/>
      <c r="Q11973" s="135"/>
    </row>
    <row r="11974" spans="5:17" x14ac:dyDescent="0.25">
      <c r="E11974" s="265"/>
      <c r="M11974" s="159"/>
      <c r="N11974" s="149"/>
      <c r="P11974" s="135"/>
      <c r="Q11974" s="135"/>
    </row>
    <row r="11975" spans="5:17" x14ac:dyDescent="0.25">
      <c r="E11975" s="265"/>
      <c r="M11975" s="159"/>
      <c r="N11975" s="149"/>
      <c r="P11975" s="135"/>
      <c r="Q11975" s="135"/>
    </row>
    <row r="11976" spans="5:17" x14ac:dyDescent="0.25">
      <c r="E11976" s="265"/>
      <c r="M11976" s="159"/>
      <c r="N11976" s="149"/>
      <c r="P11976" s="135"/>
      <c r="Q11976" s="135"/>
    </row>
    <row r="11977" spans="5:17" x14ac:dyDescent="0.25">
      <c r="E11977" s="265"/>
      <c r="M11977" s="159"/>
      <c r="N11977" s="149"/>
      <c r="P11977" s="135"/>
      <c r="Q11977" s="135"/>
    </row>
    <row r="11978" spans="5:17" x14ac:dyDescent="0.25">
      <c r="E11978" s="265"/>
      <c r="M11978" s="159"/>
      <c r="N11978" s="149"/>
      <c r="P11978" s="135"/>
      <c r="Q11978" s="135"/>
    </row>
    <row r="11979" spans="5:17" x14ac:dyDescent="0.25">
      <c r="E11979" s="265"/>
      <c r="M11979" s="159"/>
      <c r="N11979" s="149"/>
      <c r="P11979" s="135"/>
      <c r="Q11979" s="135"/>
    </row>
    <row r="11980" spans="5:17" x14ac:dyDescent="0.25">
      <c r="E11980" s="265"/>
      <c r="M11980" s="159"/>
      <c r="N11980" s="149"/>
      <c r="P11980" s="135"/>
      <c r="Q11980" s="135"/>
    </row>
    <row r="11981" spans="5:17" x14ac:dyDescent="0.25">
      <c r="E11981" s="265"/>
      <c r="M11981" s="159"/>
      <c r="N11981" s="149"/>
      <c r="P11981" s="135"/>
      <c r="Q11981" s="135"/>
    </row>
    <row r="11982" spans="5:17" x14ac:dyDescent="0.25">
      <c r="E11982" s="265"/>
      <c r="M11982" s="159"/>
      <c r="N11982" s="149"/>
      <c r="P11982" s="135"/>
      <c r="Q11982" s="135"/>
    </row>
    <row r="11983" spans="5:17" x14ac:dyDescent="0.25">
      <c r="E11983" s="265"/>
      <c r="M11983" s="159"/>
      <c r="N11983" s="149"/>
      <c r="P11983" s="135"/>
      <c r="Q11983" s="135"/>
    </row>
    <row r="11984" spans="5:17" x14ac:dyDescent="0.25">
      <c r="E11984" s="265"/>
      <c r="M11984" s="159"/>
      <c r="N11984" s="149"/>
      <c r="P11984" s="135"/>
      <c r="Q11984" s="135"/>
    </row>
    <row r="11985" spans="5:17" x14ac:dyDescent="0.25">
      <c r="E11985" s="265"/>
      <c r="M11985" s="159"/>
      <c r="N11985" s="149"/>
      <c r="P11985" s="135"/>
      <c r="Q11985" s="135"/>
    </row>
    <row r="11986" spans="5:17" x14ac:dyDescent="0.25">
      <c r="E11986" s="265"/>
      <c r="M11986" s="159"/>
      <c r="N11986" s="149"/>
      <c r="P11986" s="135"/>
      <c r="Q11986" s="135"/>
    </row>
    <row r="11987" spans="5:17" x14ac:dyDescent="0.25">
      <c r="E11987" s="265"/>
      <c r="M11987" s="159"/>
      <c r="N11987" s="149"/>
      <c r="P11987" s="135"/>
      <c r="Q11987" s="135"/>
    </row>
    <row r="11988" spans="5:17" x14ac:dyDescent="0.25">
      <c r="E11988" s="265"/>
      <c r="M11988" s="159"/>
      <c r="N11988" s="149"/>
      <c r="P11988" s="135"/>
      <c r="Q11988" s="135"/>
    </row>
    <row r="11989" spans="5:17" x14ac:dyDescent="0.25">
      <c r="E11989" s="265"/>
      <c r="M11989" s="159"/>
      <c r="N11989" s="149"/>
      <c r="P11989" s="135"/>
      <c r="Q11989" s="135"/>
    </row>
    <row r="11990" spans="5:17" x14ac:dyDescent="0.25">
      <c r="E11990" s="265"/>
      <c r="M11990" s="159"/>
      <c r="N11990" s="149"/>
      <c r="P11990" s="135"/>
      <c r="Q11990" s="135"/>
    </row>
    <row r="11991" spans="5:17" x14ac:dyDescent="0.25">
      <c r="E11991" s="265"/>
      <c r="M11991" s="159"/>
      <c r="N11991" s="149"/>
      <c r="P11991" s="135"/>
      <c r="Q11991" s="135"/>
    </row>
    <row r="11992" spans="5:17" x14ac:dyDescent="0.25">
      <c r="E11992" s="265"/>
      <c r="M11992" s="159"/>
      <c r="N11992" s="149"/>
      <c r="P11992" s="135"/>
      <c r="Q11992" s="135"/>
    </row>
    <row r="11993" spans="5:17" x14ac:dyDescent="0.25">
      <c r="E11993" s="265"/>
      <c r="M11993" s="159"/>
      <c r="N11993" s="149"/>
      <c r="P11993" s="135"/>
      <c r="Q11993" s="135"/>
    </row>
    <row r="11994" spans="5:17" x14ac:dyDescent="0.25">
      <c r="E11994" s="265"/>
      <c r="M11994" s="159"/>
      <c r="N11994" s="149"/>
      <c r="P11994" s="135"/>
      <c r="Q11994" s="135"/>
    </row>
    <row r="11995" spans="5:17" x14ac:dyDescent="0.25">
      <c r="E11995" s="265"/>
      <c r="M11995" s="159"/>
      <c r="N11995" s="149"/>
      <c r="P11995" s="135"/>
      <c r="Q11995" s="135"/>
    </row>
    <row r="11996" spans="5:17" x14ac:dyDescent="0.25">
      <c r="E11996" s="265"/>
      <c r="M11996" s="159"/>
      <c r="N11996" s="149"/>
      <c r="P11996" s="135"/>
      <c r="Q11996" s="135"/>
    </row>
    <row r="11997" spans="5:17" x14ac:dyDescent="0.25">
      <c r="E11997" s="265"/>
      <c r="M11997" s="159"/>
      <c r="N11997" s="149"/>
      <c r="P11997" s="135"/>
      <c r="Q11997" s="135"/>
    </row>
    <row r="11998" spans="5:17" x14ac:dyDescent="0.25">
      <c r="E11998" s="265"/>
      <c r="M11998" s="159"/>
      <c r="N11998" s="149"/>
      <c r="P11998" s="135"/>
      <c r="Q11998" s="135"/>
    </row>
    <row r="11999" spans="5:17" x14ac:dyDescent="0.25">
      <c r="E11999" s="265"/>
      <c r="M11999" s="159"/>
      <c r="N11999" s="149"/>
      <c r="P11999" s="135"/>
      <c r="Q11999" s="135"/>
    </row>
    <row r="12000" spans="5:17" x14ac:dyDescent="0.25">
      <c r="E12000" s="265"/>
      <c r="M12000" s="159"/>
      <c r="N12000" s="149"/>
      <c r="P12000" s="135"/>
      <c r="Q12000" s="135"/>
    </row>
    <row r="12001" spans="5:17" x14ac:dyDescent="0.25">
      <c r="E12001" s="265"/>
      <c r="M12001" s="159"/>
      <c r="N12001" s="149"/>
      <c r="P12001" s="135"/>
      <c r="Q12001" s="135"/>
    </row>
    <row r="12002" spans="5:17" x14ac:dyDescent="0.25">
      <c r="E12002" s="265"/>
      <c r="M12002" s="159"/>
      <c r="N12002" s="149"/>
      <c r="P12002" s="135"/>
      <c r="Q12002" s="135"/>
    </row>
    <row r="12003" spans="5:17" x14ac:dyDescent="0.25">
      <c r="E12003" s="265"/>
      <c r="M12003" s="159"/>
      <c r="N12003" s="149"/>
      <c r="P12003" s="135"/>
      <c r="Q12003" s="135"/>
    </row>
    <row r="12004" spans="5:17" x14ac:dyDescent="0.25">
      <c r="E12004" s="265"/>
      <c r="M12004" s="159"/>
      <c r="N12004" s="149"/>
      <c r="P12004" s="135"/>
      <c r="Q12004" s="135"/>
    </row>
    <row r="12005" spans="5:17" x14ac:dyDescent="0.25">
      <c r="E12005" s="265"/>
      <c r="M12005" s="159"/>
      <c r="N12005" s="149"/>
      <c r="P12005" s="135"/>
      <c r="Q12005" s="135"/>
    </row>
    <row r="12006" spans="5:17" x14ac:dyDescent="0.25">
      <c r="E12006" s="265"/>
      <c r="M12006" s="159"/>
      <c r="N12006" s="149"/>
      <c r="P12006" s="135"/>
      <c r="Q12006" s="135"/>
    </row>
    <row r="12007" spans="5:17" x14ac:dyDescent="0.25">
      <c r="E12007" s="265"/>
      <c r="M12007" s="159"/>
      <c r="N12007" s="149"/>
      <c r="P12007" s="135"/>
      <c r="Q12007" s="135"/>
    </row>
    <row r="12008" spans="5:17" x14ac:dyDescent="0.25">
      <c r="E12008" s="265"/>
      <c r="M12008" s="159"/>
      <c r="N12008" s="149"/>
      <c r="P12008" s="135"/>
      <c r="Q12008" s="135"/>
    </row>
    <row r="12009" spans="5:17" x14ac:dyDescent="0.25">
      <c r="E12009" s="265"/>
      <c r="M12009" s="159"/>
      <c r="N12009" s="149"/>
      <c r="P12009" s="135"/>
      <c r="Q12009" s="135"/>
    </row>
    <row r="12010" spans="5:17" x14ac:dyDescent="0.25">
      <c r="E12010" s="265"/>
      <c r="M12010" s="159"/>
      <c r="N12010" s="149"/>
      <c r="P12010" s="135"/>
      <c r="Q12010" s="135"/>
    </row>
    <row r="12011" spans="5:17" x14ac:dyDescent="0.25">
      <c r="E12011" s="265"/>
      <c r="M12011" s="159"/>
      <c r="N12011" s="149"/>
      <c r="P12011" s="135"/>
      <c r="Q12011" s="135"/>
    </row>
    <row r="12012" spans="5:17" x14ac:dyDescent="0.25">
      <c r="E12012" s="265"/>
      <c r="M12012" s="159"/>
      <c r="N12012" s="149"/>
      <c r="P12012" s="135"/>
      <c r="Q12012" s="135"/>
    </row>
    <row r="12013" spans="5:17" x14ac:dyDescent="0.25">
      <c r="E12013" s="265"/>
      <c r="M12013" s="159"/>
      <c r="N12013" s="149"/>
      <c r="P12013" s="135"/>
      <c r="Q12013" s="135"/>
    </row>
    <row r="12014" spans="5:17" x14ac:dyDescent="0.25">
      <c r="E12014" s="265"/>
      <c r="M12014" s="159"/>
      <c r="N12014" s="149"/>
      <c r="P12014" s="135"/>
      <c r="Q12014" s="135"/>
    </row>
    <row r="12015" spans="5:17" x14ac:dyDescent="0.25">
      <c r="E12015" s="265"/>
      <c r="M12015" s="159"/>
      <c r="N12015" s="149"/>
      <c r="P12015" s="135"/>
      <c r="Q12015" s="135"/>
    </row>
    <row r="12016" spans="5:17" x14ac:dyDescent="0.25">
      <c r="E12016" s="265"/>
      <c r="M12016" s="159"/>
      <c r="N12016" s="149"/>
      <c r="P12016" s="135"/>
      <c r="Q12016" s="135"/>
    </row>
    <row r="12017" spans="5:17" x14ac:dyDescent="0.25">
      <c r="E12017" s="265"/>
      <c r="M12017" s="159"/>
      <c r="N12017" s="149"/>
      <c r="P12017" s="135"/>
      <c r="Q12017" s="135"/>
    </row>
    <row r="12018" spans="5:17" x14ac:dyDescent="0.25">
      <c r="E12018" s="265"/>
      <c r="M12018" s="159"/>
      <c r="N12018" s="149"/>
      <c r="P12018" s="135"/>
      <c r="Q12018" s="135"/>
    </row>
    <row r="12019" spans="5:17" x14ac:dyDescent="0.25">
      <c r="E12019" s="265"/>
      <c r="M12019" s="159"/>
      <c r="N12019" s="149"/>
      <c r="P12019" s="135"/>
      <c r="Q12019" s="135"/>
    </row>
    <row r="12020" spans="5:17" x14ac:dyDescent="0.25">
      <c r="E12020" s="265"/>
      <c r="M12020" s="159"/>
      <c r="N12020" s="149"/>
      <c r="P12020" s="135"/>
      <c r="Q12020" s="135"/>
    </row>
    <row r="12021" spans="5:17" x14ac:dyDescent="0.25">
      <c r="E12021" s="265"/>
      <c r="M12021" s="159"/>
      <c r="N12021" s="149"/>
      <c r="P12021" s="135"/>
      <c r="Q12021" s="135"/>
    </row>
    <row r="12022" spans="5:17" x14ac:dyDescent="0.25">
      <c r="E12022" s="265"/>
      <c r="M12022" s="159"/>
      <c r="N12022" s="149"/>
      <c r="P12022" s="135"/>
      <c r="Q12022" s="135"/>
    </row>
    <row r="12023" spans="5:17" x14ac:dyDescent="0.25">
      <c r="E12023" s="265"/>
      <c r="M12023" s="159"/>
      <c r="N12023" s="149"/>
      <c r="P12023" s="135"/>
      <c r="Q12023" s="135"/>
    </row>
    <row r="12024" spans="5:17" x14ac:dyDescent="0.25">
      <c r="E12024" s="265"/>
      <c r="M12024" s="159"/>
      <c r="N12024" s="149"/>
      <c r="P12024" s="135"/>
      <c r="Q12024" s="135"/>
    </row>
    <row r="12025" spans="5:17" x14ac:dyDescent="0.25">
      <c r="E12025" s="265"/>
      <c r="M12025" s="159"/>
      <c r="N12025" s="149"/>
      <c r="P12025" s="135"/>
      <c r="Q12025" s="135"/>
    </row>
    <row r="12026" spans="5:17" x14ac:dyDescent="0.25">
      <c r="E12026" s="265"/>
      <c r="M12026" s="159"/>
      <c r="N12026" s="149"/>
      <c r="P12026" s="135"/>
      <c r="Q12026" s="135"/>
    </row>
    <row r="12027" spans="5:17" x14ac:dyDescent="0.25">
      <c r="E12027" s="265"/>
      <c r="M12027" s="159"/>
      <c r="N12027" s="149"/>
      <c r="P12027" s="135"/>
      <c r="Q12027" s="135"/>
    </row>
    <row r="12028" spans="5:17" x14ac:dyDescent="0.25">
      <c r="E12028" s="265"/>
      <c r="M12028" s="159"/>
      <c r="N12028" s="149"/>
      <c r="P12028" s="135"/>
      <c r="Q12028" s="135"/>
    </row>
    <row r="12029" spans="5:17" x14ac:dyDescent="0.25">
      <c r="E12029" s="265"/>
      <c r="M12029" s="159"/>
      <c r="N12029" s="149"/>
      <c r="P12029" s="135"/>
      <c r="Q12029" s="135"/>
    </row>
    <row r="12030" spans="5:17" x14ac:dyDescent="0.25">
      <c r="E12030" s="265"/>
      <c r="M12030" s="159"/>
      <c r="N12030" s="149"/>
      <c r="P12030" s="135"/>
      <c r="Q12030" s="135"/>
    </row>
    <row r="12031" spans="5:17" x14ac:dyDescent="0.25">
      <c r="E12031" s="265"/>
      <c r="M12031" s="159"/>
      <c r="N12031" s="149"/>
      <c r="P12031" s="135"/>
      <c r="Q12031" s="135"/>
    </row>
    <row r="12032" spans="5:17" x14ac:dyDescent="0.25">
      <c r="E12032" s="265"/>
      <c r="M12032" s="159"/>
      <c r="N12032" s="149"/>
      <c r="P12032" s="135"/>
      <c r="Q12032" s="135"/>
    </row>
    <row r="12033" spans="5:17" x14ac:dyDescent="0.25">
      <c r="E12033" s="265"/>
      <c r="M12033" s="159"/>
      <c r="N12033" s="149"/>
      <c r="P12033" s="135"/>
      <c r="Q12033" s="135"/>
    </row>
    <row r="12034" spans="5:17" x14ac:dyDescent="0.25">
      <c r="E12034" s="265"/>
      <c r="M12034" s="159"/>
      <c r="N12034" s="149"/>
      <c r="P12034" s="135"/>
      <c r="Q12034" s="135"/>
    </row>
    <row r="12035" spans="5:17" x14ac:dyDescent="0.25">
      <c r="E12035" s="265"/>
      <c r="M12035" s="159"/>
      <c r="N12035" s="149"/>
      <c r="P12035" s="135"/>
      <c r="Q12035" s="135"/>
    </row>
    <row r="12036" spans="5:17" x14ac:dyDescent="0.25">
      <c r="E12036" s="265"/>
      <c r="M12036" s="159"/>
      <c r="N12036" s="149"/>
      <c r="P12036" s="135"/>
      <c r="Q12036" s="135"/>
    </row>
    <row r="12037" spans="5:17" x14ac:dyDescent="0.25">
      <c r="E12037" s="265"/>
      <c r="M12037" s="159"/>
      <c r="N12037" s="149"/>
      <c r="P12037" s="135"/>
      <c r="Q12037" s="135"/>
    </row>
    <row r="12038" spans="5:17" x14ac:dyDescent="0.25">
      <c r="E12038" s="265"/>
      <c r="M12038" s="159"/>
      <c r="N12038" s="149"/>
      <c r="P12038" s="135"/>
      <c r="Q12038" s="135"/>
    </row>
    <row r="12039" spans="5:17" x14ac:dyDescent="0.25">
      <c r="E12039" s="265"/>
      <c r="M12039" s="159"/>
      <c r="N12039" s="149"/>
      <c r="P12039" s="135"/>
      <c r="Q12039" s="135"/>
    </row>
    <row r="12040" spans="5:17" x14ac:dyDescent="0.25">
      <c r="E12040" s="265"/>
      <c r="M12040" s="159"/>
      <c r="N12040" s="149"/>
      <c r="P12040" s="135"/>
      <c r="Q12040" s="135"/>
    </row>
    <row r="12041" spans="5:17" x14ac:dyDescent="0.25">
      <c r="E12041" s="265"/>
      <c r="M12041" s="159"/>
      <c r="N12041" s="149"/>
      <c r="P12041" s="135"/>
      <c r="Q12041" s="135"/>
    </row>
    <row r="12042" spans="5:17" x14ac:dyDescent="0.25">
      <c r="E12042" s="265"/>
      <c r="M12042" s="159"/>
      <c r="N12042" s="149"/>
      <c r="P12042" s="135"/>
      <c r="Q12042" s="135"/>
    </row>
    <row r="12043" spans="5:17" x14ac:dyDescent="0.25">
      <c r="E12043" s="265"/>
      <c r="M12043" s="159"/>
      <c r="N12043" s="149"/>
      <c r="P12043" s="135"/>
      <c r="Q12043" s="135"/>
    </row>
    <row r="12044" spans="5:17" x14ac:dyDescent="0.25">
      <c r="E12044" s="265"/>
      <c r="M12044" s="159"/>
      <c r="N12044" s="149"/>
      <c r="P12044" s="135"/>
      <c r="Q12044" s="135"/>
    </row>
    <row r="12045" spans="5:17" x14ac:dyDescent="0.25">
      <c r="E12045" s="265"/>
      <c r="M12045" s="159"/>
      <c r="N12045" s="149"/>
      <c r="P12045" s="135"/>
      <c r="Q12045" s="135"/>
    </row>
    <row r="12046" spans="5:17" x14ac:dyDescent="0.25">
      <c r="E12046" s="265"/>
      <c r="M12046" s="159"/>
      <c r="N12046" s="149"/>
      <c r="P12046" s="135"/>
      <c r="Q12046" s="135"/>
    </row>
    <row r="12047" spans="5:17" x14ac:dyDescent="0.25">
      <c r="E12047" s="265"/>
      <c r="M12047" s="159"/>
      <c r="N12047" s="149"/>
      <c r="P12047" s="135"/>
      <c r="Q12047" s="135"/>
    </row>
    <row r="12048" spans="5:17" x14ac:dyDescent="0.25">
      <c r="E12048" s="265"/>
      <c r="M12048" s="159"/>
      <c r="N12048" s="149"/>
      <c r="P12048" s="135"/>
      <c r="Q12048" s="135"/>
    </row>
    <row r="12049" spans="5:17" x14ac:dyDescent="0.25">
      <c r="E12049" s="265"/>
      <c r="M12049" s="159"/>
      <c r="N12049" s="149"/>
      <c r="P12049" s="135"/>
      <c r="Q12049" s="135"/>
    </row>
    <row r="12050" spans="5:17" x14ac:dyDescent="0.25">
      <c r="E12050" s="265"/>
      <c r="M12050" s="159"/>
      <c r="N12050" s="149"/>
      <c r="P12050" s="135"/>
      <c r="Q12050" s="135"/>
    </row>
    <row r="12051" spans="5:17" x14ac:dyDescent="0.25">
      <c r="E12051" s="265"/>
      <c r="M12051" s="159"/>
      <c r="N12051" s="149"/>
      <c r="P12051" s="135"/>
      <c r="Q12051" s="135"/>
    </row>
    <row r="12052" spans="5:17" x14ac:dyDescent="0.25">
      <c r="E12052" s="265"/>
      <c r="M12052" s="159"/>
      <c r="N12052" s="149"/>
      <c r="P12052" s="135"/>
      <c r="Q12052" s="135"/>
    </row>
    <row r="12053" spans="5:17" x14ac:dyDescent="0.25">
      <c r="E12053" s="265"/>
      <c r="M12053" s="159"/>
      <c r="N12053" s="149"/>
      <c r="P12053" s="135"/>
      <c r="Q12053" s="135"/>
    </row>
    <row r="12054" spans="5:17" x14ac:dyDescent="0.25">
      <c r="E12054" s="265"/>
      <c r="M12054" s="159"/>
      <c r="N12054" s="149"/>
      <c r="P12054" s="135"/>
      <c r="Q12054" s="135"/>
    </row>
    <row r="12055" spans="5:17" x14ac:dyDescent="0.25">
      <c r="E12055" s="265"/>
      <c r="M12055" s="159"/>
      <c r="N12055" s="149"/>
      <c r="P12055" s="135"/>
      <c r="Q12055" s="135"/>
    </row>
    <row r="12056" spans="5:17" x14ac:dyDescent="0.25">
      <c r="E12056" s="265"/>
      <c r="M12056" s="159"/>
      <c r="N12056" s="149"/>
      <c r="P12056" s="135"/>
      <c r="Q12056" s="135"/>
    </row>
    <row r="12057" spans="5:17" x14ac:dyDescent="0.25">
      <c r="E12057" s="265"/>
      <c r="M12057" s="159"/>
      <c r="N12057" s="149"/>
      <c r="P12057" s="135"/>
      <c r="Q12057" s="135"/>
    </row>
    <row r="12058" spans="5:17" x14ac:dyDescent="0.25">
      <c r="E12058" s="265"/>
      <c r="M12058" s="159"/>
      <c r="N12058" s="149"/>
      <c r="P12058" s="135"/>
      <c r="Q12058" s="135"/>
    </row>
    <row r="12059" spans="5:17" x14ac:dyDescent="0.25">
      <c r="E12059" s="265"/>
      <c r="M12059" s="159"/>
      <c r="N12059" s="149"/>
      <c r="P12059" s="135"/>
      <c r="Q12059" s="135"/>
    </row>
    <row r="12060" spans="5:17" x14ac:dyDescent="0.25">
      <c r="E12060" s="265"/>
      <c r="M12060" s="159"/>
      <c r="N12060" s="149"/>
      <c r="P12060" s="135"/>
      <c r="Q12060" s="135"/>
    </row>
    <row r="12061" spans="5:17" x14ac:dyDescent="0.25">
      <c r="E12061" s="265"/>
      <c r="M12061" s="159"/>
      <c r="N12061" s="149"/>
      <c r="P12061" s="135"/>
      <c r="Q12061" s="135"/>
    </row>
    <row r="12062" spans="5:17" x14ac:dyDescent="0.25">
      <c r="E12062" s="265"/>
      <c r="M12062" s="159"/>
      <c r="N12062" s="149"/>
      <c r="P12062" s="135"/>
      <c r="Q12062" s="135"/>
    </row>
    <row r="12063" spans="5:17" x14ac:dyDescent="0.25">
      <c r="E12063" s="265"/>
      <c r="M12063" s="159"/>
      <c r="N12063" s="149"/>
      <c r="P12063" s="135"/>
      <c r="Q12063" s="135"/>
    </row>
    <row r="12064" spans="5:17" x14ac:dyDescent="0.25">
      <c r="E12064" s="265"/>
      <c r="M12064" s="159"/>
      <c r="N12064" s="149"/>
      <c r="P12064" s="135"/>
      <c r="Q12064" s="135"/>
    </row>
    <row r="12065" spans="5:17" x14ac:dyDescent="0.25">
      <c r="E12065" s="265"/>
      <c r="M12065" s="159"/>
      <c r="N12065" s="149"/>
      <c r="P12065" s="135"/>
      <c r="Q12065" s="135"/>
    </row>
    <row r="12066" spans="5:17" x14ac:dyDescent="0.25">
      <c r="E12066" s="265"/>
      <c r="M12066" s="159"/>
      <c r="N12066" s="149"/>
      <c r="P12066" s="135"/>
      <c r="Q12066" s="135"/>
    </row>
    <row r="12067" spans="5:17" x14ac:dyDescent="0.25">
      <c r="E12067" s="265"/>
      <c r="M12067" s="159"/>
      <c r="N12067" s="149"/>
      <c r="P12067" s="135"/>
      <c r="Q12067" s="135"/>
    </row>
    <row r="12068" spans="5:17" x14ac:dyDescent="0.25">
      <c r="E12068" s="265"/>
      <c r="M12068" s="159"/>
      <c r="N12068" s="149"/>
      <c r="P12068" s="135"/>
      <c r="Q12068" s="135"/>
    </row>
    <row r="12069" spans="5:17" x14ac:dyDescent="0.25">
      <c r="E12069" s="265"/>
      <c r="M12069" s="159"/>
      <c r="N12069" s="149"/>
      <c r="P12069" s="135"/>
      <c r="Q12069" s="135"/>
    </row>
    <row r="12070" spans="5:17" x14ac:dyDescent="0.25">
      <c r="E12070" s="265"/>
      <c r="M12070" s="159"/>
      <c r="N12070" s="149"/>
      <c r="P12070" s="135"/>
      <c r="Q12070" s="135"/>
    </row>
    <row r="12071" spans="5:17" x14ac:dyDescent="0.25">
      <c r="E12071" s="265"/>
      <c r="M12071" s="159"/>
      <c r="N12071" s="149"/>
      <c r="P12071" s="135"/>
      <c r="Q12071" s="135"/>
    </row>
    <row r="12072" spans="5:17" x14ac:dyDescent="0.25">
      <c r="E12072" s="265"/>
      <c r="M12072" s="159"/>
      <c r="N12072" s="149"/>
      <c r="P12072" s="135"/>
      <c r="Q12072" s="135"/>
    </row>
    <row r="12073" spans="5:17" x14ac:dyDescent="0.25">
      <c r="E12073" s="265"/>
      <c r="M12073" s="159"/>
      <c r="N12073" s="149"/>
      <c r="P12073" s="135"/>
      <c r="Q12073" s="135"/>
    </row>
    <row r="12074" spans="5:17" x14ac:dyDescent="0.25">
      <c r="E12074" s="265"/>
      <c r="M12074" s="159"/>
      <c r="N12074" s="149"/>
      <c r="P12074" s="135"/>
      <c r="Q12074" s="135"/>
    </row>
    <row r="12075" spans="5:17" x14ac:dyDescent="0.25">
      <c r="E12075" s="265"/>
      <c r="M12075" s="159"/>
      <c r="N12075" s="149"/>
      <c r="P12075" s="135"/>
      <c r="Q12075" s="135"/>
    </row>
    <row r="12076" spans="5:17" x14ac:dyDescent="0.25">
      <c r="E12076" s="265"/>
      <c r="M12076" s="159"/>
      <c r="N12076" s="149"/>
      <c r="P12076" s="135"/>
      <c r="Q12076" s="135"/>
    </row>
    <row r="12077" spans="5:17" x14ac:dyDescent="0.25">
      <c r="E12077" s="265"/>
      <c r="M12077" s="159"/>
      <c r="N12077" s="149"/>
      <c r="P12077" s="135"/>
      <c r="Q12077" s="135"/>
    </row>
    <row r="12078" spans="5:17" x14ac:dyDescent="0.25">
      <c r="E12078" s="265"/>
      <c r="M12078" s="159"/>
      <c r="N12078" s="149"/>
      <c r="P12078" s="135"/>
      <c r="Q12078" s="135"/>
    </row>
    <row r="12079" spans="5:17" x14ac:dyDescent="0.25">
      <c r="E12079" s="265"/>
      <c r="M12079" s="159"/>
      <c r="N12079" s="149"/>
      <c r="P12079" s="135"/>
      <c r="Q12079" s="135"/>
    </row>
    <row r="12080" spans="5:17" x14ac:dyDescent="0.25">
      <c r="E12080" s="265"/>
      <c r="M12080" s="159"/>
      <c r="N12080" s="149"/>
      <c r="P12080" s="135"/>
      <c r="Q12080" s="135"/>
    </row>
    <row r="12081" spans="5:17" x14ac:dyDescent="0.25">
      <c r="E12081" s="265"/>
      <c r="M12081" s="159"/>
      <c r="N12081" s="149"/>
      <c r="P12081" s="135"/>
      <c r="Q12081" s="135"/>
    </row>
    <row r="12082" spans="5:17" x14ac:dyDescent="0.25">
      <c r="E12082" s="265"/>
      <c r="M12082" s="159"/>
      <c r="N12082" s="149"/>
      <c r="P12082" s="135"/>
      <c r="Q12082" s="135"/>
    </row>
    <row r="12083" spans="5:17" x14ac:dyDescent="0.25">
      <c r="E12083" s="265"/>
      <c r="M12083" s="159"/>
      <c r="N12083" s="149"/>
      <c r="P12083" s="135"/>
      <c r="Q12083" s="135"/>
    </row>
    <row r="12084" spans="5:17" x14ac:dyDescent="0.25">
      <c r="E12084" s="265"/>
      <c r="M12084" s="159"/>
      <c r="N12084" s="149"/>
      <c r="P12084" s="135"/>
      <c r="Q12084" s="135"/>
    </row>
    <row r="12085" spans="5:17" x14ac:dyDescent="0.25">
      <c r="E12085" s="265"/>
      <c r="M12085" s="159"/>
      <c r="N12085" s="149"/>
      <c r="P12085" s="135"/>
      <c r="Q12085" s="135"/>
    </row>
    <row r="12086" spans="5:17" x14ac:dyDescent="0.25">
      <c r="E12086" s="265"/>
      <c r="M12086" s="159"/>
      <c r="N12086" s="149"/>
      <c r="P12086" s="135"/>
      <c r="Q12086" s="135"/>
    </row>
    <row r="12087" spans="5:17" x14ac:dyDescent="0.25">
      <c r="E12087" s="265"/>
      <c r="M12087" s="159"/>
      <c r="N12087" s="149"/>
      <c r="P12087" s="135"/>
      <c r="Q12087" s="135"/>
    </row>
    <row r="12088" spans="5:17" x14ac:dyDescent="0.25">
      <c r="E12088" s="265"/>
      <c r="M12088" s="159"/>
      <c r="N12088" s="149"/>
      <c r="P12088" s="135"/>
      <c r="Q12088" s="135"/>
    </row>
    <row r="12089" spans="5:17" x14ac:dyDescent="0.25">
      <c r="E12089" s="265"/>
      <c r="M12089" s="159"/>
      <c r="N12089" s="149"/>
      <c r="P12089" s="135"/>
      <c r="Q12089" s="135"/>
    </row>
    <row r="12090" spans="5:17" x14ac:dyDescent="0.25">
      <c r="E12090" s="265"/>
      <c r="M12090" s="159"/>
      <c r="N12090" s="149"/>
      <c r="P12090" s="135"/>
      <c r="Q12090" s="135"/>
    </row>
    <row r="12091" spans="5:17" x14ac:dyDescent="0.25">
      <c r="E12091" s="265"/>
      <c r="M12091" s="159"/>
      <c r="N12091" s="149"/>
      <c r="P12091" s="135"/>
      <c r="Q12091" s="135"/>
    </row>
    <row r="12092" spans="5:17" x14ac:dyDescent="0.25">
      <c r="E12092" s="265"/>
      <c r="M12092" s="159"/>
      <c r="N12092" s="149"/>
      <c r="P12092" s="135"/>
      <c r="Q12092" s="135"/>
    </row>
    <row r="12093" spans="5:17" x14ac:dyDescent="0.25">
      <c r="E12093" s="265"/>
      <c r="M12093" s="159"/>
      <c r="N12093" s="149"/>
      <c r="P12093" s="135"/>
      <c r="Q12093" s="135"/>
    </row>
    <row r="12094" spans="5:17" x14ac:dyDescent="0.25">
      <c r="E12094" s="265"/>
      <c r="M12094" s="159"/>
      <c r="N12094" s="149"/>
      <c r="P12094" s="135"/>
      <c r="Q12094" s="135"/>
    </row>
    <row r="12095" spans="5:17" x14ac:dyDescent="0.25">
      <c r="E12095" s="265"/>
      <c r="M12095" s="159"/>
      <c r="N12095" s="149"/>
      <c r="P12095" s="135"/>
      <c r="Q12095" s="135"/>
    </row>
    <row r="12096" spans="5:17" x14ac:dyDescent="0.25">
      <c r="E12096" s="265"/>
      <c r="M12096" s="159"/>
      <c r="N12096" s="149"/>
      <c r="P12096" s="135"/>
      <c r="Q12096" s="135"/>
    </row>
    <row r="12097" spans="5:17" x14ac:dyDescent="0.25">
      <c r="E12097" s="265"/>
      <c r="M12097" s="159"/>
      <c r="N12097" s="149"/>
      <c r="P12097" s="135"/>
      <c r="Q12097" s="135"/>
    </row>
    <row r="12098" spans="5:17" x14ac:dyDescent="0.25">
      <c r="E12098" s="265"/>
      <c r="M12098" s="159"/>
      <c r="N12098" s="149"/>
      <c r="P12098" s="135"/>
      <c r="Q12098" s="135"/>
    </row>
    <row r="12099" spans="5:17" x14ac:dyDescent="0.25">
      <c r="E12099" s="265"/>
      <c r="M12099" s="159"/>
      <c r="N12099" s="149"/>
      <c r="P12099" s="135"/>
      <c r="Q12099" s="135"/>
    </row>
    <row r="12100" spans="5:17" x14ac:dyDescent="0.25">
      <c r="E12100" s="265"/>
      <c r="M12100" s="159"/>
      <c r="N12100" s="149"/>
      <c r="P12100" s="135"/>
      <c r="Q12100" s="135"/>
    </row>
    <row r="12101" spans="5:17" x14ac:dyDescent="0.25">
      <c r="E12101" s="265"/>
      <c r="M12101" s="159"/>
      <c r="N12101" s="149"/>
      <c r="P12101" s="135"/>
      <c r="Q12101" s="135"/>
    </row>
    <row r="12102" spans="5:17" x14ac:dyDescent="0.25">
      <c r="E12102" s="265"/>
      <c r="M12102" s="159"/>
      <c r="N12102" s="149"/>
      <c r="P12102" s="135"/>
      <c r="Q12102" s="135"/>
    </row>
    <row r="12103" spans="5:17" x14ac:dyDescent="0.25">
      <c r="E12103" s="265"/>
      <c r="M12103" s="159"/>
      <c r="N12103" s="149"/>
      <c r="P12103" s="135"/>
      <c r="Q12103" s="135"/>
    </row>
    <row r="12104" spans="5:17" x14ac:dyDescent="0.25">
      <c r="E12104" s="265"/>
      <c r="M12104" s="159"/>
      <c r="N12104" s="149"/>
      <c r="P12104" s="135"/>
      <c r="Q12104" s="135"/>
    </row>
    <row r="12105" spans="5:17" x14ac:dyDescent="0.25">
      <c r="E12105" s="265"/>
      <c r="M12105" s="159"/>
      <c r="N12105" s="149"/>
      <c r="P12105" s="135"/>
      <c r="Q12105" s="135"/>
    </row>
    <row r="12106" spans="5:17" x14ac:dyDescent="0.25">
      <c r="E12106" s="265"/>
      <c r="M12106" s="159"/>
      <c r="N12106" s="149"/>
      <c r="P12106" s="135"/>
      <c r="Q12106" s="135"/>
    </row>
    <row r="12107" spans="5:17" x14ac:dyDescent="0.25">
      <c r="E12107" s="265"/>
      <c r="M12107" s="159"/>
      <c r="N12107" s="149"/>
      <c r="P12107" s="135"/>
      <c r="Q12107" s="135"/>
    </row>
    <row r="12108" spans="5:17" x14ac:dyDescent="0.25">
      <c r="E12108" s="265"/>
      <c r="M12108" s="159"/>
      <c r="N12108" s="149"/>
      <c r="P12108" s="135"/>
      <c r="Q12108" s="135"/>
    </row>
    <row r="12109" spans="5:17" x14ac:dyDescent="0.25">
      <c r="E12109" s="265"/>
      <c r="M12109" s="159"/>
      <c r="N12109" s="149"/>
      <c r="P12109" s="135"/>
      <c r="Q12109" s="135"/>
    </row>
    <row r="12110" spans="5:17" x14ac:dyDescent="0.25">
      <c r="E12110" s="265"/>
      <c r="M12110" s="159"/>
      <c r="N12110" s="149"/>
      <c r="P12110" s="135"/>
      <c r="Q12110" s="135"/>
    </row>
    <row r="12111" spans="5:17" x14ac:dyDescent="0.25">
      <c r="E12111" s="265"/>
      <c r="M12111" s="159"/>
      <c r="N12111" s="149"/>
      <c r="P12111" s="135"/>
      <c r="Q12111" s="135"/>
    </row>
    <row r="12112" spans="5:17" x14ac:dyDescent="0.25">
      <c r="E12112" s="265"/>
      <c r="M12112" s="159"/>
      <c r="N12112" s="149"/>
      <c r="P12112" s="135"/>
      <c r="Q12112" s="135"/>
    </row>
    <row r="12113" spans="5:17" x14ac:dyDescent="0.25">
      <c r="E12113" s="265"/>
      <c r="M12113" s="159"/>
      <c r="N12113" s="149"/>
      <c r="P12113" s="135"/>
      <c r="Q12113" s="135"/>
    </row>
    <row r="12114" spans="5:17" x14ac:dyDescent="0.25">
      <c r="E12114" s="265"/>
      <c r="M12114" s="159"/>
      <c r="N12114" s="149"/>
      <c r="P12114" s="135"/>
      <c r="Q12114" s="135"/>
    </row>
    <row r="12115" spans="5:17" x14ac:dyDescent="0.25">
      <c r="E12115" s="265"/>
      <c r="M12115" s="159"/>
      <c r="N12115" s="149"/>
      <c r="P12115" s="135"/>
      <c r="Q12115" s="135"/>
    </row>
    <row r="12116" spans="5:17" x14ac:dyDescent="0.25">
      <c r="E12116" s="265"/>
      <c r="M12116" s="159"/>
      <c r="N12116" s="149"/>
      <c r="P12116" s="135"/>
      <c r="Q12116" s="135"/>
    </row>
    <row r="12117" spans="5:17" x14ac:dyDescent="0.25">
      <c r="E12117" s="265"/>
      <c r="M12117" s="159"/>
      <c r="N12117" s="149"/>
      <c r="P12117" s="135"/>
      <c r="Q12117" s="135"/>
    </row>
    <row r="12118" spans="5:17" x14ac:dyDescent="0.25">
      <c r="E12118" s="265"/>
      <c r="M12118" s="159"/>
      <c r="N12118" s="149"/>
      <c r="P12118" s="135"/>
      <c r="Q12118" s="135"/>
    </row>
    <row r="12119" spans="5:17" x14ac:dyDescent="0.25">
      <c r="E12119" s="265"/>
      <c r="M12119" s="159"/>
      <c r="N12119" s="149"/>
      <c r="P12119" s="135"/>
      <c r="Q12119" s="135"/>
    </row>
    <row r="12120" spans="5:17" x14ac:dyDescent="0.25">
      <c r="E12120" s="265"/>
      <c r="M12120" s="159"/>
      <c r="N12120" s="149"/>
      <c r="P12120" s="135"/>
      <c r="Q12120" s="135"/>
    </row>
    <row r="12121" spans="5:17" x14ac:dyDescent="0.25">
      <c r="E12121" s="265"/>
      <c r="M12121" s="159"/>
      <c r="N12121" s="149"/>
      <c r="P12121" s="135"/>
      <c r="Q12121" s="135"/>
    </row>
    <row r="12122" spans="5:17" x14ac:dyDescent="0.25">
      <c r="E12122" s="265"/>
      <c r="M12122" s="159"/>
      <c r="N12122" s="149"/>
      <c r="P12122" s="135"/>
      <c r="Q12122" s="135"/>
    </row>
    <row r="12123" spans="5:17" x14ac:dyDescent="0.25">
      <c r="E12123" s="265"/>
      <c r="M12123" s="159"/>
      <c r="N12123" s="149"/>
      <c r="P12123" s="135"/>
      <c r="Q12123" s="135"/>
    </row>
    <row r="12124" spans="5:17" x14ac:dyDescent="0.25">
      <c r="E12124" s="265"/>
      <c r="M12124" s="159"/>
      <c r="N12124" s="149"/>
      <c r="P12124" s="135"/>
      <c r="Q12124" s="135"/>
    </row>
    <row r="12125" spans="5:17" x14ac:dyDescent="0.25">
      <c r="E12125" s="265"/>
      <c r="M12125" s="159"/>
      <c r="N12125" s="149"/>
      <c r="P12125" s="135"/>
      <c r="Q12125" s="135"/>
    </row>
    <row r="12126" spans="5:17" x14ac:dyDescent="0.25">
      <c r="E12126" s="265"/>
      <c r="M12126" s="159"/>
      <c r="N12126" s="149"/>
      <c r="P12126" s="135"/>
      <c r="Q12126" s="135"/>
    </row>
    <row r="12127" spans="5:17" x14ac:dyDescent="0.25">
      <c r="E12127" s="265"/>
      <c r="M12127" s="159"/>
      <c r="N12127" s="149"/>
      <c r="P12127" s="135"/>
      <c r="Q12127" s="135"/>
    </row>
    <row r="12128" spans="5:17" x14ac:dyDescent="0.25">
      <c r="E12128" s="265"/>
      <c r="M12128" s="159"/>
      <c r="N12128" s="149"/>
      <c r="P12128" s="135"/>
      <c r="Q12128" s="135"/>
    </row>
    <row r="12129" spans="5:17" x14ac:dyDescent="0.25">
      <c r="E12129" s="265"/>
      <c r="M12129" s="159"/>
      <c r="N12129" s="149"/>
      <c r="P12129" s="135"/>
      <c r="Q12129" s="135"/>
    </row>
    <row r="12130" spans="5:17" x14ac:dyDescent="0.25">
      <c r="E12130" s="265"/>
      <c r="M12130" s="159"/>
      <c r="N12130" s="149"/>
      <c r="P12130" s="135"/>
      <c r="Q12130" s="135"/>
    </row>
    <row r="12131" spans="5:17" x14ac:dyDescent="0.25">
      <c r="E12131" s="265"/>
      <c r="M12131" s="159"/>
      <c r="N12131" s="149"/>
      <c r="P12131" s="135"/>
      <c r="Q12131" s="135"/>
    </row>
    <row r="12132" spans="5:17" x14ac:dyDescent="0.25">
      <c r="E12132" s="265"/>
      <c r="M12132" s="159"/>
      <c r="N12132" s="149"/>
      <c r="P12132" s="135"/>
      <c r="Q12132" s="135"/>
    </row>
    <row r="12133" spans="5:17" x14ac:dyDescent="0.25">
      <c r="E12133" s="265"/>
      <c r="M12133" s="159"/>
      <c r="N12133" s="149"/>
      <c r="P12133" s="135"/>
      <c r="Q12133" s="135"/>
    </row>
    <row r="12134" spans="5:17" x14ac:dyDescent="0.25">
      <c r="E12134" s="265"/>
      <c r="M12134" s="159"/>
      <c r="N12134" s="149"/>
      <c r="P12134" s="135"/>
      <c r="Q12134" s="135"/>
    </row>
    <row r="12135" spans="5:17" x14ac:dyDescent="0.25">
      <c r="E12135" s="265"/>
      <c r="M12135" s="159"/>
      <c r="N12135" s="149"/>
      <c r="P12135" s="135"/>
      <c r="Q12135" s="135"/>
    </row>
    <row r="12136" spans="5:17" x14ac:dyDescent="0.25">
      <c r="E12136" s="265"/>
      <c r="M12136" s="159"/>
      <c r="N12136" s="149"/>
      <c r="P12136" s="135"/>
      <c r="Q12136" s="135"/>
    </row>
    <row r="12137" spans="5:17" x14ac:dyDescent="0.25">
      <c r="E12137" s="265"/>
      <c r="M12137" s="159"/>
      <c r="N12137" s="149"/>
      <c r="P12137" s="135"/>
      <c r="Q12137" s="135"/>
    </row>
    <row r="12138" spans="5:17" x14ac:dyDescent="0.25">
      <c r="E12138" s="265"/>
      <c r="M12138" s="159"/>
      <c r="N12138" s="149"/>
      <c r="P12138" s="135"/>
      <c r="Q12138" s="135"/>
    </row>
    <row r="12139" spans="5:17" x14ac:dyDescent="0.25">
      <c r="E12139" s="265"/>
      <c r="M12139" s="159"/>
      <c r="N12139" s="149"/>
      <c r="P12139" s="135"/>
      <c r="Q12139" s="135"/>
    </row>
    <row r="12140" spans="5:17" x14ac:dyDescent="0.25">
      <c r="E12140" s="265"/>
      <c r="M12140" s="159"/>
      <c r="N12140" s="149"/>
      <c r="P12140" s="135"/>
      <c r="Q12140" s="135"/>
    </row>
    <row r="12141" spans="5:17" x14ac:dyDescent="0.25">
      <c r="E12141" s="265"/>
      <c r="M12141" s="159"/>
      <c r="N12141" s="149"/>
      <c r="P12141" s="135"/>
      <c r="Q12141" s="135"/>
    </row>
    <row r="12142" spans="5:17" x14ac:dyDescent="0.25">
      <c r="E12142" s="265"/>
      <c r="M12142" s="159"/>
      <c r="N12142" s="149"/>
      <c r="P12142" s="135"/>
      <c r="Q12142" s="135"/>
    </row>
    <row r="12143" spans="5:17" x14ac:dyDescent="0.25">
      <c r="E12143" s="265"/>
      <c r="M12143" s="159"/>
      <c r="N12143" s="149"/>
      <c r="P12143" s="135"/>
      <c r="Q12143" s="135"/>
    </row>
    <row r="12144" spans="5:17" x14ac:dyDescent="0.25">
      <c r="E12144" s="265"/>
      <c r="M12144" s="159"/>
      <c r="N12144" s="149"/>
      <c r="P12144" s="135"/>
      <c r="Q12144" s="135"/>
    </row>
    <row r="12145" spans="5:17" x14ac:dyDescent="0.25">
      <c r="E12145" s="265"/>
      <c r="M12145" s="159"/>
      <c r="N12145" s="149"/>
      <c r="P12145" s="135"/>
      <c r="Q12145" s="135"/>
    </row>
    <row r="12146" spans="5:17" x14ac:dyDescent="0.25">
      <c r="E12146" s="265"/>
      <c r="M12146" s="159"/>
      <c r="N12146" s="149"/>
      <c r="P12146" s="135"/>
      <c r="Q12146" s="135"/>
    </row>
    <row r="12147" spans="5:17" x14ac:dyDescent="0.25">
      <c r="E12147" s="265"/>
      <c r="M12147" s="159"/>
      <c r="N12147" s="149"/>
      <c r="P12147" s="135"/>
      <c r="Q12147" s="135"/>
    </row>
    <row r="12148" spans="5:17" x14ac:dyDescent="0.25">
      <c r="E12148" s="265"/>
      <c r="M12148" s="159"/>
      <c r="N12148" s="149"/>
      <c r="P12148" s="135"/>
      <c r="Q12148" s="135"/>
    </row>
    <row r="12149" spans="5:17" x14ac:dyDescent="0.25">
      <c r="E12149" s="265"/>
      <c r="M12149" s="159"/>
      <c r="N12149" s="149"/>
      <c r="P12149" s="135"/>
      <c r="Q12149" s="135"/>
    </row>
    <row r="12150" spans="5:17" x14ac:dyDescent="0.25">
      <c r="E12150" s="265"/>
      <c r="M12150" s="159"/>
      <c r="N12150" s="149"/>
      <c r="P12150" s="135"/>
      <c r="Q12150" s="135"/>
    </row>
    <row r="12151" spans="5:17" x14ac:dyDescent="0.25">
      <c r="E12151" s="265"/>
      <c r="M12151" s="159"/>
      <c r="N12151" s="149"/>
      <c r="P12151" s="135"/>
      <c r="Q12151" s="135"/>
    </row>
    <row r="12152" spans="5:17" x14ac:dyDescent="0.25">
      <c r="E12152" s="265"/>
      <c r="M12152" s="159"/>
      <c r="N12152" s="149"/>
      <c r="P12152" s="135"/>
      <c r="Q12152" s="135"/>
    </row>
    <row r="12153" spans="5:17" x14ac:dyDescent="0.25">
      <c r="E12153" s="265"/>
      <c r="M12153" s="159"/>
      <c r="N12153" s="149"/>
      <c r="P12153" s="135"/>
      <c r="Q12153" s="135"/>
    </row>
    <row r="12154" spans="5:17" x14ac:dyDescent="0.25">
      <c r="E12154" s="265"/>
      <c r="M12154" s="159"/>
      <c r="N12154" s="149"/>
      <c r="P12154" s="135"/>
      <c r="Q12154" s="135"/>
    </row>
    <row r="12155" spans="5:17" x14ac:dyDescent="0.25">
      <c r="E12155" s="265"/>
      <c r="M12155" s="159"/>
      <c r="N12155" s="149"/>
      <c r="P12155" s="135"/>
      <c r="Q12155" s="135"/>
    </row>
    <row r="12156" spans="5:17" x14ac:dyDescent="0.25">
      <c r="E12156" s="265"/>
      <c r="M12156" s="159"/>
      <c r="N12156" s="149"/>
      <c r="P12156" s="135"/>
      <c r="Q12156" s="135"/>
    </row>
    <row r="12157" spans="5:17" x14ac:dyDescent="0.25">
      <c r="E12157" s="265"/>
      <c r="M12157" s="159"/>
      <c r="N12157" s="149"/>
      <c r="P12157" s="135"/>
      <c r="Q12157" s="135"/>
    </row>
    <row r="12158" spans="5:17" x14ac:dyDescent="0.25">
      <c r="E12158" s="265"/>
      <c r="M12158" s="159"/>
      <c r="N12158" s="149"/>
      <c r="P12158" s="135"/>
      <c r="Q12158" s="135"/>
    </row>
    <row r="12159" spans="5:17" x14ac:dyDescent="0.25">
      <c r="E12159" s="265"/>
      <c r="M12159" s="159"/>
      <c r="N12159" s="149"/>
      <c r="P12159" s="135"/>
      <c r="Q12159" s="135"/>
    </row>
    <row r="12160" spans="5:17" x14ac:dyDescent="0.25">
      <c r="E12160" s="265"/>
      <c r="M12160" s="159"/>
      <c r="N12160" s="149"/>
      <c r="P12160" s="135"/>
      <c r="Q12160" s="135"/>
    </row>
    <row r="12161" spans="5:17" x14ac:dyDescent="0.25">
      <c r="E12161" s="265"/>
      <c r="M12161" s="159"/>
      <c r="N12161" s="149"/>
      <c r="P12161" s="135"/>
      <c r="Q12161" s="135"/>
    </row>
    <row r="12162" spans="5:17" x14ac:dyDescent="0.25">
      <c r="E12162" s="265"/>
      <c r="M12162" s="159"/>
      <c r="N12162" s="149"/>
      <c r="P12162" s="135"/>
      <c r="Q12162" s="135"/>
    </row>
    <row r="12163" spans="5:17" x14ac:dyDescent="0.25">
      <c r="E12163" s="265"/>
      <c r="M12163" s="159"/>
      <c r="N12163" s="149"/>
      <c r="P12163" s="135"/>
      <c r="Q12163" s="135"/>
    </row>
    <row r="12164" spans="5:17" x14ac:dyDescent="0.25">
      <c r="E12164" s="265"/>
      <c r="M12164" s="159"/>
      <c r="N12164" s="149"/>
      <c r="P12164" s="135"/>
      <c r="Q12164" s="135"/>
    </row>
    <row r="12165" spans="5:17" x14ac:dyDescent="0.25">
      <c r="E12165" s="265"/>
      <c r="M12165" s="159"/>
      <c r="N12165" s="149"/>
      <c r="P12165" s="135"/>
      <c r="Q12165" s="135"/>
    </row>
    <row r="12166" spans="5:17" x14ac:dyDescent="0.25">
      <c r="E12166" s="265"/>
      <c r="M12166" s="159"/>
      <c r="N12166" s="149"/>
      <c r="P12166" s="135"/>
      <c r="Q12166" s="135"/>
    </row>
    <row r="12167" spans="5:17" x14ac:dyDescent="0.25">
      <c r="E12167" s="265"/>
      <c r="M12167" s="159"/>
      <c r="N12167" s="149"/>
      <c r="P12167" s="135"/>
      <c r="Q12167" s="135"/>
    </row>
    <row r="12168" spans="5:17" x14ac:dyDescent="0.25">
      <c r="E12168" s="265"/>
      <c r="M12168" s="159"/>
      <c r="N12168" s="149"/>
      <c r="P12168" s="135"/>
      <c r="Q12168" s="135"/>
    </row>
    <row r="12169" spans="5:17" x14ac:dyDescent="0.25">
      <c r="E12169" s="265"/>
      <c r="M12169" s="159"/>
      <c r="N12169" s="149"/>
      <c r="P12169" s="135"/>
      <c r="Q12169" s="135"/>
    </row>
    <row r="12170" spans="5:17" x14ac:dyDescent="0.25">
      <c r="E12170" s="265"/>
      <c r="M12170" s="159"/>
      <c r="N12170" s="149"/>
      <c r="P12170" s="135"/>
      <c r="Q12170" s="135"/>
    </row>
    <row r="12171" spans="5:17" x14ac:dyDescent="0.25">
      <c r="E12171" s="265"/>
      <c r="M12171" s="159"/>
      <c r="N12171" s="149"/>
      <c r="P12171" s="135"/>
      <c r="Q12171" s="135"/>
    </row>
    <row r="12172" spans="5:17" x14ac:dyDescent="0.25">
      <c r="E12172" s="265"/>
      <c r="M12172" s="159"/>
      <c r="N12172" s="149"/>
      <c r="P12172" s="135"/>
      <c r="Q12172" s="135"/>
    </row>
    <row r="12173" spans="5:17" x14ac:dyDescent="0.25">
      <c r="E12173" s="265"/>
      <c r="M12173" s="159"/>
      <c r="N12173" s="149"/>
      <c r="P12173" s="135"/>
      <c r="Q12173" s="135"/>
    </row>
    <row r="12174" spans="5:17" x14ac:dyDescent="0.25">
      <c r="E12174" s="265"/>
      <c r="M12174" s="159"/>
      <c r="N12174" s="149"/>
      <c r="P12174" s="135"/>
      <c r="Q12174" s="135"/>
    </row>
    <row r="12175" spans="5:17" x14ac:dyDescent="0.25">
      <c r="E12175" s="265"/>
      <c r="M12175" s="159"/>
      <c r="N12175" s="149"/>
      <c r="P12175" s="135"/>
      <c r="Q12175" s="135"/>
    </row>
    <row r="12176" spans="5:17" x14ac:dyDescent="0.25">
      <c r="E12176" s="265"/>
      <c r="M12176" s="159"/>
      <c r="N12176" s="149"/>
      <c r="P12176" s="135"/>
      <c r="Q12176" s="135"/>
    </row>
    <row r="12177" spans="5:17" x14ac:dyDescent="0.25">
      <c r="E12177" s="265"/>
      <c r="M12177" s="159"/>
      <c r="N12177" s="149"/>
      <c r="P12177" s="135"/>
      <c r="Q12177" s="135"/>
    </row>
    <row r="12178" spans="5:17" x14ac:dyDescent="0.25">
      <c r="E12178" s="265"/>
      <c r="M12178" s="159"/>
      <c r="N12178" s="149"/>
      <c r="P12178" s="135"/>
      <c r="Q12178" s="135"/>
    </row>
    <row r="12179" spans="5:17" x14ac:dyDescent="0.25">
      <c r="E12179" s="265"/>
      <c r="M12179" s="159"/>
      <c r="N12179" s="149"/>
      <c r="P12179" s="135"/>
      <c r="Q12179" s="135"/>
    </row>
    <row r="12180" spans="5:17" x14ac:dyDescent="0.25">
      <c r="E12180" s="265"/>
      <c r="M12180" s="159"/>
      <c r="N12180" s="149"/>
      <c r="P12180" s="135"/>
      <c r="Q12180" s="135"/>
    </row>
    <row r="12181" spans="5:17" x14ac:dyDescent="0.25">
      <c r="E12181" s="265"/>
      <c r="M12181" s="159"/>
      <c r="N12181" s="149"/>
      <c r="P12181" s="135"/>
      <c r="Q12181" s="135"/>
    </row>
    <row r="12182" spans="5:17" x14ac:dyDescent="0.25">
      <c r="E12182" s="265"/>
      <c r="M12182" s="159"/>
      <c r="N12182" s="149"/>
      <c r="P12182" s="135"/>
      <c r="Q12182" s="135"/>
    </row>
    <row r="12183" spans="5:17" x14ac:dyDescent="0.25">
      <c r="E12183" s="265"/>
      <c r="M12183" s="159"/>
      <c r="N12183" s="149"/>
      <c r="P12183" s="135"/>
      <c r="Q12183" s="135"/>
    </row>
    <row r="12184" spans="5:17" x14ac:dyDescent="0.25">
      <c r="E12184" s="265"/>
      <c r="M12184" s="159"/>
      <c r="N12184" s="149"/>
      <c r="P12184" s="135"/>
      <c r="Q12184" s="135"/>
    </row>
    <row r="12185" spans="5:17" x14ac:dyDescent="0.25">
      <c r="E12185" s="265"/>
      <c r="M12185" s="159"/>
      <c r="N12185" s="149"/>
      <c r="P12185" s="135"/>
      <c r="Q12185" s="135"/>
    </row>
    <row r="12186" spans="5:17" x14ac:dyDescent="0.25">
      <c r="E12186" s="265"/>
      <c r="M12186" s="159"/>
      <c r="N12186" s="149"/>
      <c r="P12186" s="135"/>
      <c r="Q12186" s="135"/>
    </row>
    <row r="12187" spans="5:17" x14ac:dyDescent="0.25">
      <c r="E12187" s="265"/>
      <c r="M12187" s="159"/>
      <c r="N12187" s="149"/>
      <c r="P12187" s="135"/>
      <c r="Q12187" s="135"/>
    </row>
    <row r="12188" spans="5:17" x14ac:dyDescent="0.25">
      <c r="E12188" s="265"/>
      <c r="M12188" s="159"/>
      <c r="N12188" s="149"/>
      <c r="P12188" s="135"/>
      <c r="Q12188" s="135"/>
    </row>
    <row r="12189" spans="5:17" x14ac:dyDescent="0.25">
      <c r="E12189" s="265"/>
      <c r="M12189" s="159"/>
      <c r="N12189" s="149"/>
      <c r="P12189" s="135"/>
      <c r="Q12189" s="135"/>
    </row>
    <row r="12190" spans="5:17" x14ac:dyDescent="0.25">
      <c r="E12190" s="265"/>
      <c r="M12190" s="159"/>
      <c r="N12190" s="149"/>
      <c r="P12190" s="135"/>
      <c r="Q12190" s="135"/>
    </row>
    <row r="12191" spans="5:17" x14ac:dyDescent="0.25">
      <c r="E12191" s="265"/>
      <c r="M12191" s="159"/>
      <c r="N12191" s="149"/>
      <c r="P12191" s="135"/>
      <c r="Q12191" s="135"/>
    </row>
    <row r="12192" spans="5:17" x14ac:dyDescent="0.25">
      <c r="E12192" s="265"/>
      <c r="M12192" s="159"/>
      <c r="N12192" s="149"/>
      <c r="P12192" s="135"/>
      <c r="Q12192" s="135"/>
    </row>
    <row r="12193" spans="5:17" x14ac:dyDescent="0.25">
      <c r="E12193" s="265"/>
      <c r="M12193" s="159"/>
      <c r="N12193" s="149"/>
      <c r="P12193" s="135"/>
      <c r="Q12193" s="135"/>
    </row>
    <row r="12194" spans="5:17" x14ac:dyDescent="0.25">
      <c r="E12194" s="265"/>
      <c r="M12194" s="159"/>
      <c r="N12194" s="149"/>
      <c r="P12194" s="135"/>
      <c r="Q12194" s="135"/>
    </row>
    <row r="12195" spans="5:17" x14ac:dyDescent="0.25">
      <c r="E12195" s="265"/>
      <c r="M12195" s="159"/>
      <c r="N12195" s="149"/>
      <c r="P12195" s="135"/>
      <c r="Q12195" s="135"/>
    </row>
    <row r="12196" spans="5:17" x14ac:dyDescent="0.25">
      <c r="E12196" s="265"/>
      <c r="M12196" s="159"/>
      <c r="N12196" s="149"/>
      <c r="P12196" s="135"/>
      <c r="Q12196" s="135"/>
    </row>
    <row r="12197" spans="5:17" x14ac:dyDescent="0.25">
      <c r="E12197" s="265"/>
      <c r="M12197" s="159"/>
      <c r="N12197" s="149"/>
      <c r="P12197" s="135"/>
      <c r="Q12197" s="135"/>
    </row>
    <row r="12198" spans="5:17" x14ac:dyDescent="0.25">
      <c r="E12198" s="265"/>
      <c r="M12198" s="159"/>
      <c r="N12198" s="149"/>
      <c r="P12198" s="135"/>
      <c r="Q12198" s="135"/>
    </row>
    <row r="12199" spans="5:17" x14ac:dyDescent="0.25">
      <c r="E12199" s="265"/>
      <c r="M12199" s="159"/>
      <c r="N12199" s="149"/>
      <c r="P12199" s="135"/>
      <c r="Q12199" s="135"/>
    </row>
    <row r="12200" spans="5:17" x14ac:dyDescent="0.25">
      <c r="E12200" s="265"/>
      <c r="M12200" s="159"/>
      <c r="N12200" s="149"/>
      <c r="P12200" s="135"/>
      <c r="Q12200" s="135"/>
    </row>
    <row r="12201" spans="5:17" x14ac:dyDescent="0.25">
      <c r="E12201" s="265"/>
      <c r="M12201" s="159"/>
      <c r="N12201" s="149"/>
      <c r="P12201" s="135"/>
      <c r="Q12201" s="135"/>
    </row>
    <row r="12202" spans="5:17" x14ac:dyDescent="0.25">
      <c r="E12202" s="265"/>
      <c r="M12202" s="159"/>
      <c r="N12202" s="149"/>
      <c r="P12202" s="135"/>
      <c r="Q12202" s="135"/>
    </row>
    <row r="12203" spans="5:17" x14ac:dyDescent="0.25">
      <c r="E12203" s="265"/>
      <c r="M12203" s="159"/>
      <c r="N12203" s="149"/>
      <c r="P12203" s="135"/>
      <c r="Q12203" s="135"/>
    </row>
    <row r="12204" spans="5:17" x14ac:dyDescent="0.25">
      <c r="E12204" s="265"/>
      <c r="M12204" s="159"/>
      <c r="N12204" s="149"/>
      <c r="P12204" s="135"/>
      <c r="Q12204" s="135"/>
    </row>
    <row r="12205" spans="5:17" x14ac:dyDescent="0.25">
      <c r="E12205" s="265"/>
      <c r="M12205" s="159"/>
      <c r="N12205" s="149"/>
      <c r="P12205" s="135"/>
      <c r="Q12205" s="135"/>
    </row>
    <row r="12206" spans="5:17" x14ac:dyDescent="0.25">
      <c r="E12206" s="265"/>
      <c r="M12206" s="159"/>
      <c r="N12206" s="149"/>
      <c r="P12206" s="135"/>
      <c r="Q12206" s="135"/>
    </row>
    <row r="12207" spans="5:17" x14ac:dyDescent="0.25">
      <c r="E12207" s="265"/>
      <c r="M12207" s="159"/>
      <c r="N12207" s="149"/>
      <c r="P12207" s="135"/>
      <c r="Q12207" s="135"/>
    </row>
    <row r="12208" spans="5:17" x14ac:dyDescent="0.25">
      <c r="E12208" s="265"/>
      <c r="M12208" s="159"/>
      <c r="N12208" s="149"/>
      <c r="P12208" s="135"/>
      <c r="Q12208" s="135"/>
    </row>
    <row r="12209" spans="5:17" x14ac:dyDescent="0.25">
      <c r="E12209" s="265"/>
      <c r="M12209" s="159"/>
      <c r="N12209" s="149"/>
      <c r="P12209" s="135"/>
      <c r="Q12209" s="135"/>
    </row>
    <row r="12210" spans="5:17" x14ac:dyDescent="0.25">
      <c r="E12210" s="265"/>
      <c r="M12210" s="159"/>
      <c r="N12210" s="149"/>
      <c r="P12210" s="135"/>
      <c r="Q12210" s="135"/>
    </row>
    <row r="12211" spans="5:17" x14ac:dyDescent="0.25">
      <c r="E12211" s="265"/>
      <c r="M12211" s="159"/>
      <c r="N12211" s="149"/>
      <c r="P12211" s="135"/>
      <c r="Q12211" s="135"/>
    </row>
    <row r="12212" spans="5:17" x14ac:dyDescent="0.25">
      <c r="E12212" s="265"/>
      <c r="M12212" s="159"/>
      <c r="N12212" s="149"/>
      <c r="P12212" s="135"/>
      <c r="Q12212" s="135"/>
    </row>
    <row r="12213" spans="5:17" x14ac:dyDescent="0.25">
      <c r="E12213" s="265"/>
      <c r="M12213" s="159"/>
      <c r="N12213" s="149"/>
      <c r="P12213" s="135"/>
      <c r="Q12213" s="135"/>
    </row>
    <row r="12214" spans="5:17" x14ac:dyDescent="0.25">
      <c r="E12214" s="265"/>
      <c r="M12214" s="159"/>
      <c r="N12214" s="149"/>
      <c r="P12214" s="135"/>
      <c r="Q12214" s="135"/>
    </row>
    <row r="12215" spans="5:17" x14ac:dyDescent="0.25">
      <c r="E12215" s="265"/>
      <c r="M12215" s="159"/>
      <c r="N12215" s="149"/>
      <c r="P12215" s="135"/>
      <c r="Q12215" s="135"/>
    </row>
    <row r="12216" spans="5:17" x14ac:dyDescent="0.25">
      <c r="E12216" s="265"/>
      <c r="M12216" s="159"/>
      <c r="N12216" s="149"/>
      <c r="P12216" s="135"/>
      <c r="Q12216" s="135"/>
    </row>
    <row r="12217" spans="5:17" x14ac:dyDescent="0.25">
      <c r="E12217" s="265"/>
      <c r="M12217" s="159"/>
      <c r="N12217" s="149"/>
      <c r="P12217" s="135"/>
      <c r="Q12217" s="135"/>
    </row>
    <row r="12218" spans="5:17" x14ac:dyDescent="0.25">
      <c r="E12218" s="265"/>
      <c r="M12218" s="159"/>
      <c r="N12218" s="149"/>
      <c r="P12218" s="135"/>
      <c r="Q12218" s="135"/>
    </row>
    <row r="12219" spans="5:17" x14ac:dyDescent="0.25">
      <c r="E12219" s="265"/>
      <c r="M12219" s="159"/>
      <c r="N12219" s="149"/>
      <c r="P12219" s="135"/>
      <c r="Q12219" s="135"/>
    </row>
    <row r="12220" spans="5:17" x14ac:dyDescent="0.25">
      <c r="E12220" s="265"/>
      <c r="M12220" s="159"/>
      <c r="N12220" s="149"/>
      <c r="P12220" s="135"/>
      <c r="Q12220" s="135"/>
    </row>
    <row r="12221" spans="5:17" x14ac:dyDescent="0.25">
      <c r="E12221" s="265"/>
      <c r="M12221" s="159"/>
      <c r="N12221" s="149"/>
      <c r="P12221" s="135"/>
      <c r="Q12221" s="135"/>
    </row>
    <row r="12222" spans="5:17" x14ac:dyDescent="0.25">
      <c r="E12222" s="265"/>
      <c r="M12222" s="159"/>
      <c r="N12222" s="149"/>
      <c r="P12222" s="135"/>
      <c r="Q12222" s="135"/>
    </row>
    <row r="12223" spans="5:17" x14ac:dyDescent="0.25">
      <c r="E12223" s="265"/>
      <c r="M12223" s="159"/>
      <c r="N12223" s="149"/>
      <c r="P12223" s="135"/>
      <c r="Q12223" s="135"/>
    </row>
    <row r="12224" spans="5:17" x14ac:dyDescent="0.25">
      <c r="E12224" s="265"/>
      <c r="M12224" s="159"/>
      <c r="N12224" s="149"/>
      <c r="P12224" s="135"/>
      <c r="Q12224" s="135"/>
    </row>
    <row r="12225" spans="5:17" x14ac:dyDescent="0.25">
      <c r="E12225" s="265"/>
      <c r="M12225" s="159"/>
      <c r="N12225" s="149"/>
      <c r="P12225" s="135"/>
      <c r="Q12225" s="135"/>
    </row>
    <row r="12226" spans="5:17" x14ac:dyDescent="0.25">
      <c r="E12226" s="265"/>
      <c r="M12226" s="159"/>
      <c r="N12226" s="149"/>
      <c r="P12226" s="135"/>
      <c r="Q12226" s="135"/>
    </row>
    <row r="12227" spans="5:17" x14ac:dyDescent="0.25">
      <c r="E12227" s="265"/>
      <c r="M12227" s="159"/>
      <c r="N12227" s="149"/>
      <c r="P12227" s="135"/>
      <c r="Q12227" s="135"/>
    </row>
    <row r="12228" spans="5:17" x14ac:dyDescent="0.25">
      <c r="E12228" s="265"/>
      <c r="M12228" s="159"/>
      <c r="N12228" s="149"/>
      <c r="P12228" s="135"/>
      <c r="Q12228" s="135"/>
    </row>
    <row r="12229" spans="5:17" x14ac:dyDescent="0.25">
      <c r="E12229" s="265"/>
      <c r="M12229" s="159"/>
      <c r="N12229" s="149"/>
      <c r="P12229" s="135"/>
      <c r="Q12229" s="135"/>
    </row>
    <row r="12230" spans="5:17" x14ac:dyDescent="0.25">
      <c r="E12230" s="265"/>
      <c r="M12230" s="159"/>
      <c r="N12230" s="149"/>
      <c r="P12230" s="135"/>
      <c r="Q12230" s="135"/>
    </row>
    <row r="12231" spans="5:17" x14ac:dyDescent="0.25">
      <c r="E12231" s="265"/>
      <c r="M12231" s="159"/>
      <c r="N12231" s="149"/>
      <c r="P12231" s="135"/>
      <c r="Q12231" s="135"/>
    </row>
    <row r="12232" spans="5:17" x14ac:dyDescent="0.25">
      <c r="E12232" s="265"/>
      <c r="M12232" s="159"/>
      <c r="N12232" s="149"/>
      <c r="P12232" s="135"/>
      <c r="Q12232" s="135"/>
    </row>
    <row r="12233" spans="5:17" x14ac:dyDescent="0.25">
      <c r="E12233" s="265"/>
      <c r="M12233" s="159"/>
      <c r="N12233" s="149"/>
      <c r="P12233" s="135"/>
      <c r="Q12233" s="135"/>
    </row>
    <row r="12234" spans="5:17" x14ac:dyDescent="0.25">
      <c r="E12234" s="265"/>
      <c r="M12234" s="159"/>
      <c r="N12234" s="149"/>
      <c r="P12234" s="135"/>
      <c r="Q12234" s="135"/>
    </row>
    <row r="12235" spans="5:17" x14ac:dyDescent="0.25">
      <c r="E12235" s="265"/>
      <c r="M12235" s="159"/>
      <c r="N12235" s="149"/>
      <c r="P12235" s="135"/>
      <c r="Q12235" s="135"/>
    </row>
    <row r="12236" spans="5:17" x14ac:dyDescent="0.25">
      <c r="E12236" s="265"/>
      <c r="M12236" s="159"/>
      <c r="N12236" s="149"/>
      <c r="P12236" s="135"/>
      <c r="Q12236" s="135"/>
    </row>
    <row r="12237" spans="5:17" x14ac:dyDescent="0.25">
      <c r="E12237" s="265"/>
      <c r="M12237" s="159"/>
      <c r="N12237" s="149"/>
      <c r="P12237" s="135"/>
      <c r="Q12237" s="135"/>
    </row>
    <row r="12238" spans="5:17" x14ac:dyDescent="0.25">
      <c r="E12238" s="265"/>
      <c r="M12238" s="159"/>
      <c r="N12238" s="149"/>
      <c r="P12238" s="135"/>
      <c r="Q12238" s="135"/>
    </row>
    <row r="12239" spans="5:17" x14ac:dyDescent="0.25">
      <c r="E12239" s="265"/>
      <c r="M12239" s="159"/>
      <c r="N12239" s="149"/>
      <c r="P12239" s="135"/>
      <c r="Q12239" s="135"/>
    </row>
    <row r="12240" spans="5:17" x14ac:dyDescent="0.25">
      <c r="E12240" s="265"/>
      <c r="M12240" s="159"/>
      <c r="N12240" s="149"/>
      <c r="P12240" s="135"/>
      <c r="Q12240" s="135"/>
    </row>
    <row r="12241" spans="5:17" x14ac:dyDescent="0.25">
      <c r="E12241" s="265"/>
      <c r="M12241" s="159"/>
      <c r="N12241" s="149"/>
      <c r="P12241" s="135"/>
      <c r="Q12241" s="135"/>
    </row>
    <row r="12242" spans="5:17" x14ac:dyDescent="0.25">
      <c r="E12242" s="265"/>
      <c r="M12242" s="159"/>
      <c r="N12242" s="149"/>
      <c r="P12242" s="135"/>
      <c r="Q12242" s="135"/>
    </row>
    <row r="12243" spans="5:17" x14ac:dyDescent="0.25">
      <c r="E12243" s="265"/>
      <c r="M12243" s="159"/>
      <c r="N12243" s="149"/>
      <c r="P12243" s="135"/>
      <c r="Q12243" s="135"/>
    </row>
    <row r="12244" spans="5:17" x14ac:dyDescent="0.25">
      <c r="E12244" s="265"/>
      <c r="M12244" s="159"/>
      <c r="N12244" s="149"/>
      <c r="P12244" s="135"/>
      <c r="Q12244" s="135"/>
    </row>
    <row r="12245" spans="5:17" x14ac:dyDescent="0.25">
      <c r="E12245" s="265"/>
      <c r="M12245" s="159"/>
      <c r="N12245" s="149"/>
      <c r="P12245" s="135"/>
      <c r="Q12245" s="135"/>
    </row>
    <row r="12246" spans="5:17" x14ac:dyDescent="0.25">
      <c r="E12246" s="265"/>
      <c r="M12246" s="159"/>
      <c r="N12246" s="149"/>
      <c r="P12246" s="135"/>
      <c r="Q12246" s="135"/>
    </row>
    <row r="12247" spans="5:17" x14ac:dyDescent="0.25">
      <c r="E12247" s="265"/>
      <c r="M12247" s="159"/>
      <c r="N12247" s="149"/>
      <c r="P12247" s="135"/>
      <c r="Q12247" s="135"/>
    </row>
    <row r="12248" spans="5:17" x14ac:dyDescent="0.25">
      <c r="E12248" s="265"/>
      <c r="M12248" s="159"/>
      <c r="N12248" s="149"/>
      <c r="P12248" s="135"/>
      <c r="Q12248" s="135"/>
    </row>
    <row r="12249" spans="5:17" x14ac:dyDescent="0.25">
      <c r="E12249" s="265"/>
      <c r="M12249" s="159"/>
      <c r="N12249" s="149"/>
      <c r="P12249" s="135"/>
      <c r="Q12249" s="135"/>
    </row>
    <row r="12250" spans="5:17" x14ac:dyDescent="0.25">
      <c r="E12250" s="265"/>
      <c r="M12250" s="159"/>
      <c r="N12250" s="149"/>
      <c r="P12250" s="135"/>
      <c r="Q12250" s="135"/>
    </row>
    <row r="12251" spans="5:17" x14ac:dyDescent="0.25">
      <c r="E12251" s="265"/>
      <c r="M12251" s="159"/>
      <c r="N12251" s="149"/>
      <c r="P12251" s="135"/>
      <c r="Q12251" s="135"/>
    </row>
    <row r="12252" spans="5:17" x14ac:dyDescent="0.25">
      <c r="E12252" s="265"/>
      <c r="M12252" s="159"/>
      <c r="N12252" s="149"/>
      <c r="P12252" s="135"/>
      <c r="Q12252" s="135"/>
    </row>
    <row r="12253" spans="5:17" x14ac:dyDescent="0.25">
      <c r="E12253" s="265"/>
      <c r="M12253" s="159"/>
      <c r="N12253" s="149"/>
      <c r="P12253" s="135"/>
      <c r="Q12253" s="135"/>
    </row>
    <row r="12254" spans="5:17" x14ac:dyDescent="0.25">
      <c r="E12254" s="265"/>
      <c r="M12254" s="159"/>
      <c r="N12254" s="149"/>
      <c r="P12254" s="135"/>
      <c r="Q12254" s="135"/>
    </row>
    <row r="12255" spans="5:17" x14ac:dyDescent="0.25">
      <c r="E12255" s="265"/>
      <c r="M12255" s="159"/>
      <c r="N12255" s="149"/>
      <c r="P12255" s="135"/>
      <c r="Q12255" s="135"/>
    </row>
    <row r="12256" spans="5:17" x14ac:dyDescent="0.25">
      <c r="E12256" s="265"/>
      <c r="M12256" s="159"/>
      <c r="N12256" s="149"/>
      <c r="P12256" s="135"/>
      <c r="Q12256" s="135"/>
    </row>
    <row r="12257" spans="5:17" x14ac:dyDescent="0.25">
      <c r="E12257" s="265"/>
      <c r="M12257" s="159"/>
      <c r="N12257" s="149"/>
      <c r="P12257" s="135"/>
      <c r="Q12257" s="135"/>
    </row>
    <row r="12258" spans="5:17" x14ac:dyDescent="0.25">
      <c r="E12258" s="265"/>
      <c r="M12258" s="159"/>
      <c r="N12258" s="149"/>
      <c r="P12258" s="135"/>
      <c r="Q12258" s="135"/>
    </row>
    <row r="12259" spans="5:17" x14ac:dyDescent="0.25">
      <c r="E12259" s="265"/>
      <c r="M12259" s="159"/>
      <c r="N12259" s="149"/>
      <c r="P12259" s="135"/>
      <c r="Q12259" s="135"/>
    </row>
    <row r="12260" spans="5:17" x14ac:dyDescent="0.25">
      <c r="E12260" s="265"/>
      <c r="M12260" s="159"/>
      <c r="N12260" s="149"/>
      <c r="P12260" s="135"/>
      <c r="Q12260" s="135"/>
    </row>
    <row r="12261" spans="5:17" x14ac:dyDescent="0.25">
      <c r="E12261" s="265"/>
      <c r="M12261" s="159"/>
      <c r="N12261" s="149"/>
      <c r="P12261" s="135"/>
      <c r="Q12261" s="135"/>
    </row>
    <row r="12262" spans="5:17" x14ac:dyDescent="0.25">
      <c r="E12262" s="265"/>
      <c r="M12262" s="159"/>
      <c r="N12262" s="149"/>
      <c r="P12262" s="135"/>
      <c r="Q12262" s="135"/>
    </row>
    <row r="12263" spans="5:17" x14ac:dyDescent="0.25">
      <c r="E12263" s="265"/>
      <c r="M12263" s="159"/>
      <c r="N12263" s="149"/>
      <c r="P12263" s="135"/>
      <c r="Q12263" s="135"/>
    </row>
    <row r="12264" spans="5:17" x14ac:dyDescent="0.25">
      <c r="E12264" s="265"/>
      <c r="M12264" s="159"/>
      <c r="N12264" s="149"/>
      <c r="P12264" s="135"/>
      <c r="Q12264" s="135"/>
    </row>
    <row r="12265" spans="5:17" x14ac:dyDescent="0.25">
      <c r="E12265" s="265"/>
      <c r="M12265" s="159"/>
      <c r="N12265" s="149"/>
      <c r="P12265" s="135"/>
      <c r="Q12265" s="135"/>
    </row>
    <row r="12266" spans="5:17" x14ac:dyDescent="0.25">
      <c r="E12266" s="265"/>
      <c r="M12266" s="159"/>
      <c r="N12266" s="149"/>
      <c r="P12266" s="135"/>
      <c r="Q12266" s="135"/>
    </row>
    <row r="12267" spans="5:17" x14ac:dyDescent="0.25">
      <c r="E12267" s="265"/>
      <c r="M12267" s="159"/>
      <c r="N12267" s="149"/>
      <c r="P12267" s="135"/>
      <c r="Q12267" s="135"/>
    </row>
    <row r="12268" spans="5:17" x14ac:dyDescent="0.25">
      <c r="E12268" s="265"/>
      <c r="M12268" s="159"/>
      <c r="N12268" s="149"/>
      <c r="P12268" s="135"/>
      <c r="Q12268" s="135"/>
    </row>
    <row r="12269" spans="5:17" x14ac:dyDescent="0.25">
      <c r="E12269" s="265"/>
      <c r="M12269" s="159"/>
      <c r="N12269" s="149"/>
      <c r="P12269" s="135"/>
      <c r="Q12269" s="135"/>
    </row>
    <row r="12270" spans="5:17" x14ac:dyDescent="0.25">
      <c r="E12270" s="265"/>
      <c r="M12270" s="159"/>
      <c r="N12270" s="149"/>
      <c r="P12270" s="135"/>
      <c r="Q12270" s="135"/>
    </row>
    <row r="12271" spans="5:17" x14ac:dyDescent="0.25">
      <c r="E12271" s="265"/>
      <c r="M12271" s="159"/>
      <c r="N12271" s="149"/>
      <c r="P12271" s="135"/>
      <c r="Q12271" s="135"/>
    </row>
    <row r="12272" spans="5:17" x14ac:dyDescent="0.25">
      <c r="E12272" s="265"/>
      <c r="M12272" s="159"/>
      <c r="N12272" s="149"/>
      <c r="P12272" s="135"/>
      <c r="Q12272" s="135"/>
    </row>
    <row r="12273" spans="5:17" x14ac:dyDescent="0.25">
      <c r="E12273" s="265"/>
      <c r="M12273" s="159"/>
      <c r="N12273" s="149"/>
      <c r="P12273" s="135"/>
      <c r="Q12273" s="135"/>
    </row>
    <row r="12274" spans="5:17" x14ac:dyDescent="0.25">
      <c r="E12274" s="265"/>
      <c r="M12274" s="159"/>
      <c r="N12274" s="149"/>
      <c r="P12274" s="135"/>
      <c r="Q12274" s="135"/>
    </row>
    <row r="12275" spans="5:17" x14ac:dyDescent="0.25">
      <c r="E12275" s="265"/>
      <c r="M12275" s="159"/>
      <c r="N12275" s="149"/>
      <c r="P12275" s="135"/>
      <c r="Q12275" s="135"/>
    </row>
    <row r="12276" spans="5:17" x14ac:dyDescent="0.25">
      <c r="E12276" s="265"/>
      <c r="M12276" s="159"/>
      <c r="N12276" s="149"/>
      <c r="P12276" s="135"/>
      <c r="Q12276" s="135"/>
    </row>
    <row r="12277" spans="5:17" x14ac:dyDescent="0.25">
      <c r="E12277" s="265"/>
      <c r="M12277" s="159"/>
      <c r="N12277" s="149"/>
      <c r="P12277" s="135"/>
      <c r="Q12277" s="135"/>
    </row>
    <row r="12278" spans="5:17" x14ac:dyDescent="0.25">
      <c r="E12278" s="265"/>
      <c r="M12278" s="159"/>
      <c r="N12278" s="149"/>
      <c r="P12278" s="135"/>
      <c r="Q12278" s="135"/>
    </row>
    <row r="12279" spans="5:17" x14ac:dyDescent="0.25">
      <c r="E12279" s="265"/>
      <c r="M12279" s="159"/>
      <c r="N12279" s="149"/>
      <c r="P12279" s="135"/>
      <c r="Q12279" s="135"/>
    </row>
    <row r="12280" spans="5:17" x14ac:dyDescent="0.25">
      <c r="E12280" s="265"/>
      <c r="M12280" s="159"/>
      <c r="N12280" s="149"/>
      <c r="P12280" s="135"/>
      <c r="Q12280" s="135"/>
    </row>
    <row r="12281" spans="5:17" x14ac:dyDescent="0.25">
      <c r="E12281" s="265"/>
      <c r="M12281" s="159"/>
      <c r="N12281" s="149"/>
      <c r="P12281" s="135"/>
      <c r="Q12281" s="135"/>
    </row>
    <row r="12282" spans="5:17" x14ac:dyDescent="0.25">
      <c r="E12282" s="265"/>
      <c r="M12282" s="159"/>
      <c r="N12282" s="149"/>
      <c r="P12282" s="135"/>
      <c r="Q12282" s="135"/>
    </row>
    <row r="12283" spans="5:17" x14ac:dyDescent="0.25">
      <c r="E12283" s="265"/>
      <c r="M12283" s="159"/>
      <c r="N12283" s="149"/>
      <c r="P12283" s="135"/>
      <c r="Q12283" s="135"/>
    </row>
    <row r="12284" spans="5:17" x14ac:dyDescent="0.25">
      <c r="E12284" s="265"/>
      <c r="M12284" s="159"/>
      <c r="N12284" s="149"/>
      <c r="P12284" s="135"/>
      <c r="Q12284" s="135"/>
    </row>
    <row r="12285" spans="5:17" x14ac:dyDescent="0.25">
      <c r="E12285" s="265"/>
      <c r="M12285" s="159"/>
      <c r="N12285" s="149"/>
      <c r="P12285" s="135"/>
      <c r="Q12285" s="135"/>
    </row>
    <row r="12286" spans="5:17" x14ac:dyDescent="0.25">
      <c r="E12286" s="265"/>
      <c r="M12286" s="159"/>
      <c r="N12286" s="149"/>
      <c r="P12286" s="135"/>
      <c r="Q12286" s="135"/>
    </row>
    <row r="12287" spans="5:17" x14ac:dyDescent="0.25">
      <c r="E12287" s="265"/>
      <c r="M12287" s="159"/>
      <c r="N12287" s="149"/>
      <c r="P12287" s="135"/>
      <c r="Q12287" s="135"/>
    </row>
    <row r="12288" spans="5:17" x14ac:dyDescent="0.25">
      <c r="E12288" s="265"/>
      <c r="M12288" s="159"/>
      <c r="N12288" s="149"/>
      <c r="P12288" s="135"/>
      <c r="Q12288" s="135"/>
    </row>
    <row r="12289" spans="5:17" x14ac:dyDescent="0.25">
      <c r="E12289" s="265"/>
      <c r="M12289" s="159"/>
      <c r="N12289" s="149"/>
      <c r="P12289" s="135"/>
      <c r="Q12289" s="135"/>
    </row>
    <row r="12290" spans="5:17" x14ac:dyDescent="0.25">
      <c r="E12290" s="265"/>
      <c r="M12290" s="159"/>
      <c r="N12290" s="149"/>
      <c r="P12290" s="135"/>
      <c r="Q12290" s="135"/>
    </row>
    <row r="12291" spans="5:17" x14ac:dyDescent="0.25">
      <c r="E12291" s="265"/>
      <c r="M12291" s="159"/>
      <c r="N12291" s="149"/>
      <c r="P12291" s="135"/>
      <c r="Q12291" s="135"/>
    </row>
    <row r="12292" spans="5:17" x14ac:dyDescent="0.25">
      <c r="E12292" s="265"/>
      <c r="M12292" s="159"/>
      <c r="N12292" s="149"/>
      <c r="P12292" s="135"/>
      <c r="Q12292" s="135"/>
    </row>
    <row r="12293" spans="5:17" x14ac:dyDescent="0.25">
      <c r="E12293" s="265"/>
      <c r="M12293" s="159"/>
      <c r="N12293" s="149"/>
      <c r="P12293" s="135"/>
      <c r="Q12293" s="135"/>
    </row>
    <row r="12294" spans="5:17" x14ac:dyDescent="0.25">
      <c r="E12294" s="265"/>
      <c r="M12294" s="159"/>
      <c r="N12294" s="149"/>
      <c r="P12294" s="135"/>
      <c r="Q12294" s="135"/>
    </row>
    <row r="12295" spans="5:17" x14ac:dyDescent="0.25">
      <c r="E12295" s="265"/>
      <c r="M12295" s="159"/>
      <c r="N12295" s="149"/>
      <c r="P12295" s="135"/>
      <c r="Q12295" s="135"/>
    </row>
    <row r="12296" spans="5:17" x14ac:dyDescent="0.25">
      <c r="E12296" s="265"/>
      <c r="M12296" s="159"/>
      <c r="N12296" s="149"/>
      <c r="P12296" s="135"/>
      <c r="Q12296" s="135"/>
    </row>
    <row r="12297" spans="5:17" x14ac:dyDescent="0.25">
      <c r="E12297" s="265"/>
      <c r="M12297" s="159"/>
      <c r="N12297" s="149"/>
      <c r="P12297" s="135"/>
      <c r="Q12297" s="135"/>
    </row>
    <row r="12298" spans="5:17" x14ac:dyDescent="0.25">
      <c r="E12298" s="265"/>
      <c r="M12298" s="159"/>
      <c r="N12298" s="149"/>
      <c r="P12298" s="135"/>
      <c r="Q12298" s="135"/>
    </row>
    <row r="12299" spans="5:17" x14ac:dyDescent="0.25">
      <c r="E12299" s="265"/>
      <c r="M12299" s="159"/>
      <c r="N12299" s="149"/>
      <c r="P12299" s="135"/>
      <c r="Q12299" s="135"/>
    </row>
    <row r="12300" spans="5:17" x14ac:dyDescent="0.25">
      <c r="E12300" s="265"/>
      <c r="M12300" s="159"/>
      <c r="N12300" s="149"/>
      <c r="P12300" s="135"/>
      <c r="Q12300" s="135"/>
    </row>
    <row r="12301" spans="5:17" x14ac:dyDescent="0.25">
      <c r="E12301" s="265"/>
      <c r="M12301" s="159"/>
      <c r="N12301" s="149"/>
      <c r="P12301" s="135"/>
      <c r="Q12301" s="135"/>
    </row>
    <row r="12302" spans="5:17" x14ac:dyDescent="0.25">
      <c r="E12302" s="265"/>
      <c r="M12302" s="159"/>
      <c r="N12302" s="149"/>
      <c r="P12302" s="135"/>
      <c r="Q12302" s="135"/>
    </row>
    <row r="12303" spans="5:17" x14ac:dyDescent="0.25">
      <c r="E12303" s="265"/>
      <c r="M12303" s="159"/>
      <c r="N12303" s="149"/>
      <c r="P12303" s="135"/>
      <c r="Q12303" s="135"/>
    </row>
    <row r="12304" spans="5:17" x14ac:dyDescent="0.25">
      <c r="E12304" s="265"/>
      <c r="M12304" s="159"/>
      <c r="N12304" s="149"/>
      <c r="P12304" s="135"/>
      <c r="Q12304" s="135"/>
    </row>
    <row r="12305" spans="5:17" x14ac:dyDescent="0.25">
      <c r="E12305" s="265"/>
      <c r="M12305" s="159"/>
      <c r="N12305" s="149"/>
      <c r="P12305" s="135"/>
      <c r="Q12305" s="135"/>
    </row>
    <row r="12306" spans="5:17" x14ac:dyDescent="0.25">
      <c r="E12306" s="265"/>
      <c r="M12306" s="159"/>
      <c r="N12306" s="149"/>
      <c r="P12306" s="135"/>
      <c r="Q12306" s="135"/>
    </row>
    <row r="12307" spans="5:17" x14ac:dyDescent="0.25">
      <c r="E12307" s="265"/>
      <c r="M12307" s="159"/>
      <c r="N12307" s="149"/>
      <c r="P12307" s="135"/>
      <c r="Q12307" s="135"/>
    </row>
    <row r="12308" spans="5:17" x14ac:dyDescent="0.25">
      <c r="E12308" s="265"/>
      <c r="M12308" s="159"/>
      <c r="N12308" s="149"/>
      <c r="P12308" s="135"/>
      <c r="Q12308" s="135"/>
    </row>
    <row r="12309" spans="5:17" x14ac:dyDescent="0.25">
      <c r="E12309" s="265"/>
      <c r="M12309" s="159"/>
      <c r="N12309" s="149"/>
      <c r="P12309" s="135"/>
      <c r="Q12309" s="135"/>
    </row>
    <row r="12310" spans="5:17" x14ac:dyDescent="0.25">
      <c r="E12310" s="265"/>
      <c r="M12310" s="159"/>
      <c r="N12310" s="149"/>
      <c r="P12310" s="135"/>
      <c r="Q12310" s="135"/>
    </row>
    <row r="12311" spans="5:17" x14ac:dyDescent="0.25">
      <c r="E12311" s="265"/>
      <c r="M12311" s="159"/>
      <c r="N12311" s="149"/>
      <c r="P12311" s="135"/>
      <c r="Q12311" s="135"/>
    </row>
    <row r="12312" spans="5:17" x14ac:dyDescent="0.25">
      <c r="E12312" s="265"/>
      <c r="M12312" s="159"/>
      <c r="N12312" s="149"/>
      <c r="P12312" s="135"/>
      <c r="Q12312" s="135"/>
    </row>
    <row r="12313" spans="5:17" x14ac:dyDescent="0.25">
      <c r="E12313" s="265"/>
      <c r="M12313" s="159"/>
      <c r="N12313" s="149"/>
      <c r="P12313" s="135"/>
      <c r="Q12313" s="135"/>
    </row>
    <row r="12314" spans="5:17" x14ac:dyDescent="0.25">
      <c r="E12314" s="265"/>
      <c r="M12314" s="159"/>
      <c r="N12314" s="149"/>
      <c r="P12314" s="135"/>
      <c r="Q12314" s="135"/>
    </row>
    <row r="12315" spans="5:17" x14ac:dyDescent="0.25">
      <c r="E12315" s="265"/>
      <c r="M12315" s="159"/>
      <c r="N12315" s="149"/>
      <c r="P12315" s="135"/>
      <c r="Q12315" s="135"/>
    </row>
    <row r="12316" spans="5:17" x14ac:dyDescent="0.25">
      <c r="E12316" s="265"/>
      <c r="M12316" s="159"/>
      <c r="N12316" s="149"/>
      <c r="P12316" s="135"/>
      <c r="Q12316" s="135"/>
    </row>
    <row r="12317" spans="5:17" x14ac:dyDescent="0.25">
      <c r="E12317" s="265"/>
      <c r="M12317" s="159"/>
      <c r="N12317" s="149"/>
      <c r="P12317" s="135"/>
      <c r="Q12317" s="135"/>
    </row>
    <row r="12318" spans="5:17" x14ac:dyDescent="0.25">
      <c r="E12318" s="265"/>
      <c r="M12318" s="159"/>
      <c r="N12318" s="149"/>
      <c r="P12318" s="135"/>
      <c r="Q12318" s="135"/>
    </row>
    <row r="12319" spans="5:17" x14ac:dyDescent="0.25">
      <c r="E12319" s="265"/>
      <c r="M12319" s="159"/>
      <c r="N12319" s="149"/>
      <c r="P12319" s="135"/>
      <c r="Q12319" s="135"/>
    </row>
    <row r="12320" spans="5:17" x14ac:dyDescent="0.25">
      <c r="E12320" s="265"/>
      <c r="M12320" s="159"/>
      <c r="N12320" s="149"/>
      <c r="P12320" s="135"/>
      <c r="Q12320" s="135"/>
    </row>
    <row r="12321" spans="5:17" x14ac:dyDescent="0.25">
      <c r="E12321" s="265"/>
      <c r="M12321" s="159"/>
      <c r="N12321" s="149"/>
      <c r="P12321" s="135"/>
      <c r="Q12321" s="135"/>
    </row>
    <row r="12322" spans="5:17" x14ac:dyDescent="0.25">
      <c r="E12322" s="265"/>
      <c r="M12322" s="159"/>
      <c r="N12322" s="149"/>
      <c r="P12322" s="135"/>
      <c r="Q12322" s="135"/>
    </row>
    <row r="12323" spans="5:17" x14ac:dyDescent="0.25">
      <c r="E12323" s="265"/>
      <c r="M12323" s="159"/>
      <c r="N12323" s="149"/>
      <c r="P12323" s="135"/>
      <c r="Q12323" s="135"/>
    </row>
    <row r="12324" spans="5:17" x14ac:dyDescent="0.25">
      <c r="E12324" s="265"/>
      <c r="M12324" s="159"/>
      <c r="N12324" s="149"/>
      <c r="P12324" s="135"/>
      <c r="Q12324" s="135"/>
    </row>
    <row r="12325" spans="5:17" x14ac:dyDescent="0.25">
      <c r="E12325" s="265"/>
      <c r="M12325" s="159"/>
      <c r="N12325" s="149"/>
      <c r="P12325" s="135"/>
      <c r="Q12325" s="135"/>
    </row>
    <row r="12326" spans="5:17" x14ac:dyDescent="0.25">
      <c r="E12326" s="265"/>
      <c r="M12326" s="159"/>
      <c r="N12326" s="149"/>
      <c r="P12326" s="135"/>
      <c r="Q12326" s="135"/>
    </row>
    <row r="12327" spans="5:17" x14ac:dyDescent="0.25">
      <c r="E12327" s="265"/>
      <c r="M12327" s="159"/>
      <c r="N12327" s="149"/>
      <c r="P12327" s="135"/>
      <c r="Q12327" s="135"/>
    </row>
    <row r="12328" spans="5:17" x14ac:dyDescent="0.25">
      <c r="E12328" s="265"/>
      <c r="M12328" s="159"/>
      <c r="N12328" s="149"/>
      <c r="P12328" s="135"/>
      <c r="Q12328" s="135"/>
    </row>
    <row r="12329" spans="5:17" x14ac:dyDescent="0.25">
      <c r="E12329" s="265"/>
      <c r="M12329" s="159"/>
      <c r="N12329" s="149"/>
      <c r="P12329" s="135"/>
      <c r="Q12329" s="135"/>
    </row>
    <row r="12330" spans="5:17" x14ac:dyDescent="0.25">
      <c r="E12330" s="265"/>
      <c r="M12330" s="159"/>
      <c r="N12330" s="149"/>
      <c r="P12330" s="135"/>
      <c r="Q12330" s="135"/>
    </row>
    <row r="12331" spans="5:17" x14ac:dyDescent="0.25">
      <c r="E12331" s="265"/>
      <c r="M12331" s="159"/>
      <c r="N12331" s="149"/>
      <c r="P12331" s="135"/>
      <c r="Q12331" s="135"/>
    </row>
    <row r="12332" spans="5:17" x14ac:dyDescent="0.25">
      <c r="E12332" s="265"/>
      <c r="M12332" s="159"/>
      <c r="N12332" s="149"/>
      <c r="P12332" s="135"/>
      <c r="Q12332" s="135"/>
    </row>
    <row r="12333" spans="5:17" x14ac:dyDescent="0.25">
      <c r="E12333" s="265"/>
      <c r="M12333" s="159"/>
      <c r="N12333" s="149"/>
      <c r="P12333" s="135"/>
      <c r="Q12333" s="135"/>
    </row>
    <row r="12334" spans="5:17" x14ac:dyDescent="0.25">
      <c r="E12334" s="265"/>
      <c r="M12334" s="159"/>
      <c r="N12334" s="149"/>
      <c r="P12334" s="135"/>
      <c r="Q12334" s="135"/>
    </row>
    <row r="12335" spans="5:17" x14ac:dyDescent="0.25">
      <c r="E12335" s="265"/>
      <c r="M12335" s="159"/>
      <c r="N12335" s="149"/>
      <c r="P12335" s="135"/>
      <c r="Q12335" s="135"/>
    </row>
    <row r="12336" spans="5:17" x14ac:dyDescent="0.25">
      <c r="E12336" s="265"/>
      <c r="M12336" s="159"/>
      <c r="N12336" s="149"/>
      <c r="P12336" s="135"/>
      <c r="Q12336" s="135"/>
    </row>
    <row r="12337" spans="5:17" x14ac:dyDescent="0.25">
      <c r="E12337" s="265"/>
      <c r="M12337" s="159"/>
      <c r="N12337" s="149"/>
      <c r="P12337" s="135"/>
      <c r="Q12337" s="135"/>
    </row>
    <row r="12338" spans="5:17" x14ac:dyDescent="0.25">
      <c r="E12338" s="265"/>
      <c r="M12338" s="159"/>
      <c r="N12338" s="149"/>
      <c r="P12338" s="135"/>
      <c r="Q12338" s="135"/>
    </row>
    <row r="12339" spans="5:17" x14ac:dyDescent="0.25">
      <c r="E12339" s="265"/>
      <c r="M12339" s="159"/>
      <c r="N12339" s="149"/>
      <c r="P12339" s="135"/>
      <c r="Q12339" s="135"/>
    </row>
    <row r="12340" spans="5:17" x14ac:dyDescent="0.25">
      <c r="E12340" s="265"/>
      <c r="M12340" s="159"/>
      <c r="N12340" s="149"/>
      <c r="P12340" s="135"/>
      <c r="Q12340" s="135"/>
    </row>
    <row r="12341" spans="5:17" x14ac:dyDescent="0.25">
      <c r="E12341" s="265"/>
      <c r="M12341" s="159"/>
      <c r="N12341" s="149"/>
      <c r="P12341" s="135"/>
      <c r="Q12341" s="135"/>
    </row>
    <row r="12342" spans="5:17" x14ac:dyDescent="0.25">
      <c r="E12342" s="265"/>
      <c r="M12342" s="159"/>
      <c r="N12342" s="149"/>
      <c r="P12342" s="135"/>
      <c r="Q12342" s="135"/>
    </row>
    <row r="12343" spans="5:17" x14ac:dyDescent="0.25">
      <c r="E12343" s="265"/>
      <c r="M12343" s="159"/>
      <c r="N12343" s="149"/>
      <c r="P12343" s="135"/>
      <c r="Q12343" s="135"/>
    </row>
    <row r="12344" spans="5:17" x14ac:dyDescent="0.25">
      <c r="E12344" s="265"/>
      <c r="M12344" s="159"/>
      <c r="N12344" s="149"/>
      <c r="P12344" s="135"/>
      <c r="Q12344" s="135"/>
    </row>
    <row r="12345" spans="5:17" x14ac:dyDescent="0.25">
      <c r="E12345" s="265"/>
      <c r="M12345" s="159"/>
      <c r="N12345" s="149"/>
      <c r="P12345" s="135"/>
      <c r="Q12345" s="135"/>
    </row>
    <row r="12346" spans="5:17" x14ac:dyDescent="0.25">
      <c r="E12346" s="265"/>
      <c r="M12346" s="159"/>
      <c r="N12346" s="149"/>
      <c r="P12346" s="135"/>
      <c r="Q12346" s="135"/>
    </row>
    <row r="12347" spans="5:17" x14ac:dyDescent="0.25">
      <c r="E12347" s="265"/>
      <c r="M12347" s="159"/>
      <c r="N12347" s="149"/>
      <c r="P12347" s="135"/>
      <c r="Q12347" s="135"/>
    </row>
    <row r="12348" spans="5:17" x14ac:dyDescent="0.25">
      <c r="E12348" s="265"/>
      <c r="M12348" s="159"/>
      <c r="N12348" s="149"/>
      <c r="P12348" s="135"/>
      <c r="Q12348" s="135"/>
    </row>
    <row r="12349" spans="5:17" x14ac:dyDescent="0.25">
      <c r="E12349" s="265"/>
      <c r="M12349" s="159"/>
      <c r="N12349" s="149"/>
      <c r="P12349" s="135"/>
      <c r="Q12349" s="135"/>
    </row>
    <row r="12350" spans="5:17" x14ac:dyDescent="0.25">
      <c r="E12350" s="265"/>
      <c r="M12350" s="159"/>
      <c r="N12350" s="149"/>
      <c r="P12350" s="135"/>
      <c r="Q12350" s="135"/>
    </row>
    <row r="12351" spans="5:17" x14ac:dyDescent="0.25">
      <c r="E12351" s="265"/>
      <c r="M12351" s="159"/>
      <c r="N12351" s="149"/>
      <c r="P12351" s="135"/>
      <c r="Q12351" s="135"/>
    </row>
    <row r="12352" spans="5:17" x14ac:dyDescent="0.25">
      <c r="E12352" s="265"/>
      <c r="M12352" s="159"/>
      <c r="N12352" s="149"/>
      <c r="P12352" s="135"/>
      <c r="Q12352" s="135"/>
    </row>
    <row r="12353" spans="5:17" x14ac:dyDescent="0.25">
      <c r="E12353" s="265"/>
      <c r="M12353" s="159"/>
      <c r="N12353" s="149"/>
      <c r="P12353" s="135"/>
      <c r="Q12353" s="135"/>
    </row>
    <row r="12354" spans="5:17" x14ac:dyDescent="0.25">
      <c r="E12354" s="265"/>
      <c r="M12354" s="159"/>
      <c r="N12354" s="149"/>
      <c r="P12354" s="135"/>
      <c r="Q12354" s="135"/>
    </row>
    <row r="12355" spans="5:17" x14ac:dyDescent="0.25">
      <c r="E12355" s="265"/>
      <c r="M12355" s="159"/>
      <c r="N12355" s="149"/>
      <c r="P12355" s="135"/>
      <c r="Q12355" s="135"/>
    </row>
    <row r="12356" spans="5:17" x14ac:dyDescent="0.25">
      <c r="E12356" s="265"/>
      <c r="M12356" s="159"/>
      <c r="N12356" s="149"/>
      <c r="P12356" s="135"/>
      <c r="Q12356" s="135"/>
    </row>
    <row r="12357" spans="5:17" x14ac:dyDescent="0.25">
      <c r="E12357" s="265"/>
      <c r="M12357" s="159"/>
      <c r="N12357" s="149"/>
      <c r="P12357" s="135"/>
      <c r="Q12357" s="135"/>
    </row>
    <row r="12358" spans="5:17" x14ac:dyDescent="0.25">
      <c r="E12358" s="265"/>
      <c r="M12358" s="159"/>
      <c r="N12358" s="149"/>
      <c r="P12358" s="135"/>
      <c r="Q12358" s="135"/>
    </row>
    <row r="12359" spans="5:17" x14ac:dyDescent="0.25">
      <c r="E12359" s="265"/>
      <c r="M12359" s="159"/>
      <c r="N12359" s="149"/>
      <c r="P12359" s="135"/>
      <c r="Q12359" s="135"/>
    </row>
    <row r="12360" spans="5:17" x14ac:dyDescent="0.25">
      <c r="E12360" s="265"/>
      <c r="M12360" s="159"/>
      <c r="N12360" s="149"/>
      <c r="P12360" s="135"/>
      <c r="Q12360" s="135"/>
    </row>
    <row r="12361" spans="5:17" x14ac:dyDescent="0.25">
      <c r="E12361" s="265"/>
      <c r="M12361" s="159"/>
      <c r="N12361" s="149"/>
      <c r="P12361" s="135"/>
      <c r="Q12361" s="135"/>
    </row>
    <row r="12362" spans="5:17" x14ac:dyDescent="0.25">
      <c r="E12362" s="265"/>
      <c r="M12362" s="159"/>
      <c r="N12362" s="149"/>
      <c r="P12362" s="135"/>
      <c r="Q12362" s="135"/>
    </row>
    <row r="12363" spans="5:17" x14ac:dyDescent="0.25">
      <c r="E12363" s="265"/>
      <c r="M12363" s="159"/>
      <c r="N12363" s="149"/>
      <c r="P12363" s="135"/>
      <c r="Q12363" s="135"/>
    </row>
    <row r="12364" spans="5:17" x14ac:dyDescent="0.25">
      <c r="E12364" s="265"/>
      <c r="M12364" s="159"/>
      <c r="N12364" s="149"/>
      <c r="P12364" s="135"/>
      <c r="Q12364" s="135"/>
    </row>
    <row r="12365" spans="5:17" x14ac:dyDescent="0.25">
      <c r="E12365" s="265"/>
      <c r="M12365" s="159"/>
      <c r="N12365" s="149"/>
      <c r="P12365" s="135"/>
      <c r="Q12365" s="135"/>
    </row>
    <row r="12366" spans="5:17" x14ac:dyDescent="0.25">
      <c r="E12366" s="265"/>
      <c r="M12366" s="159"/>
      <c r="N12366" s="149"/>
      <c r="P12366" s="135"/>
      <c r="Q12366" s="135"/>
    </row>
    <row r="12367" spans="5:17" x14ac:dyDescent="0.25">
      <c r="E12367" s="265"/>
      <c r="M12367" s="159"/>
      <c r="N12367" s="149"/>
      <c r="P12367" s="135"/>
      <c r="Q12367" s="135"/>
    </row>
    <row r="12368" spans="5:17" x14ac:dyDescent="0.25">
      <c r="E12368" s="265"/>
      <c r="M12368" s="159"/>
      <c r="N12368" s="149"/>
      <c r="P12368" s="135"/>
      <c r="Q12368" s="135"/>
    </row>
    <row r="12369" spans="5:17" x14ac:dyDescent="0.25">
      <c r="E12369" s="265"/>
      <c r="M12369" s="159"/>
      <c r="N12369" s="149"/>
      <c r="P12369" s="135"/>
      <c r="Q12369" s="135"/>
    </row>
    <row r="12370" spans="5:17" x14ac:dyDescent="0.25">
      <c r="E12370" s="265"/>
      <c r="M12370" s="159"/>
      <c r="N12370" s="149"/>
      <c r="P12370" s="135"/>
      <c r="Q12370" s="135"/>
    </row>
    <row r="12371" spans="5:17" x14ac:dyDescent="0.25">
      <c r="E12371" s="265"/>
      <c r="M12371" s="159"/>
      <c r="N12371" s="149"/>
      <c r="P12371" s="135"/>
      <c r="Q12371" s="135"/>
    </row>
    <row r="12372" spans="5:17" x14ac:dyDescent="0.25">
      <c r="E12372" s="265"/>
      <c r="M12372" s="159"/>
      <c r="N12372" s="149"/>
      <c r="P12372" s="135"/>
      <c r="Q12372" s="135"/>
    </row>
    <row r="12373" spans="5:17" x14ac:dyDescent="0.25">
      <c r="E12373" s="265"/>
      <c r="M12373" s="159"/>
      <c r="N12373" s="149"/>
      <c r="P12373" s="135"/>
      <c r="Q12373" s="135"/>
    </row>
    <row r="12374" spans="5:17" x14ac:dyDescent="0.25">
      <c r="E12374" s="265"/>
      <c r="M12374" s="159"/>
      <c r="N12374" s="149"/>
      <c r="P12374" s="135"/>
      <c r="Q12374" s="135"/>
    </row>
    <row r="12375" spans="5:17" x14ac:dyDescent="0.25">
      <c r="E12375" s="265"/>
      <c r="M12375" s="159"/>
      <c r="N12375" s="149"/>
      <c r="P12375" s="135"/>
      <c r="Q12375" s="135"/>
    </row>
    <row r="12376" spans="5:17" x14ac:dyDescent="0.25">
      <c r="E12376" s="265"/>
      <c r="M12376" s="159"/>
      <c r="N12376" s="149"/>
      <c r="P12376" s="135"/>
      <c r="Q12376" s="135"/>
    </row>
    <row r="12377" spans="5:17" x14ac:dyDescent="0.25">
      <c r="E12377" s="265"/>
      <c r="M12377" s="159"/>
      <c r="N12377" s="149"/>
      <c r="P12377" s="135"/>
      <c r="Q12377" s="135"/>
    </row>
    <row r="12378" spans="5:17" x14ac:dyDescent="0.25">
      <c r="E12378" s="265"/>
      <c r="M12378" s="159"/>
      <c r="N12378" s="149"/>
      <c r="P12378" s="135"/>
      <c r="Q12378" s="135"/>
    </row>
    <row r="12379" spans="5:17" x14ac:dyDescent="0.25">
      <c r="E12379" s="265"/>
      <c r="M12379" s="159"/>
      <c r="N12379" s="149"/>
      <c r="P12379" s="135"/>
      <c r="Q12379" s="135"/>
    </row>
    <row r="12380" spans="5:17" x14ac:dyDescent="0.25">
      <c r="E12380" s="265"/>
      <c r="M12380" s="159"/>
      <c r="N12380" s="149"/>
      <c r="P12380" s="135"/>
      <c r="Q12380" s="135"/>
    </row>
    <row r="12381" spans="5:17" x14ac:dyDescent="0.25">
      <c r="E12381" s="265"/>
      <c r="M12381" s="159"/>
      <c r="N12381" s="149"/>
      <c r="P12381" s="135"/>
      <c r="Q12381" s="135"/>
    </row>
    <row r="12382" spans="5:17" x14ac:dyDescent="0.25">
      <c r="E12382" s="265"/>
      <c r="M12382" s="159"/>
      <c r="N12382" s="149"/>
      <c r="P12382" s="135"/>
      <c r="Q12382" s="135"/>
    </row>
    <row r="12383" spans="5:17" x14ac:dyDescent="0.25">
      <c r="E12383" s="265"/>
      <c r="M12383" s="159"/>
      <c r="N12383" s="149"/>
      <c r="P12383" s="135"/>
      <c r="Q12383" s="135"/>
    </row>
    <row r="12384" spans="5:17" x14ac:dyDescent="0.25">
      <c r="E12384" s="265"/>
      <c r="M12384" s="159"/>
      <c r="N12384" s="149"/>
      <c r="P12384" s="135"/>
      <c r="Q12384" s="135"/>
    </row>
    <row r="12385" spans="5:17" x14ac:dyDescent="0.25">
      <c r="E12385" s="265"/>
      <c r="M12385" s="159"/>
      <c r="N12385" s="149"/>
      <c r="P12385" s="135"/>
      <c r="Q12385" s="135"/>
    </row>
    <row r="12386" spans="5:17" x14ac:dyDescent="0.25">
      <c r="E12386" s="265"/>
      <c r="M12386" s="159"/>
      <c r="N12386" s="149"/>
      <c r="P12386" s="135"/>
      <c r="Q12386" s="135"/>
    </row>
    <row r="12387" spans="5:17" x14ac:dyDescent="0.25">
      <c r="E12387" s="265"/>
      <c r="M12387" s="159"/>
      <c r="N12387" s="149"/>
      <c r="P12387" s="135"/>
      <c r="Q12387" s="135"/>
    </row>
    <row r="12388" spans="5:17" x14ac:dyDescent="0.25">
      <c r="E12388" s="265"/>
      <c r="M12388" s="159"/>
      <c r="N12388" s="149"/>
      <c r="P12388" s="135"/>
      <c r="Q12388" s="135"/>
    </row>
    <row r="12389" spans="5:17" x14ac:dyDescent="0.25">
      <c r="E12389" s="265"/>
      <c r="M12389" s="159"/>
      <c r="N12389" s="149"/>
      <c r="P12389" s="135"/>
      <c r="Q12389" s="135"/>
    </row>
    <row r="12390" spans="5:17" x14ac:dyDescent="0.25">
      <c r="E12390" s="265"/>
      <c r="M12390" s="159"/>
      <c r="N12390" s="149"/>
      <c r="P12390" s="135"/>
      <c r="Q12390" s="135"/>
    </row>
    <row r="12391" spans="5:17" x14ac:dyDescent="0.25">
      <c r="E12391" s="265"/>
      <c r="M12391" s="159"/>
      <c r="N12391" s="149"/>
      <c r="P12391" s="135"/>
      <c r="Q12391" s="135"/>
    </row>
    <row r="12392" spans="5:17" x14ac:dyDescent="0.25">
      <c r="E12392" s="265"/>
      <c r="M12392" s="159"/>
      <c r="N12392" s="149"/>
      <c r="P12392" s="135"/>
      <c r="Q12392" s="135"/>
    </row>
    <row r="12393" spans="5:17" x14ac:dyDescent="0.25">
      <c r="E12393" s="265"/>
      <c r="M12393" s="159"/>
      <c r="N12393" s="149"/>
      <c r="P12393" s="135"/>
      <c r="Q12393" s="135"/>
    </row>
    <row r="12394" spans="5:17" x14ac:dyDescent="0.25">
      <c r="E12394" s="265"/>
      <c r="M12394" s="159"/>
      <c r="N12394" s="149"/>
      <c r="P12394" s="135"/>
      <c r="Q12394" s="135"/>
    </row>
    <row r="12395" spans="5:17" x14ac:dyDescent="0.25">
      <c r="E12395" s="265"/>
      <c r="M12395" s="159"/>
      <c r="N12395" s="149"/>
      <c r="P12395" s="135"/>
      <c r="Q12395" s="135"/>
    </row>
    <row r="12396" spans="5:17" x14ac:dyDescent="0.25">
      <c r="E12396" s="265"/>
      <c r="M12396" s="159"/>
      <c r="N12396" s="149"/>
      <c r="P12396" s="135"/>
      <c r="Q12396" s="135"/>
    </row>
    <row r="12397" spans="5:17" x14ac:dyDescent="0.25">
      <c r="E12397" s="265"/>
      <c r="M12397" s="159"/>
      <c r="N12397" s="149"/>
      <c r="P12397" s="135"/>
      <c r="Q12397" s="135"/>
    </row>
    <row r="12398" spans="5:17" x14ac:dyDescent="0.25">
      <c r="E12398" s="265"/>
      <c r="M12398" s="159"/>
      <c r="N12398" s="149"/>
      <c r="P12398" s="135"/>
      <c r="Q12398" s="135"/>
    </row>
    <row r="12399" spans="5:17" x14ac:dyDescent="0.25">
      <c r="E12399" s="265"/>
      <c r="M12399" s="159"/>
      <c r="N12399" s="149"/>
      <c r="P12399" s="135"/>
      <c r="Q12399" s="135"/>
    </row>
    <row r="12400" spans="5:17" x14ac:dyDescent="0.25">
      <c r="E12400" s="265"/>
      <c r="M12400" s="159"/>
      <c r="N12400" s="149"/>
      <c r="P12400" s="135"/>
      <c r="Q12400" s="135"/>
    </row>
    <row r="12401" spans="5:17" x14ac:dyDescent="0.25">
      <c r="E12401" s="265"/>
      <c r="M12401" s="159"/>
      <c r="N12401" s="149"/>
      <c r="P12401" s="135"/>
      <c r="Q12401" s="135"/>
    </row>
    <row r="12402" spans="5:17" x14ac:dyDescent="0.25">
      <c r="E12402" s="265"/>
      <c r="M12402" s="159"/>
      <c r="N12402" s="149"/>
      <c r="P12402" s="135"/>
      <c r="Q12402" s="135"/>
    </row>
    <row r="12403" spans="5:17" x14ac:dyDescent="0.25">
      <c r="E12403" s="265"/>
      <c r="M12403" s="159"/>
      <c r="N12403" s="149"/>
      <c r="P12403" s="135"/>
      <c r="Q12403" s="135"/>
    </row>
    <row r="12404" spans="5:17" x14ac:dyDescent="0.25">
      <c r="E12404" s="265"/>
      <c r="M12404" s="159"/>
      <c r="N12404" s="149"/>
      <c r="P12404" s="135"/>
      <c r="Q12404" s="135"/>
    </row>
    <row r="12405" spans="5:17" x14ac:dyDescent="0.25">
      <c r="E12405" s="265"/>
      <c r="M12405" s="159"/>
      <c r="N12405" s="149"/>
      <c r="P12405" s="135"/>
      <c r="Q12405" s="135"/>
    </row>
    <row r="12406" spans="5:17" x14ac:dyDescent="0.25">
      <c r="E12406" s="265"/>
      <c r="M12406" s="159"/>
      <c r="N12406" s="149"/>
      <c r="P12406" s="135"/>
      <c r="Q12406" s="135"/>
    </row>
    <row r="12407" spans="5:17" x14ac:dyDescent="0.25">
      <c r="E12407" s="265"/>
      <c r="M12407" s="159"/>
      <c r="N12407" s="149"/>
      <c r="P12407" s="135"/>
      <c r="Q12407" s="135"/>
    </row>
    <row r="12408" spans="5:17" x14ac:dyDescent="0.25">
      <c r="E12408" s="265"/>
      <c r="M12408" s="159"/>
      <c r="N12408" s="149"/>
      <c r="P12408" s="135"/>
      <c r="Q12408" s="135"/>
    </row>
    <row r="12409" spans="5:17" x14ac:dyDescent="0.25">
      <c r="E12409" s="265"/>
      <c r="M12409" s="159"/>
      <c r="N12409" s="149"/>
      <c r="P12409" s="135"/>
      <c r="Q12409" s="135"/>
    </row>
    <row r="12410" spans="5:17" x14ac:dyDescent="0.25">
      <c r="E12410" s="265"/>
      <c r="M12410" s="159"/>
      <c r="N12410" s="149"/>
      <c r="P12410" s="135"/>
      <c r="Q12410" s="135"/>
    </row>
    <row r="12411" spans="5:17" x14ac:dyDescent="0.25">
      <c r="E12411" s="265"/>
      <c r="M12411" s="159"/>
      <c r="N12411" s="149"/>
      <c r="P12411" s="135"/>
      <c r="Q12411" s="135"/>
    </row>
    <row r="12412" spans="5:17" x14ac:dyDescent="0.25">
      <c r="E12412" s="265"/>
      <c r="M12412" s="159"/>
      <c r="N12412" s="149"/>
      <c r="P12412" s="135"/>
      <c r="Q12412" s="135"/>
    </row>
    <row r="12413" spans="5:17" x14ac:dyDescent="0.25">
      <c r="E12413" s="265"/>
      <c r="M12413" s="159"/>
      <c r="N12413" s="149"/>
      <c r="P12413" s="135"/>
      <c r="Q12413" s="135"/>
    </row>
    <row r="12414" spans="5:17" x14ac:dyDescent="0.25">
      <c r="E12414" s="265"/>
      <c r="M12414" s="159"/>
      <c r="N12414" s="149"/>
      <c r="P12414" s="135"/>
      <c r="Q12414" s="135"/>
    </row>
    <row r="12415" spans="5:17" x14ac:dyDescent="0.25">
      <c r="E12415" s="265"/>
      <c r="M12415" s="159"/>
      <c r="N12415" s="149"/>
      <c r="P12415" s="135"/>
      <c r="Q12415" s="135"/>
    </row>
    <row r="12416" spans="5:17" x14ac:dyDescent="0.25">
      <c r="E12416" s="265"/>
      <c r="M12416" s="159"/>
      <c r="N12416" s="149"/>
      <c r="P12416" s="135"/>
      <c r="Q12416" s="135"/>
    </row>
    <row r="12417" spans="5:17" x14ac:dyDescent="0.25">
      <c r="E12417" s="265"/>
      <c r="M12417" s="159"/>
      <c r="N12417" s="149"/>
      <c r="P12417" s="135"/>
      <c r="Q12417" s="135"/>
    </row>
    <row r="12418" spans="5:17" x14ac:dyDescent="0.25">
      <c r="E12418" s="265"/>
      <c r="M12418" s="159"/>
      <c r="N12418" s="149"/>
      <c r="P12418" s="135"/>
      <c r="Q12418" s="135"/>
    </row>
    <row r="12419" spans="5:17" x14ac:dyDescent="0.25">
      <c r="E12419" s="265"/>
      <c r="M12419" s="159"/>
      <c r="N12419" s="149"/>
      <c r="P12419" s="135"/>
      <c r="Q12419" s="135"/>
    </row>
    <row r="12420" spans="5:17" x14ac:dyDescent="0.25">
      <c r="E12420" s="265"/>
      <c r="M12420" s="159"/>
      <c r="N12420" s="149"/>
      <c r="P12420" s="135"/>
      <c r="Q12420" s="135"/>
    </row>
    <row r="12421" spans="5:17" x14ac:dyDescent="0.25">
      <c r="E12421" s="265"/>
      <c r="M12421" s="159"/>
      <c r="N12421" s="149"/>
      <c r="P12421" s="135"/>
      <c r="Q12421" s="135"/>
    </row>
    <row r="12422" spans="5:17" x14ac:dyDescent="0.25">
      <c r="E12422" s="265"/>
      <c r="M12422" s="159"/>
      <c r="N12422" s="149"/>
      <c r="P12422" s="135"/>
      <c r="Q12422" s="135"/>
    </row>
    <row r="12423" spans="5:17" x14ac:dyDescent="0.25">
      <c r="E12423" s="265"/>
      <c r="M12423" s="159"/>
      <c r="N12423" s="149"/>
      <c r="P12423" s="135"/>
      <c r="Q12423" s="135"/>
    </row>
    <row r="12424" spans="5:17" x14ac:dyDescent="0.25">
      <c r="E12424" s="265"/>
      <c r="M12424" s="159"/>
      <c r="N12424" s="149"/>
      <c r="P12424" s="135"/>
      <c r="Q12424" s="135"/>
    </row>
    <row r="12425" spans="5:17" x14ac:dyDescent="0.25">
      <c r="E12425" s="265"/>
      <c r="M12425" s="159"/>
      <c r="N12425" s="149"/>
      <c r="P12425" s="135"/>
      <c r="Q12425" s="135"/>
    </row>
    <row r="12426" spans="5:17" x14ac:dyDescent="0.25">
      <c r="E12426" s="265"/>
      <c r="M12426" s="159"/>
      <c r="N12426" s="149"/>
      <c r="P12426" s="135"/>
      <c r="Q12426" s="135"/>
    </row>
    <row r="12427" spans="5:17" x14ac:dyDescent="0.25">
      <c r="E12427" s="265"/>
      <c r="M12427" s="159"/>
      <c r="N12427" s="149"/>
      <c r="P12427" s="135"/>
      <c r="Q12427" s="135"/>
    </row>
    <row r="12428" spans="5:17" x14ac:dyDescent="0.25">
      <c r="E12428" s="265"/>
      <c r="M12428" s="159"/>
      <c r="N12428" s="149"/>
      <c r="P12428" s="135"/>
      <c r="Q12428" s="135"/>
    </row>
    <row r="12429" spans="5:17" x14ac:dyDescent="0.25">
      <c r="E12429" s="265"/>
      <c r="M12429" s="159"/>
      <c r="N12429" s="149"/>
      <c r="P12429" s="135"/>
      <c r="Q12429" s="135"/>
    </row>
    <row r="12430" spans="5:17" x14ac:dyDescent="0.25">
      <c r="E12430" s="265"/>
      <c r="M12430" s="159"/>
      <c r="N12430" s="149"/>
      <c r="P12430" s="135"/>
      <c r="Q12430" s="135"/>
    </row>
    <row r="12431" spans="5:17" x14ac:dyDescent="0.25">
      <c r="E12431" s="265"/>
      <c r="M12431" s="159"/>
      <c r="N12431" s="149"/>
      <c r="P12431" s="135"/>
      <c r="Q12431" s="135"/>
    </row>
    <row r="12432" spans="5:17" x14ac:dyDescent="0.25">
      <c r="E12432" s="265"/>
      <c r="M12432" s="159"/>
      <c r="N12432" s="149"/>
      <c r="P12432" s="135"/>
      <c r="Q12432" s="135"/>
    </row>
    <row r="12433" spans="5:17" x14ac:dyDescent="0.25">
      <c r="E12433" s="265"/>
      <c r="M12433" s="159"/>
      <c r="N12433" s="149"/>
      <c r="P12433" s="135"/>
      <c r="Q12433" s="135"/>
    </row>
    <row r="12434" spans="5:17" x14ac:dyDescent="0.25">
      <c r="E12434" s="265"/>
      <c r="M12434" s="159"/>
      <c r="N12434" s="149"/>
      <c r="P12434" s="135"/>
      <c r="Q12434" s="135"/>
    </row>
    <row r="12435" spans="5:17" x14ac:dyDescent="0.25">
      <c r="E12435" s="265"/>
      <c r="M12435" s="159"/>
      <c r="N12435" s="149"/>
      <c r="P12435" s="135"/>
      <c r="Q12435" s="135"/>
    </row>
    <row r="12436" spans="5:17" x14ac:dyDescent="0.25">
      <c r="E12436" s="265"/>
      <c r="M12436" s="159"/>
      <c r="N12436" s="149"/>
      <c r="P12436" s="135"/>
      <c r="Q12436" s="135"/>
    </row>
    <row r="12437" spans="5:17" x14ac:dyDescent="0.25">
      <c r="E12437" s="265"/>
      <c r="M12437" s="159"/>
      <c r="N12437" s="149"/>
      <c r="P12437" s="135"/>
      <c r="Q12437" s="135"/>
    </row>
    <row r="12438" spans="5:17" x14ac:dyDescent="0.25">
      <c r="E12438" s="265"/>
      <c r="M12438" s="159"/>
      <c r="N12438" s="149"/>
      <c r="P12438" s="135"/>
      <c r="Q12438" s="135"/>
    </row>
    <row r="12439" spans="5:17" x14ac:dyDescent="0.25">
      <c r="E12439" s="265"/>
      <c r="M12439" s="159"/>
      <c r="N12439" s="149"/>
      <c r="P12439" s="135"/>
      <c r="Q12439" s="135"/>
    </row>
    <row r="12440" spans="5:17" x14ac:dyDescent="0.25">
      <c r="E12440" s="265"/>
      <c r="M12440" s="159"/>
      <c r="N12440" s="149"/>
      <c r="P12440" s="135"/>
      <c r="Q12440" s="135"/>
    </row>
    <row r="12441" spans="5:17" x14ac:dyDescent="0.25">
      <c r="E12441" s="265"/>
      <c r="M12441" s="159"/>
      <c r="N12441" s="149"/>
      <c r="P12441" s="135"/>
      <c r="Q12441" s="135"/>
    </row>
    <row r="12442" spans="5:17" x14ac:dyDescent="0.25">
      <c r="E12442" s="265"/>
      <c r="M12442" s="159"/>
      <c r="N12442" s="149"/>
      <c r="P12442" s="135"/>
      <c r="Q12442" s="135"/>
    </row>
    <row r="12443" spans="5:17" x14ac:dyDescent="0.25">
      <c r="E12443" s="265"/>
      <c r="M12443" s="159"/>
      <c r="N12443" s="149"/>
      <c r="P12443" s="135"/>
      <c r="Q12443" s="135"/>
    </row>
    <row r="12444" spans="5:17" x14ac:dyDescent="0.25">
      <c r="E12444" s="265"/>
      <c r="M12444" s="159"/>
      <c r="N12444" s="149"/>
      <c r="P12444" s="135"/>
      <c r="Q12444" s="135"/>
    </row>
    <row r="12445" spans="5:17" x14ac:dyDescent="0.25">
      <c r="E12445" s="265"/>
      <c r="M12445" s="159"/>
      <c r="N12445" s="149"/>
      <c r="P12445" s="135"/>
      <c r="Q12445" s="135"/>
    </row>
    <row r="12446" spans="5:17" x14ac:dyDescent="0.25">
      <c r="E12446" s="265"/>
      <c r="M12446" s="159"/>
      <c r="N12446" s="149"/>
      <c r="P12446" s="135"/>
      <c r="Q12446" s="135"/>
    </row>
    <row r="12447" spans="5:17" x14ac:dyDescent="0.25">
      <c r="E12447" s="265"/>
      <c r="M12447" s="159"/>
      <c r="N12447" s="149"/>
      <c r="P12447" s="135"/>
      <c r="Q12447" s="135"/>
    </row>
    <row r="12448" spans="5:17" x14ac:dyDescent="0.25">
      <c r="E12448" s="265"/>
      <c r="M12448" s="159"/>
      <c r="N12448" s="149"/>
      <c r="P12448" s="135"/>
      <c r="Q12448" s="135"/>
    </row>
    <row r="12449" spans="5:17" x14ac:dyDescent="0.25">
      <c r="E12449" s="265"/>
      <c r="M12449" s="159"/>
      <c r="N12449" s="149"/>
      <c r="P12449" s="135"/>
      <c r="Q12449" s="135"/>
    </row>
    <row r="12450" spans="5:17" x14ac:dyDescent="0.25">
      <c r="E12450" s="265"/>
      <c r="M12450" s="159"/>
      <c r="N12450" s="149"/>
      <c r="P12450" s="135"/>
      <c r="Q12450" s="135"/>
    </row>
    <row r="12451" spans="5:17" x14ac:dyDescent="0.25">
      <c r="E12451" s="265"/>
      <c r="M12451" s="159"/>
      <c r="N12451" s="149"/>
      <c r="P12451" s="135"/>
      <c r="Q12451" s="135"/>
    </row>
    <row r="12452" spans="5:17" x14ac:dyDescent="0.25">
      <c r="E12452" s="265"/>
      <c r="M12452" s="159"/>
      <c r="N12452" s="149"/>
      <c r="P12452" s="135"/>
      <c r="Q12452" s="135"/>
    </row>
    <row r="12453" spans="5:17" x14ac:dyDescent="0.25">
      <c r="E12453" s="265"/>
      <c r="M12453" s="159"/>
      <c r="N12453" s="149"/>
      <c r="P12453" s="135"/>
      <c r="Q12453" s="135"/>
    </row>
    <row r="12454" spans="5:17" x14ac:dyDescent="0.25">
      <c r="E12454" s="265"/>
      <c r="M12454" s="159"/>
      <c r="N12454" s="149"/>
      <c r="P12454" s="135"/>
      <c r="Q12454" s="135"/>
    </row>
    <row r="12455" spans="5:17" x14ac:dyDescent="0.25">
      <c r="E12455" s="265"/>
      <c r="M12455" s="159"/>
      <c r="N12455" s="149"/>
      <c r="P12455" s="135"/>
      <c r="Q12455" s="135"/>
    </row>
    <row r="12456" spans="5:17" x14ac:dyDescent="0.25">
      <c r="E12456" s="265"/>
      <c r="M12456" s="159"/>
      <c r="N12456" s="149"/>
      <c r="P12456" s="135"/>
      <c r="Q12456" s="135"/>
    </row>
    <row r="12457" spans="5:17" x14ac:dyDescent="0.25">
      <c r="E12457" s="265"/>
      <c r="M12457" s="159"/>
      <c r="N12457" s="149"/>
      <c r="P12457" s="135"/>
      <c r="Q12457" s="135"/>
    </row>
    <row r="12458" spans="5:17" x14ac:dyDescent="0.25">
      <c r="E12458" s="265"/>
      <c r="M12458" s="159"/>
      <c r="N12458" s="149"/>
      <c r="P12458" s="135"/>
      <c r="Q12458" s="135"/>
    </row>
    <row r="12459" spans="5:17" x14ac:dyDescent="0.25">
      <c r="E12459" s="265"/>
      <c r="M12459" s="159"/>
      <c r="N12459" s="149"/>
      <c r="P12459" s="135"/>
      <c r="Q12459" s="135"/>
    </row>
    <row r="12460" spans="5:17" x14ac:dyDescent="0.25">
      <c r="E12460" s="265"/>
      <c r="M12460" s="159"/>
      <c r="N12460" s="149"/>
      <c r="P12460" s="135"/>
      <c r="Q12460" s="135"/>
    </row>
    <row r="12461" spans="5:17" x14ac:dyDescent="0.25">
      <c r="E12461" s="265"/>
      <c r="M12461" s="159"/>
      <c r="N12461" s="149"/>
      <c r="P12461" s="135"/>
      <c r="Q12461" s="135"/>
    </row>
    <row r="12462" spans="5:17" x14ac:dyDescent="0.25">
      <c r="E12462" s="265"/>
      <c r="M12462" s="159"/>
      <c r="N12462" s="149"/>
      <c r="P12462" s="135"/>
      <c r="Q12462" s="135"/>
    </row>
    <row r="12463" spans="5:17" x14ac:dyDescent="0.25">
      <c r="E12463" s="265"/>
      <c r="M12463" s="159"/>
      <c r="N12463" s="149"/>
      <c r="P12463" s="135"/>
      <c r="Q12463" s="135"/>
    </row>
    <row r="12464" spans="5:17" x14ac:dyDescent="0.25">
      <c r="E12464" s="265"/>
      <c r="M12464" s="159"/>
      <c r="N12464" s="149"/>
      <c r="P12464" s="135"/>
      <c r="Q12464" s="135"/>
    </row>
    <row r="12465" spans="5:17" x14ac:dyDescent="0.25">
      <c r="E12465" s="265"/>
      <c r="M12465" s="159"/>
      <c r="N12465" s="149"/>
      <c r="P12465" s="135"/>
      <c r="Q12465" s="135"/>
    </row>
    <row r="12466" spans="5:17" x14ac:dyDescent="0.25">
      <c r="E12466" s="265"/>
      <c r="M12466" s="159"/>
      <c r="N12466" s="149"/>
      <c r="P12466" s="135"/>
      <c r="Q12466" s="135"/>
    </row>
    <row r="12467" spans="5:17" x14ac:dyDescent="0.25">
      <c r="E12467" s="265"/>
      <c r="M12467" s="159"/>
      <c r="N12467" s="149"/>
      <c r="P12467" s="135"/>
      <c r="Q12467" s="135"/>
    </row>
    <row r="12468" spans="5:17" x14ac:dyDescent="0.25">
      <c r="E12468" s="265"/>
      <c r="M12468" s="159"/>
      <c r="N12468" s="149"/>
      <c r="P12468" s="135"/>
      <c r="Q12468" s="135"/>
    </row>
    <row r="12469" spans="5:17" x14ac:dyDescent="0.25">
      <c r="E12469" s="265"/>
      <c r="M12469" s="159"/>
      <c r="N12469" s="149"/>
      <c r="P12469" s="135"/>
      <c r="Q12469" s="135"/>
    </row>
    <row r="12470" spans="5:17" x14ac:dyDescent="0.25">
      <c r="E12470" s="265"/>
      <c r="M12470" s="159"/>
      <c r="N12470" s="149"/>
      <c r="P12470" s="135"/>
      <c r="Q12470" s="135"/>
    </row>
    <row r="12471" spans="5:17" x14ac:dyDescent="0.25">
      <c r="E12471" s="265"/>
      <c r="M12471" s="159"/>
      <c r="N12471" s="149"/>
      <c r="P12471" s="135"/>
      <c r="Q12471" s="135"/>
    </row>
    <row r="12472" spans="5:17" x14ac:dyDescent="0.25">
      <c r="E12472" s="265"/>
      <c r="M12472" s="159"/>
      <c r="N12472" s="149"/>
      <c r="P12472" s="135"/>
      <c r="Q12472" s="135"/>
    </row>
    <row r="12473" spans="5:17" x14ac:dyDescent="0.25">
      <c r="E12473" s="265"/>
      <c r="M12473" s="159"/>
      <c r="N12473" s="149"/>
      <c r="P12473" s="135"/>
      <c r="Q12473" s="135"/>
    </row>
    <row r="12474" spans="5:17" x14ac:dyDescent="0.25">
      <c r="E12474" s="265"/>
      <c r="M12474" s="159"/>
      <c r="N12474" s="149"/>
      <c r="P12474" s="135"/>
      <c r="Q12474" s="135"/>
    </row>
    <row r="12475" spans="5:17" x14ac:dyDescent="0.25">
      <c r="E12475" s="265"/>
      <c r="M12475" s="159"/>
      <c r="N12475" s="149"/>
      <c r="P12475" s="135"/>
      <c r="Q12475" s="135"/>
    </row>
    <row r="12476" spans="5:17" x14ac:dyDescent="0.25">
      <c r="E12476" s="265"/>
      <c r="M12476" s="159"/>
      <c r="N12476" s="149"/>
      <c r="P12476" s="135"/>
      <c r="Q12476" s="135"/>
    </row>
    <row r="12477" spans="5:17" x14ac:dyDescent="0.25">
      <c r="E12477" s="265"/>
      <c r="M12477" s="159"/>
      <c r="N12477" s="149"/>
      <c r="P12477" s="135"/>
      <c r="Q12477" s="135"/>
    </row>
    <row r="12478" spans="5:17" x14ac:dyDescent="0.25">
      <c r="E12478" s="265"/>
      <c r="M12478" s="159"/>
      <c r="N12478" s="149"/>
      <c r="P12478" s="135"/>
      <c r="Q12478" s="135"/>
    </row>
    <row r="12479" spans="5:17" x14ac:dyDescent="0.25">
      <c r="E12479" s="265"/>
      <c r="M12479" s="159"/>
      <c r="N12479" s="149"/>
      <c r="P12479" s="135"/>
      <c r="Q12479" s="135"/>
    </row>
    <row r="12480" spans="5:17" x14ac:dyDescent="0.25">
      <c r="E12480" s="265"/>
      <c r="M12480" s="159"/>
      <c r="N12480" s="149"/>
      <c r="P12480" s="135"/>
      <c r="Q12480" s="135"/>
    </row>
    <row r="12481" spans="5:17" x14ac:dyDescent="0.25">
      <c r="E12481" s="265"/>
      <c r="M12481" s="159"/>
      <c r="N12481" s="149"/>
      <c r="P12481" s="135"/>
      <c r="Q12481" s="135"/>
    </row>
    <row r="12482" spans="5:17" x14ac:dyDescent="0.25">
      <c r="E12482" s="265"/>
      <c r="M12482" s="159"/>
      <c r="N12482" s="149"/>
      <c r="P12482" s="135"/>
      <c r="Q12482" s="135"/>
    </row>
    <row r="12483" spans="5:17" x14ac:dyDescent="0.25">
      <c r="E12483" s="265"/>
      <c r="M12483" s="159"/>
      <c r="N12483" s="149"/>
      <c r="P12483" s="135"/>
      <c r="Q12483" s="135"/>
    </row>
    <row r="12484" spans="5:17" x14ac:dyDescent="0.25">
      <c r="E12484" s="265"/>
      <c r="M12484" s="159"/>
      <c r="N12484" s="149"/>
      <c r="P12484" s="135"/>
      <c r="Q12484" s="135"/>
    </row>
    <row r="12485" spans="5:17" x14ac:dyDescent="0.25">
      <c r="E12485" s="265"/>
      <c r="M12485" s="159"/>
      <c r="N12485" s="149"/>
      <c r="P12485" s="135"/>
      <c r="Q12485" s="135"/>
    </row>
    <row r="12486" spans="5:17" x14ac:dyDescent="0.25">
      <c r="E12486" s="265"/>
      <c r="M12486" s="159"/>
      <c r="N12486" s="149"/>
      <c r="P12486" s="135"/>
      <c r="Q12486" s="135"/>
    </row>
    <row r="12487" spans="5:17" x14ac:dyDescent="0.25">
      <c r="E12487" s="265"/>
      <c r="M12487" s="159"/>
      <c r="N12487" s="149"/>
      <c r="P12487" s="135"/>
      <c r="Q12487" s="135"/>
    </row>
    <row r="12488" spans="5:17" x14ac:dyDescent="0.25">
      <c r="E12488" s="265"/>
      <c r="M12488" s="159"/>
      <c r="N12488" s="149"/>
      <c r="P12488" s="135"/>
      <c r="Q12488" s="135"/>
    </row>
    <row r="12489" spans="5:17" x14ac:dyDescent="0.25">
      <c r="E12489" s="265"/>
      <c r="M12489" s="159"/>
      <c r="N12489" s="149"/>
      <c r="P12489" s="135"/>
      <c r="Q12489" s="135"/>
    </row>
    <row r="12490" spans="5:17" x14ac:dyDescent="0.25">
      <c r="E12490" s="265"/>
      <c r="M12490" s="159"/>
      <c r="N12490" s="149"/>
      <c r="P12490" s="135"/>
      <c r="Q12490" s="135"/>
    </row>
    <row r="12491" spans="5:17" x14ac:dyDescent="0.25">
      <c r="E12491" s="265"/>
      <c r="M12491" s="159"/>
      <c r="N12491" s="149"/>
      <c r="P12491" s="135"/>
      <c r="Q12491" s="135"/>
    </row>
    <row r="12492" spans="5:17" x14ac:dyDescent="0.25">
      <c r="E12492" s="265"/>
      <c r="M12492" s="159"/>
      <c r="N12492" s="149"/>
      <c r="P12492" s="135"/>
      <c r="Q12492" s="135"/>
    </row>
    <row r="12493" spans="5:17" x14ac:dyDescent="0.25">
      <c r="E12493" s="265"/>
      <c r="M12493" s="159"/>
      <c r="N12493" s="149"/>
      <c r="P12493" s="135"/>
      <c r="Q12493" s="135"/>
    </row>
    <row r="12494" spans="5:17" x14ac:dyDescent="0.25">
      <c r="E12494" s="265"/>
      <c r="M12494" s="159"/>
      <c r="N12494" s="149"/>
      <c r="P12494" s="135"/>
      <c r="Q12494" s="135"/>
    </row>
    <row r="12495" spans="5:17" x14ac:dyDescent="0.25">
      <c r="E12495" s="265"/>
      <c r="M12495" s="159"/>
      <c r="N12495" s="149"/>
      <c r="P12495" s="135"/>
      <c r="Q12495" s="135"/>
    </row>
    <row r="12496" spans="5:17" x14ac:dyDescent="0.25">
      <c r="E12496" s="265"/>
      <c r="M12496" s="159"/>
      <c r="N12496" s="149"/>
      <c r="P12496" s="135"/>
      <c r="Q12496" s="135"/>
    </row>
    <row r="12497" spans="5:17" x14ac:dyDescent="0.25">
      <c r="E12497" s="265"/>
      <c r="M12497" s="159"/>
      <c r="N12497" s="149"/>
      <c r="P12497" s="135"/>
      <c r="Q12497" s="135"/>
    </row>
    <row r="12498" spans="5:17" x14ac:dyDescent="0.25">
      <c r="E12498" s="265"/>
      <c r="M12498" s="159"/>
      <c r="N12498" s="149"/>
      <c r="P12498" s="135"/>
      <c r="Q12498" s="135"/>
    </row>
    <row r="12499" spans="5:17" x14ac:dyDescent="0.25">
      <c r="E12499" s="265"/>
      <c r="M12499" s="159"/>
      <c r="N12499" s="149"/>
      <c r="P12499" s="135"/>
      <c r="Q12499" s="135"/>
    </row>
    <row r="12500" spans="5:17" x14ac:dyDescent="0.25">
      <c r="E12500" s="265"/>
      <c r="M12500" s="159"/>
      <c r="N12500" s="149"/>
      <c r="P12500" s="135"/>
      <c r="Q12500" s="135"/>
    </row>
    <row r="12501" spans="5:17" x14ac:dyDescent="0.25">
      <c r="E12501" s="265"/>
      <c r="M12501" s="159"/>
      <c r="N12501" s="149"/>
      <c r="P12501" s="135"/>
      <c r="Q12501" s="135"/>
    </row>
    <row r="12502" spans="5:17" x14ac:dyDescent="0.25">
      <c r="E12502" s="265"/>
      <c r="M12502" s="159"/>
      <c r="N12502" s="149"/>
      <c r="P12502" s="135"/>
      <c r="Q12502" s="135"/>
    </row>
    <row r="12503" spans="5:17" x14ac:dyDescent="0.25">
      <c r="E12503" s="265"/>
      <c r="M12503" s="159"/>
      <c r="N12503" s="149"/>
      <c r="P12503" s="135"/>
      <c r="Q12503" s="135"/>
    </row>
    <row r="12504" spans="5:17" x14ac:dyDescent="0.25">
      <c r="E12504" s="265"/>
      <c r="M12504" s="159"/>
      <c r="N12504" s="149"/>
      <c r="P12504" s="135"/>
      <c r="Q12504" s="135"/>
    </row>
    <row r="12505" spans="5:17" x14ac:dyDescent="0.25">
      <c r="E12505" s="265"/>
      <c r="M12505" s="159"/>
      <c r="N12505" s="149"/>
      <c r="P12505" s="135"/>
      <c r="Q12505" s="135"/>
    </row>
    <row r="12506" spans="5:17" x14ac:dyDescent="0.25">
      <c r="E12506" s="265"/>
      <c r="M12506" s="159"/>
      <c r="N12506" s="149"/>
      <c r="P12506" s="135"/>
      <c r="Q12506" s="135"/>
    </row>
    <row r="12507" spans="5:17" x14ac:dyDescent="0.25">
      <c r="E12507" s="265"/>
      <c r="M12507" s="159"/>
      <c r="N12507" s="149"/>
      <c r="P12507" s="135"/>
      <c r="Q12507" s="135"/>
    </row>
    <row r="12508" spans="5:17" x14ac:dyDescent="0.25">
      <c r="E12508" s="265"/>
      <c r="M12508" s="159"/>
      <c r="N12508" s="149"/>
      <c r="P12508" s="135"/>
      <c r="Q12508" s="135"/>
    </row>
    <row r="12509" spans="5:17" x14ac:dyDescent="0.25">
      <c r="E12509" s="265"/>
      <c r="M12509" s="159"/>
      <c r="N12509" s="149"/>
      <c r="P12509" s="135"/>
      <c r="Q12509" s="135"/>
    </row>
    <row r="12510" spans="5:17" x14ac:dyDescent="0.25">
      <c r="E12510" s="265"/>
      <c r="M12510" s="159"/>
      <c r="N12510" s="149"/>
      <c r="P12510" s="135"/>
      <c r="Q12510" s="135"/>
    </row>
    <row r="12511" spans="5:17" x14ac:dyDescent="0.25">
      <c r="E12511" s="265"/>
      <c r="M12511" s="159"/>
      <c r="N12511" s="149"/>
      <c r="P12511" s="135"/>
      <c r="Q12511" s="135"/>
    </row>
    <row r="12512" spans="5:17" x14ac:dyDescent="0.25">
      <c r="E12512" s="265"/>
      <c r="M12512" s="159"/>
      <c r="N12512" s="149"/>
      <c r="P12512" s="135"/>
      <c r="Q12512" s="135"/>
    </row>
    <row r="12513" spans="5:17" x14ac:dyDescent="0.25">
      <c r="E12513" s="265"/>
      <c r="M12513" s="159"/>
      <c r="N12513" s="149"/>
      <c r="P12513" s="135"/>
      <c r="Q12513" s="135"/>
    </row>
    <row r="12514" spans="5:17" x14ac:dyDescent="0.25">
      <c r="E12514" s="265"/>
      <c r="M12514" s="159"/>
      <c r="N12514" s="149"/>
      <c r="P12514" s="135"/>
      <c r="Q12514" s="135"/>
    </row>
    <row r="12515" spans="5:17" x14ac:dyDescent="0.25">
      <c r="E12515" s="265"/>
      <c r="M12515" s="159"/>
      <c r="N12515" s="149"/>
      <c r="P12515" s="135"/>
      <c r="Q12515" s="135"/>
    </row>
    <row r="12516" spans="5:17" x14ac:dyDescent="0.25">
      <c r="E12516" s="265"/>
      <c r="M12516" s="159"/>
      <c r="N12516" s="149"/>
      <c r="P12516" s="135"/>
      <c r="Q12516" s="135"/>
    </row>
    <row r="12517" spans="5:17" x14ac:dyDescent="0.25">
      <c r="E12517" s="265"/>
      <c r="M12517" s="159"/>
      <c r="N12517" s="149"/>
      <c r="P12517" s="135"/>
      <c r="Q12517" s="135"/>
    </row>
    <row r="12518" spans="5:17" x14ac:dyDescent="0.25">
      <c r="E12518" s="265"/>
      <c r="M12518" s="159"/>
      <c r="N12518" s="149"/>
      <c r="P12518" s="135"/>
      <c r="Q12518" s="135"/>
    </row>
    <row r="12519" spans="5:17" x14ac:dyDescent="0.25">
      <c r="E12519" s="265"/>
      <c r="M12519" s="159"/>
      <c r="N12519" s="149"/>
      <c r="P12519" s="135"/>
      <c r="Q12519" s="135"/>
    </row>
    <row r="12520" spans="5:17" x14ac:dyDescent="0.25">
      <c r="E12520" s="265"/>
      <c r="M12520" s="159"/>
      <c r="N12520" s="149"/>
      <c r="P12520" s="135"/>
      <c r="Q12520" s="135"/>
    </row>
    <row r="12521" spans="5:17" x14ac:dyDescent="0.25">
      <c r="E12521" s="265"/>
      <c r="M12521" s="159"/>
      <c r="N12521" s="149"/>
      <c r="P12521" s="135"/>
      <c r="Q12521" s="135"/>
    </row>
    <row r="12522" spans="5:17" x14ac:dyDescent="0.25">
      <c r="E12522" s="265"/>
      <c r="M12522" s="159"/>
      <c r="N12522" s="149"/>
      <c r="P12522" s="135"/>
      <c r="Q12522" s="135"/>
    </row>
    <row r="12523" spans="5:17" x14ac:dyDescent="0.25">
      <c r="E12523" s="265"/>
      <c r="M12523" s="159"/>
      <c r="N12523" s="149"/>
      <c r="P12523" s="135"/>
      <c r="Q12523" s="135"/>
    </row>
    <row r="12524" spans="5:17" x14ac:dyDescent="0.25">
      <c r="E12524" s="265"/>
      <c r="M12524" s="159"/>
      <c r="N12524" s="149"/>
      <c r="P12524" s="135"/>
      <c r="Q12524" s="135"/>
    </row>
    <row r="12525" spans="5:17" x14ac:dyDescent="0.25">
      <c r="E12525" s="265"/>
      <c r="M12525" s="159"/>
      <c r="N12525" s="149"/>
      <c r="P12525" s="135"/>
      <c r="Q12525" s="135"/>
    </row>
    <row r="12526" spans="5:17" x14ac:dyDescent="0.25">
      <c r="E12526" s="265"/>
      <c r="M12526" s="159"/>
      <c r="N12526" s="149"/>
      <c r="P12526" s="135"/>
      <c r="Q12526" s="135"/>
    </row>
    <row r="12527" spans="5:17" x14ac:dyDescent="0.25">
      <c r="E12527" s="265"/>
      <c r="M12527" s="159"/>
      <c r="N12527" s="149"/>
      <c r="P12527" s="135"/>
      <c r="Q12527" s="135"/>
    </row>
    <row r="12528" spans="5:17" x14ac:dyDescent="0.25">
      <c r="E12528" s="265"/>
      <c r="M12528" s="159"/>
      <c r="N12528" s="149"/>
      <c r="P12528" s="135"/>
      <c r="Q12528" s="135"/>
    </row>
    <row r="12529" spans="5:17" x14ac:dyDescent="0.25">
      <c r="E12529" s="265"/>
      <c r="M12529" s="159"/>
      <c r="N12529" s="149"/>
      <c r="P12529" s="135"/>
      <c r="Q12529" s="135"/>
    </row>
    <row r="12530" spans="5:17" x14ac:dyDescent="0.25">
      <c r="E12530" s="265"/>
      <c r="M12530" s="159"/>
      <c r="N12530" s="149"/>
      <c r="P12530" s="135"/>
      <c r="Q12530" s="135"/>
    </row>
    <row r="12531" spans="5:17" x14ac:dyDescent="0.25">
      <c r="E12531" s="265"/>
      <c r="M12531" s="159"/>
      <c r="N12531" s="149"/>
      <c r="P12531" s="135"/>
      <c r="Q12531" s="135"/>
    </row>
    <row r="12532" spans="5:17" x14ac:dyDescent="0.25">
      <c r="E12532" s="265"/>
      <c r="M12532" s="159"/>
      <c r="N12532" s="149"/>
      <c r="P12532" s="135"/>
      <c r="Q12532" s="135"/>
    </row>
    <row r="12533" spans="5:17" x14ac:dyDescent="0.25">
      <c r="E12533" s="265"/>
      <c r="M12533" s="159"/>
      <c r="N12533" s="149"/>
      <c r="P12533" s="135"/>
      <c r="Q12533" s="135"/>
    </row>
    <row r="12534" spans="5:17" x14ac:dyDescent="0.25">
      <c r="E12534" s="265"/>
      <c r="M12534" s="159"/>
      <c r="N12534" s="149"/>
      <c r="P12534" s="135"/>
      <c r="Q12534" s="135"/>
    </row>
    <row r="12535" spans="5:17" x14ac:dyDescent="0.25">
      <c r="E12535" s="265"/>
      <c r="M12535" s="159"/>
      <c r="N12535" s="149"/>
      <c r="P12535" s="135"/>
      <c r="Q12535" s="135"/>
    </row>
    <row r="12536" spans="5:17" x14ac:dyDescent="0.25">
      <c r="E12536" s="265"/>
      <c r="M12536" s="159"/>
      <c r="N12536" s="149"/>
      <c r="P12536" s="135"/>
      <c r="Q12536" s="135"/>
    </row>
    <row r="12537" spans="5:17" x14ac:dyDescent="0.25">
      <c r="E12537" s="265"/>
      <c r="M12537" s="159"/>
      <c r="N12537" s="149"/>
      <c r="P12537" s="135"/>
      <c r="Q12537" s="135"/>
    </row>
    <row r="12538" spans="5:17" x14ac:dyDescent="0.25">
      <c r="E12538" s="265"/>
      <c r="M12538" s="159"/>
      <c r="N12538" s="149"/>
      <c r="P12538" s="135"/>
      <c r="Q12538" s="135"/>
    </row>
    <row r="12539" spans="5:17" x14ac:dyDescent="0.25">
      <c r="E12539" s="265"/>
      <c r="M12539" s="159"/>
      <c r="N12539" s="149"/>
      <c r="P12539" s="135"/>
      <c r="Q12539" s="135"/>
    </row>
    <row r="12540" spans="5:17" x14ac:dyDescent="0.25">
      <c r="E12540" s="265"/>
      <c r="M12540" s="159"/>
      <c r="N12540" s="149"/>
      <c r="P12540" s="135"/>
      <c r="Q12540" s="135"/>
    </row>
    <row r="12541" spans="5:17" x14ac:dyDescent="0.25">
      <c r="E12541" s="265"/>
      <c r="M12541" s="159"/>
      <c r="N12541" s="149"/>
      <c r="P12541" s="135"/>
      <c r="Q12541" s="135"/>
    </row>
    <row r="12542" spans="5:17" x14ac:dyDescent="0.25">
      <c r="E12542" s="265"/>
      <c r="M12542" s="159"/>
      <c r="N12542" s="149"/>
      <c r="P12542" s="135"/>
      <c r="Q12542" s="135"/>
    </row>
    <row r="12543" spans="5:17" x14ac:dyDescent="0.25">
      <c r="E12543" s="265"/>
      <c r="M12543" s="159"/>
      <c r="N12543" s="149"/>
      <c r="P12543" s="135"/>
      <c r="Q12543" s="135"/>
    </row>
    <row r="12544" spans="5:17" x14ac:dyDescent="0.25">
      <c r="E12544" s="265"/>
      <c r="M12544" s="159"/>
      <c r="N12544" s="149"/>
      <c r="P12544" s="135"/>
      <c r="Q12544" s="135"/>
    </row>
    <row r="12545" spans="5:17" x14ac:dyDescent="0.25">
      <c r="E12545" s="265"/>
      <c r="M12545" s="159"/>
      <c r="N12545" s="149"/>
      <c r="P12545" s="135"/>
      <c r="Q12545" s="135"/>
    </row>
    <row r="12546" spans="5:17" x14ac:dyDescent="0.25">
      <c r="E12546" s="265"/>
      <c r="M12546" s="159"/>
      <c r="N12546" s="149"/>
      <c r="P12546" s="135"/>
      <c r="Q12546" s="135"/>
    </row>
    <row r="12547" spans="5:17" x14ac:dyDescent="0.25">
      <c r="E12547" s="265"/>
      <c r="M12547" s="159"/>
      <c r="N12547" s="149"/>
      <c r="P12547" s="135"/>
      <c r="Q12547" s="135"/>
    </row>
    <row r="12548" spans="5:17" x14ac:dyDescent="0.25">
      <c r="E12548" s="265"/>
      <c r="M12548" s="159"/>
      <c r="N12548" s="149"/>
      <c r="P12548" s="135"/>
      <c r="Q12548" s="135"/>
    </row>
    <row r="12549" spans="5:17" x14ac:dyDescent="0.25">
      <c r="E12549" s="265"/>
      <c r="M12549" s="159"/>
      <c r="N12549" s="149"/>
      <c r="P12549" s="135"/>
      <c r="Q12549" s="135"/>
    </row>
    <row r="12550" spans="5:17" x14ac:dyDescent="0.25">
      <c r="E12550" s="265"/>
      <c r="M12550" s="159"/>
      <c r="N12550" s="149"/>
      <c r="P12550" s="135"/>
      <c r="Q12550" s="135"/>
    </row>
    <row r="12551" spans="5:17" x14ac:dyDescent="0.25">
      <c r="E12551" s="265"/>
      <c r="M12551" s="159"/>
      <c r="N12551" s="149"/>
      <c r="P12551" s="135"/>
      <c r="Q12551" s="135"/>
    </row>
    <row r="12552" spans="5:17" x14ac:dyDescent="0.25">
      <c r="E12552" s="265"/>
      <c r="M12552" s="159"/>
      <c r="N12552" s="149"/>
      <c r="P12552" s="135"/>
      <c r="Q12552" s="135"/>
    </row>
    <row r="12553" spans="5:17" x14ac:dyDescent="0.25">
      <c r="E12553" s="265"/>
      <c r="M12553" s="159"/>
      <c r="N12553" s="149"/>
      <c r="P12553" s="135"/>
      <c r="Q12553" s="135"/>
    </row>
    <row r="12554" spans="5:17" x14ac:dyDescent="0.25">
      <c r="E12554" s="265"/>
      <c r="M12554" s="159"/>
      <c r="N12554" s="149"/>
      <c r="P12554" s="135"/>
      <c r="Q12554" s="135"/>
    </row>
    <row r="12555" spans="5:17" x14ac:dyDescent="0.25">
      <c r="E12555" s="265"/>
      <c r="M12555" s="159"/>
      <c r="N12555" s="149"/>
      <c r="P12555" s="135"/>
      <c r="Q12555" s="135"/>
    </row>
    <row r="12556" spans="5:17" x14ac:dyDescent="0.25">
      <c r="E12556" s="265"/>
      <c r="M12556" s="159"/>
      <c r="N12556" s="149"/>
      <c r="P12556" s="135"/>
      <c r="Q12556" s="135"/>
    </row>
    <row r="12557" spans="5:17" x14ac:dyDescent="0.25">
      <c r="E12557" s="265"/>
      <c r="M12557" s="159"/>
      <c r="N12557" s="149"/>
      <c r="P12557" s="135"/>
      <c r="Q12557" s="135"/>
    </row>
    <row r="12558" spans="5:17" x14ac:dyDescent="0.25">
      <c r="E12558" s="265"/>
      <c r="M12558" s="159"/>
      <c r="N12558" s="149"/>
      <c r="P12558" s="135"/>
      <c r="Q12558" s="135"/>
    </row>
    <row r="12559" spans="5:17" x14ac:dyDescent="0.25">
      <c r="E12559" s="265"/>
      <c r="M12559" s="159"/>
      <c r="N12559" s="149"/>
      <c r="P12559" s="135"/>
      <c r="Q12559" s="135"/>
    </row>
    <row r="12560" spans="5:17" x14ac:dyDescent="0.25">
      <c r="E12560" s="265"/>
      <c r="M12560" s="159"/>
      <c r="N12560" s="149"/>
      <c r="P12560" s="135"/>
      <c r="Q12560" s="135"/>
    </row>
    <row r="12561" spans="5:17" x14ac:dyDescent="0.25">
      <c r="E12561" s="265"/>
      <c r="M12561" s="159"/>
      <c r="N12561" s="149"/>
      <c r="P12561" s="135"/>
      <c r="Q12561" s="135"/>
    </row>
    <row r="12562" spans="5:17" x14ac:dyDescent="0.25">
      <c r="E12562" s="265"/>
      <c r="M12562" s="159"/>
      <c r="N12562" s="149"/>
      <c r="P12562" s="135"/>
      <c r="Q12562" s="135"/>
    </row>
    <row r="12563" spans="5:17" x14ac:dyDescent="0.25">
      <c r="E12563" s="265"/>
      <c r="M12563" s="159"/>
      <c r="N12563" s="149"/>
      <c r="P12563" s="135"/>
      <c r="Q12563" s="135"/>
    </row>
    <row r="12564" spans="5:17" x14ac:dyDescent="0.25">
      <c r="E12564" s="265"/>
      <c r="M12564" s="159"/>
      <c r="N12564" s="149"/>
      <c r="P12564" s="135"/>
      <c r="Q12564" s="135"/>
    </row>
    <row r="12565" spans="5:17" x14ac:dyDescent="0.25">
      <c r="E12565" s="265"/>
      <c r="M12565" s="159"/>
      <c r="N12565" s="149"/>
      <c r="P12565" s="135"/>
      <c r="Q12565" s="135"/>
    </row>
    <row r="12566" spans="5:17" x14ac:dyDescent="0.25">
      <c r="E12566" s="265"/>
      <c r="M12566" s="159"/>
      <c r="N12566" s="149"/>
      <c r="P12566" s="135"/>
      <c r="Q12566" s="135"/>
    </row>
    <row r="12567" spans="5:17" x14ac:dyDescent="0.25">
      <c r="E12567" s="265"/>
      <c r="M12567" s="159"/>
      <c r="N12567" s="149"/>
      <c r="P12567" s="135"/>
      <c r="Q12567" s="135"/>
    </row>
    <row r="12568" spans="5:17" x14ac:dyDescent="0.25">
      <c r="E12568" s="265"/>
      <c r="M12568" s="159"/>
      <c r="N12568" s="149"/>
      <c r="P12568" s="135"/>
      <c r="Q12568" s="135"/>
    </row>
    <row r="12569" spans="5:17" x14ac:dyDescent="0.25">
      <c r="E12569" s="265"/>
      <c r="M12569" s="159"/>
      <c r="N12569" s="149"/>
      <c r="P12569" s="135"/>
      <c r="Q12569" s="135"/>
    </row>
    <row r="12570" spans="5:17" x14ac:dyDescent="0.25">
      <c r="E12570" s="265"/>
      <c r="M12570" s="159"/>
      <c r="N12570" s="149"/>
      <c r="P12570" s="135"/>
      <c r="Q12570" s="135"/>
    </row>
    <row r="12571" spans="5:17" x14ac:dyDescent="0.25">
      <c r="E12571" s="265"/>
      <c r="M12571" s="159"/>
      <c r="N12571" s="149"/>
      <c r="P12571" s="135"/>
      <c r="Q12571" s="135"/>
    </row>
    <row r="12572" spans="5:17" x14ac:dyDescent="0.25">
      <c r="E12572" s="265"/>
      <c r="M12572" s="159"/>
      <c r="N12572" s="149"/>
      <c r="P12572" s="135"/>
      <c r="Q12572" s="135"/>
    </row>
    <row r="12573" spans="5:17" x14ac:dyDescent="0.25">
      <c r="E12573" s="265"/>
      <c r="M12573" s="159"/>
      <c r="N12573" s="149"/>
      <c r="P12573" s="135"/>
      <c r="Q12573" s="135"/>
    </row>
    <row r="12574" spans="5:17" x14ac:dyDescent="0.25">
      <c r="E12574" s="265"/>
      <c r="M12574" s="159"/>
      <c r="N12574" s="149"/>
      <c r="P12574" s="135"/>
      <c r="Q12574" s="135"/>
    </row>
    <row r="12575" spans="5:17" x14ac:dyDescent="0.25">
      <c r="E12575" s="265"/>
      <c r="M12575" s="159"/>
      <c r="N12575" s="149"/>
      <c r="P12575" s="135"/>
      <c r="Q12575" s="135"/>
    </row>
    <row r="12576" spans="5:17" x14ac:dyDescent="0.25">
      <c r="E12576" s="265"/>
      <c r="M12576" s="159"/>
      <c r="N12576" s="149"/>
      <c r="P12576" s="135"/>
      <c r="Q12576" s="135"/>
    </row>
    <row r="12577" spans="5:17" x14ac:dyDescent="0.25">
      <c r="E12577" s="265"/>
      <c r="M12577" s="159"/>
      <c r="N12577" s="149"/>
      <c r="P12577" s="135"/>
      <c r="Q12577" s="135"/>
    </row>
    <row r="12578" spans="5:17" x14ac:dyDescent="0.25">
      <c r="E12578" s="265"/>
      <c r="M12578" s="159"/>
      <c r="N12578" s="149"/>
      <c r="P12578" s="135"/>
      <c r="Q12578" s="135"/>
    </row>
    <row r="12579" spans="5:17" x14ac:dyDescent="0.25">
      <c r="E12579" s="265"/>
      <c r="M12579" s="159"/>
      <c r="N12579" s="149"/>
      <c r="P12579" s="135"/>
      <c r="Q12579" s="135"/>
    </row>
    <row r="12580" spans="5:17" x14ac:dyDescent="0.25">
      <c r="E12580" s="265"/>
      <c r="M12580" s="159"/>
      <c r="N12580" s="149"/>
      <c r="P12580" s="135"/>
      <c r="Q12580" s="135"/>
    </row>
    <row r="12581" spans="5:17" x14ac:dyDescent="0.25">
      <c r="E12581" s="265"/>
      <c r="M12581" s="159"/>
      <c r="N12581" s="149"/>
      <c r="P12581" s="135"/>
      <c r="Q12581" s="135"/>
    </row>
    <row r="12582" spans="5:17" x14ac:dyDescent="0.25">
      <c r="E12582" s="265"/>
      <c r="M12582" s="159"/>
      <c r="N12582" s="149"/>
      <c r="P12582" s="135"/>
      <c r="Q12582" s="135"/>
    </row>
    <row r="12583" spans="5:17" x14ac:dyDescent="0.25">
      <c r="E12583" s="265"/>
      <c r="M12583" s="159"/>
      <c r="N12583" s="149"/>
      <c r="P12583" s="135"/>
      <c r="Q12583" s="135"/>
    </row>
    <row r="12584" spans="5:17" x14ac:dyDescent="0.25">
      <c r="E12584" s="265"/>
      <c r="M12584" s="159"/>
      <c r="N12584" s="149"/>
      <c r="P12584" s="135"/>
      <c r="Q12584" s="135"/>
    </row>
    <row r="12585" spans="5:17" x14ac:dyDescent="0.25">
      <c r="E12585" s="265"/>
      <c r="M12585" s="159"/>
      <c r="N12585" s="149"/>
      <c r="P12585" s="135"/>
      <c r="Q12585" s="135"/>
    </row>
    <row r="12586" spans="5:17" x14ac:dyDescent="0.25">
      <c r="E12586" s="265"/>
      <c r="M12586" s="159"/>
      <c r="N12586" s="149"/>
      <c r="P12586" s="135"/>
      <c r="Q12586" s="135"/>
    </row>
    <row r="12587" spans="5:17" x14ac:dyDescent="0.25">
      <c r="E12587" s="265"/>
      <c r="M12587" s="159"/>
      <c r="N12587" s="149"/>
      <c r="P12587" s="135"/>
      <c r="Q12587" s="135"/>
    </row>
    <row r="12588" spans="5:17" x14ac:dyDescent="0.25">
      <c r="E12588" s="265"/>
      <c r="M12588" s="159"/>
      <c r="N12588" s="149"/>
      <c r="P12588" s="135"/>
      <c r="Q12588" s="135"/>
    </row>
    <row r="12589" spans="5:17" x14ac:dyDescent="0.25">
      <c r="E12589" s="265"/>
      <c r="M12589" s="159"/>
      <c r="N12589" s="149"/>
      <c r="P12589" s="135"/>
      <c r="Q12589" s="135"/>
    </row>
    <row r="12590" spans="5:17" x14ac:dyDescent="0.25">
      <c r="E12590" s="265"/>
      <c r="M12590" s="159"/>
      <c r="N12590" s="149"/>
      <c r="P12590" s="135"/>
      <c r="Q12590" s="135"/>
    </row>
    <row r="12591" spans="5:17" x14ac:dyDescent="0.25">
      <c r="E12591" s="265"/>
      <c r="M12591" s="159"/>
      <c r="N12591" s="149"/>
      <c r="P12591" s="135"/>
      <c r="Q12591" s="135"/>
    </row>
    <row r="12592" spans="5:17" x14ac:dyDescent="0.25">
      <c r="E12592" s="265"/>
      <c r="M12592" s="159"/>
      <c r="N12592" s="149"/>
      <c r="P12592" s="135"/>
      <c r="Q12592" s="135"/>
    </row>
    <row r="12593" spans="5:17" x14ac:dyDescent="0.25">
      <c r="E12593" s="265"/>
      <c r="M12593" s="159"/>
      <c r="N12593" s="149"/>
      <c r="P12593" s="135"/>
      <c r="Q12593" s="135"/>
    </row>
    <row r="12594" spans="5:17" x14ac:dyDescent="0.25">
      <c r="E12594" s="265"/>
      <c r="M12594" s="159"/>
      <c r="N12594" s="149"/>
      <c r="P12594" s="135"/>
      <c r="Q12594" s="135"/>
    </row>
    <row r="12595" spans="5:17" x14ac:dyDescent="0.25">
      <c r="E12595" s="265"/>
      <c r="M12595" s="159"/>
      <c r="N12595" s="149"/>
      <c r="P12595" s="135"/>
      <c r="Q12595" s="135"/>
    </row>
    <row r="12596" spans="5:17" x14ac:dyDescent="0.25">
      <c r="E12596" s="265"/>
      <c r="M12596" s="159"/>
      <c r="N12596" s="149"/>
      <c r="P12596" s="135"/>
      <c r="Q12596" s="135"/>
    </row>
    <row r="12597" spans="5:17" x14ac:dyDescent="0.25">
      <c r="E12597" s="265"/>
      <c r="M12597" s="159"/>
      <c r="N12597" s="149"/>
      <c r="P12597" s="135"/>
      <c r="Q12597" s="135"/>
    </row>
    <row r="12598" spans="5:17" x14ac:dyDescent="0.25">
      <c r="E12598" s="265"/>
      <c r="M12598" s="159"/>
      <c r="N12598" s="149"/>
      <c r="P12598" s="135"/>
      <c r="Q12598" s="135"/>
    </row>
    <row r="12599" spans="5:17" x14ac:dyDescent="0.25">
      <c r="E12599" s="265"/>
      <c r="M12599" s="159"/>
      <c r="N12599" s="149"/>
      <c r="P12599" s="135"/>
      <c r="Q12599" s="135"/>
    </row>
    <row r="12600" spans="5:17" x14ac:dyDescent="0.25">
      <c r="E12600" s="265"/>
      <c r="M12600" s="159"/>
      <c r="N12600" s="149"/>
      <c r="P12600" s="135"/>
      <c r="Q12600" s="135"/>
    </row>
    <row r="12601" spans="5:17" x14ac:dyDescent="0.25">
      <c r="E12601" s="265"/>
      <c r="M12601" s="159"/>
      <c r="N12601" s="149"/>
      <c r="P12601" s="135"/>
      <c r="Q12601" s="135"/>
    </row>
    <row r="12602" spans="5:17" x14ac:dyDescent="0.25">
      <c r="E12602" s="265"/>
      <c r="M12602" s="159"/>
      <c r="N12602" s="149"/>
      <c r="P12602" s="135"/>
      <c r="Q12602" s="135"/>
    </row>
    <row r="12603" spans="5:17" x14ac:dyDescent="0.25">
      <c r="E12603" s="265"/>
      <c r="M12603" s="159"/>
      <c r="N12603" s="149"/>
      <c r="P12603" s="135"/>
      <c r="Q12603" s="135"/>
    </row>
    <row r="12604" spans="5:17" x14ac:dyDescent="0.25">
      <c r="E12604" s="265"/>
      <c r="M12604" s="159"/>
      <c r="N12604" s="149"/>
      <c r="P12604" s="135"/>
      <c r="Q12604" s="135"/>
    </row>
    <row r="12605" spans="5:17" x14ac:dyDescent="0.25">
      <c r="E12605" s="265"/>
      <c r="M12605" s="159"/>
      <c r="N12605" s="149"/>
      <c r="P12605" s="135"/>
      <c r="Q12605" s="135"/>
    </row>
    <row r="12606" spans="5:17" x14ac:dyDescent="0.25">
      <c r="E12606" s="265"/>
      <c r="M12606" s="159"/>
      <c r="N12606" s="149"/>
      <c r="P12606" s="135"/>
      <c r="Q12606" s="135"/>
    </row>
    <row r="12607" spans="5:17" x14ac:dyDescent="0.25">
      <c r="E12607" s="265"/>
      <c r="M12607" s="159"/>
      <c r="N12607" s="149"/>
      <c r="P12607" s="135"/>
      <c r="Q12607" s="135"/>
    </row>
    <row r="12608" spans="5:17" x14ac:dyDescent="0.25">
      <c r="E12608" s="265"/>
      <c r="M12608" s="159"/>
      <c r="N12608" s="149"/>
      <c r="P12608" s="135"/>
      <c r="Q12608" s="135"/>
    </row>
    <row r="12609" spans="5:17" x14ac:dyDescent="0.25">
      <c r="E12609" s="265"/>
      <c r="M12609" s="159"/>
      <c r="N12609" s="149"/>
      <c r="P12609" s="135"/>
      <c r="Q12609" s="135"/>
    </row>
    <row r="12610" spans="5:17" x14ac:dyDescent="0.25">
      <c r="E12610" s="265"/>
      <c r="M12610" s="159"/>
      <c r="N12610" s="149"/>
      <c r="P12610" s="135"/>
      <c r="Q12610" s="135"/>
    </row>
    <row r="12611" spans="5:17" x14ac:dyDescent="0.25">
      <c r="E12611" s="265"/>
      <c r="M12611" s="159"/>
      <c r="N12611" s="149"/>
      <c r="P12611" s="135"/>
      <c r="Q12611" s="135"/>
    </row>
    <row r="12612" spans="5:17" x14ac:dyDescent="0.25">
      <c r="E12612" s="265"/>
      <c r="M12612" s="159"/>
      <c r="N12612" s="149"/>
      <c r="P12612" s="135"/>
      <c r="Q12612" s="135"/>
    </row>
    <row r="12613" spans="5:17" x14ac:dyDescent="0.25">
      <c r="E12613" s="265"/>
      <c r="M12613" s="159"/>
      <c r="N12613" s="149"/>
      <c r="P12613" s="135"/>
      <c r="Q12613" s="135"/>
    </row>
    <row r="12614" spans="5:17" x14ac:dyDescent="0.25">
      <c r="E12614" s="265"/>
      <c r="M12614" s="159"/>
      <c r="N12614" s="149"/>
      <c r="P12614" s="135"/>
      <c r="Q12614" s="135"/>
    </row>
    <row r="12615" spans="5:17" x14ac:dyDescent="0.25">
      <c r="E12615" s="265"/>
      <c r="M12615" s="159"/>
      <c r="N12615" s="149"/>
      <c r="P12615" s="135"/>
      <c r="Q12615" s="135"/>
    </row>
    <row r="12616" spans="5:17" x14ac:dyDescent="0.25">
      <c r="E12616" s="265"/>
      <c r="M12616" s="159"/>
      <c r="N12616" s="149"/>
      <c r="P12616" s="135"/>
      <c r="Q12616" s="135"/>
    </row>
    <row r="12617" spans="5:17" x14ac:dyDescent="0.25">
      <c r="E12617" s="265"/>
      <c r="M12617" s="159"/>
      <c r="N12617" s="149"/>
      <c r="P12617" s="135"/>
      <c r="Q12617" s="135"/>
    </row>
    <row r="12618" spans="5:17" x14ac:dyDescent="0.25">
      <c r="E12618" s="265"/>
      <c r="M12618" s="159"/>
      <c r="N12618" s="149"/>
      <c r="P12618" s="135"/>
      <c r="Q12618" s="135"/>
    </row>
    <row r="12619" spans="5:17" x14ac:dyDescent="0.25">
      <c r="E12619" s="265"/>
      <c r="M12619" s="159"/>
      <c r="N12619" s="149"/>
      <c r="P12619" s="135"/>
      <c r="Q12619" s="135"/>
    </row>
    <row r="12620" spans="5:17" x14ac:dyDescent="0.25">
      <c r="E12620" s="265"/>
      <c r="M12620" s="159"/>
      <c r="N12620" s="149"/>
      <c r="P12620" s="135"/>
      <c r="Q12620" s="135"/>
    </row>
    <row r="12621" spans="5:17" x14ac:dyDescent="0.25">
      <c r="E12621" s="265"/>
      <c r="M12621" s="159"/>
      <c r="N12621" s="149"/>
      <c r="P12621" s="135"/>
      <c r="Q12621" s="135"/>
    </row>
    <row r="12622" spans="5:17" x14ac:dyDescent="0.25">
      <c r="E12622" s="265"/>
      <c r="M12622" s="159"/>
      <c r="N12622" s="149"/>
      <c r="P12622" s="135"/>
      <c r="Q12622" s="135"/>
    </row>
    <row r="12623" spans="5:17" x14ac:dyDescent="0.25">
      <c r="E12623" s="265"/>
      <c r="M12623" s="159"/>
      <c r="N12623" s="149"/>
      <c r="P12623" s="135"/>
      <c r="Q12623" s="135"/>
    </row>
    <row r="12624" spans="5:17" x14ac:dyDescent="0.25">
      <c r="E12624" s="265"/>
      <c r="M12624" s="159"/>
      <c r="N12624" s="149"/>
      <c r="P12624" s="135"/>
      <c r="Q12624" s="135"/>
    </row>
    <row r="12625" spans="5:17" x14ac:dyDescent="0.25">
      <c r="E12625" s="265"/>
      <c r="M12625" s="159"/>
      <c r="N12625" s="149"/>
      <c r="P12625" s="135"/>
      <c r="Q12625" s="135"/>
    </row>
    <row r="12626" spans="5:17" x14ac:dyDescent="0.25">
      <c r="E12626" s="265"/>
      <c r="M12626" s="159"/>
      <c r="N12626" s="149"/>
      <c r="P12626" s="135"/>
      <c r="Q12626" s="135"/>
    </row>
    <row r="12627" spans="5:17" x14ac:dyDescent="0.25">
      <c r="E12627" s="265"/>
      <c r="M12627" s="159"/>
      <c r="N12627" s="149"/>
      <c r="P12627" s="135"/>
      <c r="Q12627" s="135"/>
    </row>
    <row r="12628" spans="5:17" x14ac:dyDescent="0.25">
      <c r="E12628" s="265"/>
      <c r="M12628" s="159"/>
      <c r="N12628" s="149"/>
      <c r="P12628" s="135"/>
      <c r="Q12628" s="135"/>
    </row>
    <row r="12629" spans="5:17" x14ac:dyDescent="0.25">
      <c r="E12629" s="265"/>
      <c r="M12629" s="159"/>
      <c r="N12629" s="149"/>
      <c r="P12629" s="135"/>
      <c r="Q12629" s="135"/>
    </row>
    <row r="12630" spans="5:17" x14ac:dyDescent="0.25">
      <c r="E12630" s="265"/>
      <c r="M12630" s="159"/>
      <c r="N12630" s="149"/>
      <c r="P12630" s="135"/>
      <c r="Q12630" s="135"/>
    </row>
    <row r="12631" spans="5:17" x14ac:dyDescent="0.25">
      <c r="E12631" s="265"/>
      <c r="M12631" s="159"/>
      <c r="N12631" s="149"/>
      <c r="P12631" s="135"/>
      <c r="Q12631" s="135"/>
    </row>
    <row r="12632" spans="5:17" x14ac:dyDescent="0.25">
      <c r="E12632" s="265"/>
      <c r="M12632" s="159"/>
      <c r="N12632" s="149"/>
      <c r="P12632" s="135"/>
      <c r="Q12632" s="135"/>
    </row>
    <row r="12633" spans="5:17" x14ac:dyDescent="0.25">
      <c r="E12633" s="265"/>
      <c r="M12633" s="159"/>
      <c r="N12633" s="149"/>
      <c r="P12633" s="135"/>
      <c r="Q12633" s="135"/>
    </row>
    <row r="12634" spans="5:17" x14ac:dyDescent="0.25">
      <c r="E12634" s="265"/>
      <c r="M12634" s="159"/>
      <c r="N12634" s="149"/>
      <c r="P12634" s="135"/>
      <c r="Q12634" s="135"/>
    </row>
    <row r="12635" spans="5:17" x14ac:dyDescent="0.25">
      <c r="E12635" s="265"/>
      <c r="M12635" s="159"/>
      <c r="N12635" s="149"/>
      <c r="P12635" s="135"/>
      <c r="Q12635" s="135"/>
    </row>
    <row r="12636" spans="5:17" x14ac:dyDescent="0.25">
      <c r="E12636" s="265"/>
      <c r="M12636" s="159"/>
      <c r="N12636" s="149"/>
      <c r="P12636" s="135"/>
      <c r="Q12636" s="135"/>
    </row>
    <row r="12637" spans="5:17" x14ac:dyDescent="0.25">
      <c r="E12637" s="265"/>
      <c r="M12637" s="159"/>
      <c r="N12637" s="149"/>
      <c r="P12637" s="135"/>
      <c r="Q12637" s="135"/>
    </row>
    <row r="12638" spans="5:17" x14ac:dyDescent="0.25">
      <c r="E12638" s="265"/>
      <c r="M12638" s="159"/>
      <c r="N12638" s="149"/>
      <c r="P12638" s="135"/>
      <c r="Q12638" s="135"/>
    </row>
    <row r="12639" spans="5:17" x14ac:dyDescent="0.25">
      <c r="E12639" s="265"/>
      <c r="M12639" s="159"/>
      <c r="N12639" s="149"/>
      <c r="P12639" s="135"/>
      <c r="Q12639" s="135"/>
    </row>
    <row r="12640" spans="5:17" x14ac:dyDescent="0.25">
      <c r="E12640" s="265"/>
      <c r="M12640" s="159"/>
      <c r="N12640" s="149"/>
      <c r="P12640" s="135"/>
      <c r="Q12640" s="135"/>
    </row>
    <row r="12641" spans="5:17" x14ac:dyDescent="0.25">
      <c r="E12641" s="265"/>
      <c r="M12641" s="159"/>
      <c r="N12641" s="149"/>
      <c r="P12641" s="135"/>
      <c r="Q12641" s="135"/>
    </row>
    <row r="12642" spans="5:17" x14ac:dyDescent="0.25">
      <c r="E12642" s="265"/>
      <c r="M12642" s="159"/>
      <c r="N12642" s="149"/>
      <c r="P12642" s="135"/>
      <c r="Q12642" s="135"/>
    </row>
    <row r="12643" spans="5:17" x14ac:dyDescent="0.25">
      <c r="E12643" s="265"/>
      <c r="M12643" s="159"/>
      <c r="N12643" s="149"/>
      <c r="P12643" s="135"/>
      <c r="Q12643" s="135"/>
    </row>
    <row r="12644" spans="5:17" x14ac:dyDescent="0.25">
      <c r="E12644" s="265"/>
      <c r="M12644" s="159"/>
      <c r="N12644" s="149"/>
      <c r="P12644" s="135"/>
      <c r="Q12644" s="135"/>
    </row>
    <row r="12645" spans="5:17" x14ac:dyDescent="0.25">
      <c r="E12645" s="265"/>
      <c r="M12645" s="159"/>
      <c r="N12645" s="149"/>
      <c r="P12645" s="135"/>
      <c r="Q12645" s="135"/>
    </row>
    <row r="12646" spans="5:17" x14ac:dyDescent="0.25">
      <c r="E12646" s="265"/>
      <c r="M12646" s="159"/>
      <c r="N12646" s="149"/>
      <c r="P12646" s="135"/>
      <c r="Q12646" s="135"/>
    </row>
    <row r="12647" spans="5:17" x14ac:dyDescent="0.25">
      <c r="E12647" s="265"/>
      <c r="M12647" s="159"/>
      <c r="N12647" s="149"/>
      <c r="P12647" s="135"/>
      <c r="Q12647" s="135"/>
    </row>
    <row r="12648" spans="5:17" x14ac:dyDescent="0.25">
      <c r="E12648" s="265"/>
      <c r="M12648" s="159"/>
      <c r="N12648" s="149"/>
      <c r="P12648" s="135"/>
      <c r="Q12648" s="135"/>
    </row>
    <row r="12649" spans="5:17" x14ac:dyDescent="0.25">
      <c r="E12649" s="265"/>
      <c r="M12649" s="159"/>
      <c r="N12649" s="149"/>
      <c r="P12649" s="135"/>
      <c r="Q12649" s="135"/>
    </row>
    <row r="12650" spans="5:17" x14ac:dyDescent="0.25">
      <c r="E12650" s="265"/>
      <c r="M12650" s="159"/>
      <c r="N12650" s="149"/>
      <c r="P12650" s="135"/>
      <c r="Q12650" s="135"/>
    </row>
    <row r="12651" spans="5:17" x14ac:dyDescent="0.25">
      <c r="E12651" s="265"/>
      <c r="M12651" s="159"/>
      <c r="N12651" s="149"/>
      <c r="P12651" s="135"/>
      <c r="Q12651" s="135"/>
    </row>
    <row r="12652" spans="5:17" x14ac:dyDescent="0.25">
      <c r="E12652" s="265"/>
      <c r="M12652" s="159"/>
      <c r="N12652" s="149"/>
      <c r="P12652" s="135"/>
      <c r="Q12652" s="135"/>
    </row>
    <row r="12653" spans="5:17" x14ac:dyDescent="0.25">
      <c r="E12653" s="265"/>
      <c r="M12653" s="159"/>
      <c r="N12653" s="149"/>
      <c r="P12653" s="135"/>
      <c r="Q12653" s="135"/>
    </row>
    <row r="12654" spans="5:17" x14ac:dyDescent="0.25">
      <c r="E12654" s="265"/>
      <c r="M12654" s="159"/>
      <c r="N12654" s="149"/>
      <c r="P12654" s="135"/>
      <c r="Q12654" s="135"/>
    </row>
    <row r="12655" spans="5:17" x14ac:dyDescent="0.25">
      <c r="E12655" s="265"/>
      <c r="M12655" s="159"/>
      <c r="N12655" s="149"/>
      <c r="P12655" s="135"/>
      <c r="Q12655" s="135"/>
    </row>
    <row r="12656" spans="5:17" x14ac:dyDescent="0.25">
      <c r="E12656" s="265"/>
      <c r="M12656" s="159"/>
      <c r="N12656" s="149"/>
      <c r="P12656" s="135"/>
      <c r="Q12656" s="135"/>
    </row>
    <row r="12657" spans="5:17" x14ac:dyDescent="0.25">
      <c r="E12657" s="265"/>
      <c r="M12657" s="159"/>
      <c r="N12657" s="149"/>
      <c r="P12657" s="135"/>
      <c r="Q12657" s="135"/>
    </row>
    <row r="12658" spans="5:17" x14ac:dyDescent="0.25">
      <c r="E12658" s="265"/>
      <c r="M12658" s="159"/>
      <c r="N12658" s="149"/>
      <c r="P12658" s="135"/>
      <c r="Q12658" s="135"/>
    </row>
    <row r="12659" spans="5:17" x14ac:dyDescent="0.25">
      <c r="E12659" s="265"/>
      <c r="M12659" s="159"/>
      <c r="N12659" s="149"/>
      <c r="P12659" s="135"/>
      <c r="Q12659" s="135"/>
    </row>
    <row r="12660" spans="5:17" x14ac:dyDescent="0.25">
      <c r="E12660" s="265"/>
      <c r="M12660" s="159"/>
      <c r="N12660" s="149"/>
      <c r="P12660" s="135"/>
      <c r="Q12660" s="135"/>
    </row>
    <row r="12661" spans="5:17" x14ac:dyDescent="0.25">
      <c r="E12661" s="265"/>
      <c r="M12661" s="159"/>
      <c r="N12661" s="149"/>
      <c r="P12661" s="135"/>
      <c r="Q12661" s="135"/>
    </row>
    <row r="12662" spans="5:17" x14ac:dyDescent="0.25">
      <c r="E12662" s="265"/>
      <c r="M12662" s="159"/>
      <c r="N12662" s="149"/>
      <c r="P12662" s="135"/>
      <c r="Q12662" s="135"/>
    </row>
    <row r="12663" spans="5:17" x14ac:dyDescent="0.25">
      <c r="E12663" s="265"/>
      <c r="M12663" s="159"/>
      <c r="N12663" s="149"/>
      <c r="P12663" s="135"/>
      <c r="Q12663" s="135"/>
    </row>
    <row r="12664" spans="5:17" x14ac:dyDescent="0.25">
      <c r="E12664" s="265"/>
      <c r="M12664" s="159"/>
      <c r="N12664" s="149"/>
      <c r="P12664" s="135"/>
      <c r="Q12664" s="135"/>
    </row>
    <row r="12665" spans="5:17" x14ac:dyDescent="0.25">
      <c r="E12665" s="265"/>
      <c r="M12665" s="159"/>
      <c r="N12665" s="149"/>
      <c r="P12665" s="135"/>
      <c r="Q12665" s="135"/>
    </row>
    <row r="12666" spans="5:17" x14ac:dyDescent="0.25">
      <c r="E12666" s="265"/>
      <c r="M12666" s="159"/>
      <c r="N12666" s="149"/>
      <c r="P12666" s="135"/>
      <c r="Q12666" s="135"/>
    </row>
    <row r="12667" spans="5:17" x14ac:dyDescent="0.25">
      <c r="E12667" s="265"/>
      <c r="M12667" s="159"/>
      <c r="N12667" s="149"/>
      <c r="P12667" s="135"/>
      <c r="Q12667" s="135"/>
    </row>
    <row r="12668" spans="5:17" x14ac:dyDescent="0.25">
      <c r="E12668" s="265"/>
      <c r="M12668" s="159"/>
      <c r="N12668" s="149"/>
      <c r="P12668" s="135"/>
      <c r="Q12668" s="135"/>
    </row>
    <row r="12669" spans="5:17" x14ac:dyDescent="0.25">
      <c r="E12669" s="265"/>
      <c r="M12669" s="159"/>
      <c r="N12669" s="149"/>
      <c r="P12669" s="135"/>
      <c r="Q12669" s="135"/>
    </row>
    <row r="12670" spans="5:17" x14ac:dyDescent="0.25">
      <c r="E12670" s="265"/>
      <c r="M12670" s="159"/>
      <c r="N12670" s="149"/>
      <c r="P12670" s="135"/>
      <c r="Q12670" s="135"/>
    </row>
    <row r="12671" spans="5:17" x14ac:dyDescent="0.25">
      <c r="E12671" s="265"/>
      <c r="M12671" s="159"/>
      <c r="N12671" s="149"/>
      <c r="P12671" s="135"/>
      <c r="Q12671" s="135"/>
    </row>
    <row r="12672" spans="5:17" x14ac:dyDescent="0.25">
      <c r="E12672" s="265"/>
      <c r="M12672" s="159"/>
      <c r="N12672" s="149"/>
      <c r="P12672" s="135"/>
      <c r="Q12672" s="135"/>
    </row>
    <row r="12673" spans="5:17" x14ac:dyDescent="0.25">
      <c r="E12673" s="265"/>
      <c r="M12673" s="159"/>
      <c r="N12673" s="149"/>
      <c r="P12673" s="135"/>
      <c r="Q12673" s="135"/>
    </row>
    <row r="12674" spans="5:17" x14ac:dyDescent="0.25">
      <c r="E12674" s="265"/>
      <c r="M12674" s="159"/>
      <c r="N12674" s="149"/>
      <c r="P12674" s="135"/>
      <c r="Q12674" s="135"/>
    </row>
    <row r="12675" spans="5:17" x14ac:dyDescent="0.25">
      <c r="E12675" s="265"/>
      <c r="M12675" s="159"/>
      <c r="N12675" s="149"/>
      <c r="P12675" s="135"/>
      <c r="Q12675" s="135"/>
    </row>
    <row r="12676" spans="5:17" x14ac:dyDescent="0.25">
      <c r="E12676" s="265"/>
      <c r="M12676" s="159"/>
      <c r="N12676" s="149"/>
      <c r="P12676" s="135"/>
      <c r="Q12676" s="135"/>
    </row>
    <row r="12677" spans="5:17" x14ac:dyDescent="0.25">
      <c r="E12677" s="265"/>
      <c r="M12677" s="159"/>
      <c r="N12677" s="149"/>
      <c r="P12677" s="135"/>
      <c r="Q12677" s="135"/>
    </row>
    <row r="12678" spans="5:17" x14ac:dyDescent="0.25">
      <c r="E12678" s="265"/>
      <c r="M12678" s="159"/>
      <c r="N12678" s="149"/>
      <c r="P12678" s="135"/>
      <c r="Q12678" s="135"/>
    </row>
    <row r="12679" spans="5:17" x14ac:dyDescent="0.25">
      <c r="E12679" s="265"/>
      <c r="M12679" s="159"/>
      <c r="N12679" s="149"/>
      <c r="P12679" s="135"/>
      <c r="Q12679" s="135"/>
    </row>
    <row r="12680" spans="5:17" x14ac:dyDescent="0.25">
      <c r="E12680" s="265"/>
      <c r="M12680" s="159"/>
      <c r="N12680" s="149"/>
      <c r="P12680" s="135"/>
      <c r="Q12680" s="135"/>
    </row>
    <row r="12681" spans="5:17" x14ac:dyDescent="0.25">
      <c r="E12681" s="265"/>
      <c r="M12681" s="159"/>
      <c r="N12681" s="149"/>
      <c r="P12681" s="135"/>
      <c r="Q12681" s="135"/>
    </row>
    <row r="12682" spans="5:17" x14ac:dyDescent="0.25">
      <c r="E12682" s="265"/>
      <c r="M12682" s="159"/>
      <c r="N12682" s="149"/>
      <c r="P12682" s="135"/>
      <c r="Q12682" s="135"/>
    </row>
    <row r="12683" spans="5:17" x14ac:dyDescent="0.25">
      <c r="E12683" s="265"/>
      <c r="M12683" s="159"/>
      <c r="N12683" s="149"/>
      <c r="P12683" s="135"/>
      <c r="Q12683" s="135"/>
    </row>
    <row r="12684" spans="5:17" x14ac:dyDescent="0.25">
      <c r="E12684" s="265"/>
      <c r="M12684" s="159"/>
      <c r="N12684" s="149"/>
      <c r="P12684" s="135"/>
      <c r="Q12684" s="135"/>
    </row>
    <row r="12685" spans="5:17" x14ac:dyDescent="0.25">
      <c r="E12685" s="265"/>
      <c r="M12685" s="159"/>
      <c r="N12685" s="149"/>
      <c r="P12685" s="135"/>
      <c r="Q12685" s="135"/>
    </row>
    <row r="12686" spans="5:17" x14ac:dyDescent="0.25">
      <c r="E12686" s="265"/>
      <c r="M12686" s="159"/>
      <c r="N12686" s="149"/>
      <c r="P12686" s="135"/>
      <c r="Q12686" s="135"/>
    </row>
    <row r="12687" spans="5:17" x14ac:dyDescent="0.25">
      <c r="E12687" s="265"/>
      <c r="M12687" s="159"/>
      <c r="N12687" s="149"/>
      <c r="P12687" s="135"/>
      <c r="Q12687" s="135"/>
    </row>
    <row r="12688" spans="5:17" x14ac:dyDescent="0.25">
      <c r="E12688" s="265"/>
      <c r="M12688" s="159"/>
      <c r="N12688" s="149"/>
      <c r="P12688" s="135"/>
      <c r="Q12688" s="135"/>
    </row>
    <row r="12689" spans="5:17" x14ac:dyDescent="0.25">
      <c r="E12689" s="265"/>
      <c r="M12689" s="159"/>
      <c r="N12689" s="149"/>
      <c r="P12689" s="135"/>
      <c r="Q12689" s="135"/>
    </row>
    <row r="12690" spans="5:17" x14ac:dyDescent="0.25">
      <c r="E12690" s="265"/>
      <c r="M12690" s="159"/>
      <c r="N12690" s="149"/>
      <c r="P12690" s="135"/>
      <c r="Q12690" s="135"/>
    </row>
    <row r="12691" spans="5:17" x14ac:dyDescent="0.25">
      <c r="E12691" s="265"/>
      <c r="M12691" s="159"/>
      <c r="N12691" s="149"/>
      <c r="P12691" s="135"/>
      <c r="Q12691" s="135"/>
    </row>
    <row r="12692" spans="5:17" x14ac:dyDescent="0.25">
      <c r="E12692" s="265"/>
      <c r="M12692" s="159"/>
      <c r="N12692" s="149"/>
      <c r="P12692" s="135"/>
      <c r="Q12692" s="135"/>
    </row>
    <row r="12693" spans="5:17" x14ac:dyDescent="0.25">
      <c r="E12693" s="265"/>
      <c r="M12693" s="159"/>
      <c r="N12693" s="149"/>
      <c r="P12693" s="135"/>
      <c r="Q12693" s="135"/>
    </row>
    <row r="12694" spans="5:17" x14ac:dyDescent="0.25">
      <c r="E12694" s="265"/>
      <c r="M12694" s="159"/>
      <c r="N12694" s="149"/>
      <c r="P12694" s="135"/>
      <c r="Q12694" s="135"/>
    </row>
    <row r="12695" spans="5:17" x14ac:dyDescent="0.25">
      <c r="E12695" s="265"/>
      <c r="M12695" s="159"/>
      <c r="N12695" s="149"/>
      <c r="P12695" s="135"/>
      <c r="Q12695" s="135"/>
    </row>
    <row r="12696" spans="5:17" x14ac:dyDescent="0.25">
      <c r="E12696" s="265"/>
      <c r="M12696" s="159"/>
      <c r="N12696" s="149"/>
      <c r="P12696" s="135"/>
      <c r="Q12696" s="135"/>
    </row>
    <row r="12697" spans="5:17" x14ac:dyDescent="0.25">
      <c r="E12697" s="265"/>
      <c r="M12697" s="159"/>
      <c r="N12697" s="149"/>
      <c r="P12697" s="135"/>
      <c r="Q12697" s="135"/>
    </row>
    <row r="12698" spans="5:17" x14ac:dyDescent="0.25">
      <c r="E12698" s="265"/>
      <c r="M12698" s="159"/>
      <c r="N12698" s="149"/>
      <c r="P12698" s="135"/>
      <c r="Q12698" s="135"/>
    </row>
    <row r="12699" spans="5:17" x14ac:dyDescent="0.25">
      <c r="E12699" s="265"/>
      <c r="M12699" s="159"/>
      <c r="N12699" s="149"/>
      <c r="P12699" s="135"/>
      <c r="Q12699" s="135"/>
    </row>
    <row r="12700" spans="5:17" x14ac:dyDescent="0.25">
      <c r="E12700" s="265"/>
      <c r="M12700" s="159"/>
      <c r="N12700" s="149"/>
      <c r="P12700" s="135"/>
      <c r="Q12700" s="135"/>
    </row>
    <row r="12701" spans="5:17" x14ac:dyDescent="0.25">
      <c r="E12701" s="265"/>
      <c r="M12701" s="159"/>
      <c r="N12701" s="149"/>
      <c r="P12701" s="135"/>
      <c r="Q12701" s="135"/>
    </row>
    <row r="12702" spans="5:17" x14ac:dyDescent="0.25">
      <c r="E12702" s="265"/>
      <c r="M12702" s="159"/>
      <c r="N12702" s="149"/>
      <c r="P12702" s="135"/>
      <c r="Q12702" s="135"/>
    </row>
    <row r="12703" spans="5:17" x14ac:dyDescent="0.25">
      <c r="E12703" s="265"/>
      <c r="M12703" s="159"/>
      <c r="N12703" s="149"/>
      <c r="P12703" s="135"/>
      <c r="Q12703" s="135"/>
    </row>
    <row r="12704" spans="5:17" x14ac:dyDescent="0.25">
      <c r="E12704" s="265"/>
      <c r="M12704" s="159"/>
      <c r="N12704" s="149"/>
      <c r="P12704" s="135"/>
      <c r="Q12704" s="135"/>
    </row>
    <row r="12705" spans="5:17" x14ac:dyDescent="0.25">
      <c r="E12705" s="265"/>
      <c r="M12705" s="159"/>
      <c r="N12705" s="149"/>
      <c r="P12705" s="135"/>
      <c r="Q12705" s="135"/>
    </row>
    <row r="12706" spans="5:17" x14ac:dyDescent="0.25">
      <c r="E12706" s="265"/>
      <c r="M12706" s="159"/>
      <c r="N12706" s="149"/>
      <c r="P12706" s="135"/>
      <c r="Q12706" s="135"/>
    </row>
    <row r="12707" spans="5:17" x14ac:dyDescent="0.25">
      <c r="E12707" s="265"/>
      <c r="M12707" s="159"/>
      <c r="N12707" s="149"/>
      <c r="P12707" s="135"/>
      <c r="Q12707" s="135"/>
    </row>
    <row r="12708" spans="5:17" x14ac:dyDescent="0.25">
      <c r="E12708" s="265"/>
      <c r="M12708" s="159"/>
      <c r="N12708" s="149"/>
      <c r="P12708" s="135"/>
      <c r="Q12708" s="135"/>
    </row>
    <row r="12709" spans="5:17" x14ac:dyDescent="0.25">
      <c r="E12709" s="265"/>
      <c r="M12709" s="159"/>
      <c r="N12709" s="149"/>
      <c r="P12709" s="135"/>
      <c r="Q12709" s="135"/>
    </row>
    <row r="12710" spans="5:17" x14ac:dyDescent="0.25">
      <c r="E12710" s="265"/>
      <c r="M12710" s="159"/>
      <c r="N12710" s="149"/>
      <c r="P12710" s="135"/>
      <c r="Q12710" s="135"/>
    </row>
    <row r="12711" spans="5:17" x14ac:dyDescent="0.25">
      <c r="E12711" s="265"/>
      <c r="M12711" s="159"/>
      <c r="N12711" s="149"/>
      <c r="P12711" s="135"/>
      <c r="Q12711" s="135"/>
    </row>
    <row r="12712" spans="5:17" x14ac:dyDescent="0.25">
      <c r="E12712" s="265"/>
      <c r="M12712" s="159"/>
      <c r="N12712" s="149"/>
      <c r="P12712" s="135"/>
      <c r="Q12712" s="135"/>
    </row>
    <row r="12713" spans="5:17" x14ac:dyDescent="0.25">
      <c r="E12713" s="265"/>
      <c r="M12713" s="159"/>
      <c r="N12713" s="149"/>
      <c r="P12713" s="135"/>
      <c r="Q12713" s="135"/>
    </row>
    <row r="12714" spans="5:17" x14ac:dyDescent="0.25">
      <c r="E12714" s="265"/>
      <c r="M12714" s="159"/>
      <c r="N12714" s="149"/>
      <c r="P12714" s="135"/>
      <c r="Q12714" s="135"/>
    </row>
    <row r="12715" spans="5:17" x14ac:dyDescent="0.25">
      <c r="E12715" s="265"/>
      <c r="M12715" s="159"/>
      <c r="N12715" s="149"/>
      <c r="P12715" s="135"/>
      <c r="Q12715" s="135"/>
    </row>
    <row r="12716" spans="5:17" x14ac:dyDescent="0.25">
      <c r="E12716" s="265"/>
      <c r="M12716" s="159"/>
      <c r="N12716" s="149"/>
      <c r="P12716" s="135"/>
      <c r="Q12716" s="135"/>
    </row>
    <row r="12717" spans="5:17" x14ac:dyDescent="0.25">
      <c r="E12717" s="265"/>
      <c r="M12717" s="159"/>
      <c r="N12717" s="149"/>
      <c r="P12717" s="135"/>
      <c r="Q12717" s="135"/>
    </row>
    <row r="12718" spans="5:17" x14ac:dyDescent="0.25">
      <c r="E12718" s="265"/>
      <c r="M12718" s="159"/>
      <c r="N12718" s="149"/>
      <c r="P12718" s="135"/>
      <c r="Q12718" s="135"/>
    </row>
    <row r="12719" spans="5:17" x14ac:dyDescent="0.25">
      <c r="E12719" s="265"/>
      <c r="M12719" s="159"/>
      <c r="N12719" s="149"/>
      <c r="P12719" s="135"/>
      <c r="Q12719" s="135"/>
    </row>
    <row r="12720" spans="5:17" x14ac:dyDescent="0.25">
      <c r="E12720" s="265"/>
      <c r="M12720" s="159"/>
      <c r="N12720" s="149"/>
      <c r="P12720" s="135"/>
      <c r="Q12720" s="135"/>
    </row>
    <row r="12721" spans="5:17" x14ac:dyDescent="0.25">
      <c r="E12721" s="265"/>
      <c r="M12721" s="159"/>
      <c r="N12721" s="149"/>
      <c r="P12721" s="135"/>
      <c r="Q12721" s="135"/>
    </row>
    <row r="12722" spans="5:17" x14ac:dyDescent="0.25">
      <c r="E12722" s="265"/>
      <c r="M12722" s="159"/>
      <c r="N12722" s="149"/>
      <c r="P12722" s="135"/>
      <c r="Q12722" s="135"/>
    </row>
    <row r="12723" spans="5:17" x14ac:dyDescent="0.25">
      <c r="E12723" s="265"/>
      <c r="M12723" s="159"/>
      <c r="N12723" s="149"/>
      <c r="P12723" s="135"/>
      <c r="Q12723" s="135"/>
    </row>
    <row r="12724" spans="5:17" x14ac:dyDescent="0.25">
      <c r="E12724" s="265"/>
      <c r="M12724" s="159"/>
      <c r="N12724" s="149"/>
      <c r="P12724" s="135"/>
      <c r="Q12724" s="135"/>
    </row>
    <row r="12725" spans="5:17" x14ac:dyDescent="0.25">
      <c r="E12725" s="265"/>
      <c r="M12725" s="159"/>
      <c r="N12725" s="149"/>
      <c r="P12725" s="135"/>
      <c r="Q12725" s="135"/>
    </row>
    <row r="12726" spans="5:17" x14ac:dyDescent="0.25">
      <c r="E12726" s="265"/>
      <c r="M12726" s="159"/>
      <c r="N12726" s="149"/>
      <c r="P12726" s="135"/>
      <c r="Q12726" s="135"/>
    </row>
    <row r="12727" spans="5:17" x14ac:dyDescent="0.25">
      <c r="E12727" s="265"/>
      <c r="M12727" s="159"/>
      <c r="N12727" s="149"/>
      <c r="P12727" s="135"/>
      <c r="Q12727" s="135"/>
    </row>
    <row r="12728" spans="5:17" x14ac:dyDescent="0.25">
      <c r="E12728" s="265"/>
      <c r="M12728" s="159"/>
      <c r="N12728" s="149"/>
      <c r="P12728" s="135"/>
      <c r="Q12728" s="135"/>
    </row>
    <row r="12729" spans="5:17" x14ac:dyDescent="0.25">
      <c r="E12729" s="265"/>
      <c r="M12729" s="159"/>
      <c r="N12729" s="149"/>
      <c r="P12729" s="135"/>
      <c r="Q12729" s="135"/>
    </row>
    <row r="12730" spans="5:17" x14ac:dyDescent="0.25">
      <c r="E12730" s="265"/>
      <c r="M12730" s="159"/>
      <c r="N12730" s="149"/>
      <c r="P12730" s="135"/>
      <c r="Q12730" s="135"/>
    </row>
    <row r="12731" spans="5:17" x14ac:dyDescent="0.25">
      <c r="E12731" s="265"/>
      <c r="M12731" s="159"/>
      <c r="N12731" s="149"/>
      <c r="P12731" s="135"/>
      <c r="Q12731" s="135"/>
    </row>
    <row r="12732" spans="5:17" x14ac:dyDescent="0.25">
      <c r="E12732" s="265"/>
      <c r="M12732" s="159"/>
      <c r="N12732" s="149"/>
      <c r="P12732" s="135"/>
      <c r="Q12732" s="135"/>
    </row>
    <row r="12733" spans="5:17" x14ac:dyDescent="0.25">
      <c r="E12733" s="265"/>
      <c r="M12733" s="159"/>
      <c r="N12733" s="149"/>
      <c r="P12733" s="135"/>
      <c r="Q12733" s="135"/>
    </row>
    <row r="12734" spans="5:17" x14ac:dyDescent="0.25">
      <c r="E12734" s="265"/>
      <c r="M12734" s="159"/>
      <c r="N12734" s="149"/>
      <c r="P12734" s="135"/>
      <c r="Q12734" s="135"/>
    </row>
    <row r="12735" spans="5:17" x14ac:dyDescent="0.25">
      <c r="E12735" s="265"/>
      <c r="M12735" s="159"/>
      <c r="N12735" s="149"/>
      <c r="P12735" s="135"/>
      <c r="Q12735" s="135"/>
    </row>
    <row r="12736" spans="5:17" x14ac:dyDescent="0.25">
      <c r="E12736" s="265"/>
      <c r="M12736" s="159"/>
      <c r="N12736" s="149"/>
      <c r="P12736" s="135"/>
      <c r="Q12736" s="135"/>
    </row>
    <row r="12737" spans="5:17" x14ac:dyDescent="0.25">
      <c r="E12737" s="265"/>
      <c r="M12737" s="159"/>
      <c r="N12737" s="149"/>
      <c r="P12737" s="135"/>
      <c r="Q12737" s="135"/>
    </row>
    <row r="12738" spans="5:17" x14ac:dyDescent="0.25">
      <c r="E12738" s="265"/>
      <c r="M12738" s="159"/>
      <c r="N12738" s="149"/>
      <c r="P12738" s="135"/>
      <c r="Q12738" s="135"/>
    </row>
    <row r="12739" spans="5:17" x14ac:dyDescent="0.25">
      <c r="E12739" s="265"/>
      <c r="M12739" s="159"/>
      <c r="N12739" s="149"/>
      <c r="P12739" s="135"/>
      <c r="Q12739" s="135"/>
    </row>
    <row r="12740" spans="5:17" x14ac:dyDescent="0.25">
      <c r="E12740" s="265"/>
      <c r="M12740" s="159"/>
      <c r="N12740" s="149"/>
      <c r="P12740" s="135"/>
      <c r="Q12740" s="135"/>
    </row>
    <row r="12741" spans="5:17" x14ac:dyDescent="0.25">
      <c r="E12741" s="265"/>
      <c r="M12741" s="159"/>
      <c r="N12741" s="149"/>
      <c r="P12741" s="135"/>
      <c r="Q12741" s="135"/>
    </row>
    <row r="12742" spans="5:17" x14ac:dyDescent="0.25">
      <c r="E12742" s="265"/>
      <c r="M12742" s="159"/>
      <c r="N12742" s="149"/>
      <c r="P12742" s="135"/>
      <c r="Q12742" s="135"/>
    </row>
    <row r="12743" spans="5:17" x14ac:dyDescent="0.25">
      <c r="E12743" s="265"/>
      <c r="M12743" s="159"/>
      <c r="N12743" s="149"/>
      <c r="P12743" s="135"/>
      <c r="Q12743" s="135"/>
    </row>
    <row r="12744" spans="5:17" x14ac:dyDescent="0.25">
      <c r="E12744" s="265"/>
      <c r="M12744" s="159"/>
      <c r="N12744" s="149"/>
      <c r="P12744" s="135"/>
      <c r="Q12744" s="135"/>
    </row>
    <row r="12745" spans="5:17" x14ac:dyDescent="0.25">
      <c r="E12745" s="265"/>
      <c r="M12745" s="159"/>
      <c r="N12745" s="149"/>
      <c r="P12745" s="135"/>
      <c r="Q12745" s="135"/>
    </row>
    <row r="12746" spans="5:17" x14ac:dyDescent="0.25">
      <c r="E12746" s="265"/>
      <c r="M12746" s="159"/>
      <c r="N12746" s="149"/>
      <c r="P12746" s="135"/>
      <c r="Q12746" s="135"/>
    </row>
    <row r="12747" spans="5:17" x14ac:dyDescent="0.25">
      <c r="E12747" s="265"/>
      <c r="M12747" s="159"/>
      <c r="N12747" s="149"/>
      <c r="P12747" s="135"/>
      <c r="Q12747" s="135"/>
    </row>
    <row r="12748" spans="5:17" x14ac:dyDescent="0.25">
      <c r="E12748" s="265"/>
      <c r="M12748" s="159"/>
      <c r="N12748" s="149"/>
      <c r="P12748" s="135"/>
      <c r="Q12748" s="135"/>
    </row>
    <row r="12749" spans="5:17" x14ac:dyDescent="0.25">
      <c r="E12749" s="265"/>
      <c r="M12749" s="159"/>
      <c r="N12749" s="149"/>
      <c r="P12749" s="135"/>
      <c r="Q12749" s="135"/>
    </row>
    <row r="12750" spans="5:17" x14ac:dyDescent="0.25">
      <c r="E12750" s="265"/>
      <c r="M12750" s="159"/>
      <c r="N12750" s="149"/>
      <c r="P12750" s="135"/>
      <c r="Q12750" s="135"/>
    </row>
    <row r="12751" spans="5:17" x14ac:dyDescent="0.25">
      <c r="E12751" s="265"/>
      <c r="M12751" s="159"/>
      <c r="N12751" s="149"/>
      <c r="P12751" s="135"/>
      <c r="Q12751" s="135"/>
    </row>
    <row r="12752" spans="5:17" x14ac:dyDescent="0.25">
      <c r="E12752" s="265"/>
      <c r="M12752" s="159"/>
      <c r="N12752" s="149"/>
      <c r="P12752" s="135"/>
      <c r="Q12752" s="135"/>
    </row>
    <row r="12753" spans="5:17" x14ac:dyDescent="0.25">
      <c r="E12753" s="265"/>
      <c r="M12753" s="159"/>
      <c r="N12753" s="149"/>
      <c r="P12753" s="135"/>
      <c r="Q12753" s="135"/>
    </row>
    <row r="12754" spans="5:17" x14ac:dyDescent="0.25">
      <c r="E12754" s="265"/>
      <c r="M12754" s="159"/>
      <c r="N12754" s="149"/>
      <c r="P12754" s="135"/>
      <c r="Q12754" s="135"/>
    </row>
    <row r="12755" spans="5:17" x14ac:dyDescent="0.25">
      <c r="E12755" s="265"/>
      <c r="M12755" s="159"/>
      <c r="N12755" s="149"/>
      <c r="P12755" s="135"/>
      <c r="Q12755" s="135"/>
    </row>
    <row r="12756" spans="5:17" x14ac:dyDescent="0.25">
      <c r="E12756" s="265"/>
      <c r="M12756" s="159"/>
      <c r="N12756" s="149"/>
      <c r="P12756" s="135"/>
      <c r="Q12756" s="135"/>
    </row>
    <row r="12757" spans="5:17" x14ac:dyDescent="0.25">
      <c r="E12757" s="265"/>
      <c r="M12757" s="159"/>
      <c r="N12757" s="149"/>
      <c r="P12757" s="135"/>
      <c r="Q12757" s="135"/>
    </row>
    <row r="12758" spans="5:17" x14ac:dyDescent="0.25">
      <c r="E12758" s="265"/>
      <c r="M12758" s="159"/>
      <c r="N12758" s="149"/>
      <c r="P12758" s="135"/>
      <c r="Q12758" s="135"/>
    </row>
    <row r="12759" spans="5:17" x14ac:dyDescent="0.25">
      <c r="E12759" s="265"/>
      <c r="M12759" s="159"/>
      <c r="N12759" s="149"/>
      <c r="P12759" s="135"/>
      <c r="Q12759" s="135"/>
    </row>
    <row r="12760" spans="5:17" x14ac:dyDescent="0.25">
      <c r="E12760" s="265"/>
      <c r="M12760" s="159"/>
      <c r="N12760" s="149"/>
      <c r="P12760" s="135"/>
      <c r="Q12760" s="135"/>
    </row>
    <row r="12761" spans="5:17" x14ac:dyDescent="0.25">
      <c r="E12761" s="265"/>
      <c r="M12761" s="159"/>
      <c r="N12761" s="149"/>
      <c r="P12761" s="135"/>
      <c r="Q12761" s="135"/>
    </row>
    <row r="12762" spans="5:17" x14ac:dyDescent="0.25">
      <c r="E12762" s="265"/>
      <c r="M12762" s="159"/>
      <c r="N12762" s="149"/>
      <c r="P12762" s="135"/>
      <c r="Q12762" s="135"/>
    </row>
    <row r="12763" spans="5:17" x14ac:dyDescent="0.25">
      <c r="E12763" s="265"/>
      <c r="M12763" s="159"/>
      <c r="N12763" s="149"/>
      <c r="P12763" s="135"/>
      <c r="Q12763" s="135"/>
    </row>
    <row r="12764" spans="5:17" x14ac:dyDescent="0.25">
      <c r="E12764" s="265"/>
      <c r="M12764" s="159"/>
      <c r="N12764" s="149"/>
      <c r="P12764" s="135"/>
      <c r="Q12764" s="135"/>
    </row>
    <row r="12765" spans="5:17" x14ac:dyDescent="0.25">
      <c r="E12765" s="265"/>
      <c r="M12765" s="159"/>
      <c r="N12765" s="149"/>
      <c r="P12765" s="135"/>
      <c r="Q12765" s="135"/>
    </row>
    <row r="12766" spans="5:17" x14ac:dyDescent="0.25">
      <c r="E12766" s="265"/>
      <c r="M12766" s="159"/>
      <c r="N12766" s="149"/>
      <c r="P12766" s="135"/>
      <c r="Q12766" s="135"/>
    </row>
    <row r="12767" spans="5:17" x14ac:dyDescent="0.25">
      <c r="E12767" s="265"/>
      <c r="M12767" s="159"/>
      <c r="N12767" s="149"/>
      <c r="P12767" s="135"/>
      <c r="Q12767" s="135"/>
    </row>
    <row r="12768" spans="5:17" x14ac:dyDescent="0.25">
      <c r="E12768" s="265"/>
      <c r="M12768" s="159"/>
      <c r="N12768" s="149"/>
      <c r="P12768" s="135"/>
      <c r="Q12768" s="135"/>
    </row>
    <row r="12769" spans="5:17" x14ac:dyDescent="0.25">
      <c r="E12769" s="265"/>
      <c r="M12769" s="159"/>
      <c r="N12769" s="149"/>
      <c r="P12769" s="135"/>
      <c r="Q12769" s="135"/>
    </row>
    <row r="12770" spans="5:17" x14ac:dyDescent="0.25">
      <c r="E12770" s="265"/>
      <c r="M12770" s="159"/>
      <c r="N12770" s="149"/>
      <c r="P12770" s="135"/>
      <c r="Q12770" s="135"/>
    </row>
    <row r="12771" spans="5:17" x14ac:dyDescent="0.25">
      <c r="E12771" s="265"/>
      <c r="M12771" s="159"/>
      <c r="N12771" s="149"/>
      <c r="P12771" s="135"/>
      <c r="Q12771" s="135"/>
    </row>
    <row r="12772" spans="5:17" x14ac:dyDescent="0.25">
      <c r="E12772" s="265"/>
      <c r="M12772" s="159"/>
      <c r="N12772" s="149"/>
      <c r="P12772" s="135"/>
      <c r="Q12772" s="135"/>
    </row>
    <row r="12773" spans="5:17" x14ac:dyDescent="0.25">
      <c r="E12773" s="265"/>
      <c r="M12773" s="159"/>
      <c r="N12773" s="149"/>
      <c r="P12773" s="135"/>
      <c r="Q12773" s="135"/>
    </row>
    <row r="12774" spans="5:17" x14ac:dyDescent="0.25">
      <c r="E12774" s="265"/>
      <c r="M12774" s="159"/>
      <c r="N12774" s="149"/>
      <c r="P12774" s="135"/>
      <c r="Q12774" s="135"/>
    </row>
    <row r="12775" spans="5:17" x14ac:dyDescent="0.25">
      <c r="E12775" s="265"/>
      <c r="M12775" s="159"/>
      <c r="N12775" s="149"/>
      <c r="P12775" s="135"/>
      <c r="Q12775" s="135"/>
    </row>
    <row r="12776" spans="5:17" x14ac:dyDescent="0.25">
      <c r="E12776" s="265"/>
      <c r="M12776" s="159"/>
      <c r="N12776" s="149"/>
      <c r="P12776" s="135"/>
      <c r="Q12776" s="135"/>
    </row>
    <row r="12777" spans="5:17" x14ac:dyDescent="0.25">
      <c r="E12777" s="265"/>
      <c r="M12777" s="159"/>
      <c r="N12777" s="149"/>
      <c r="P12777" s="135"/>
      <c r="Q12777" s="135"/>
    </row>
    <row r="12778" spans="5:17" x14ac:dyDescent="0.25">
      <c r="E12778" s="265"/>
      <c r="M12778" s="159"/>
      <c r="N12778" s="149"/>
      <c r="P12778" s="135"/>
      <c r="Q12778" s="135"/>
    </row>
    <row r="12779" spans="5:17" x14ac:dyDescent="0.25">
      <c r="E12779" s="265"/>
      <c r="M12779" s="159"/>
      <c r="N12779" s="149"/>
      <c r="P12779" s="135"/>
      <c r="Q12779" s="135"/>
    </row>
    <row r="12780" spans="5:17" x14ac:dyDescent="0.25">
      <c r="E12780" s="265"/>
      <c r="M12780" s="159"/>
      <c r="N12780" s="149"/>
      <c r="P12780" s="135"/>
      <c r="Q12780" s="135"/>
    </row>
    <row r="12781" spans="5:17" x14ac:dyDescent="0.25">
      <c r="E12781" s="265"/>
      <c r="M12781" s="159"/>
      <c r="N12781" s="149"/>
      <c r="P12781" s="135"/>
      <c r="Q12781" s="135"/>
    </row>
    <row r="12782" spans="5:17" x14ac:dyDescent="0.25">
      <c r="E12782" s="265"/>
      <c r="M12782" s="159"/>
      <c r="N12782" s="149"/>
      <c r="P12782" s="135"/>
      <c r="Q12782" s="135"/>
    </row>
    <row r="12783" spans="5:17" x14ac:dyDescent="0.25">
      <c r="E12783" s="265"/>
      <c r="M12783" s="159"/>
      <c r="N12783" s="149"/>
      <c r="P12783" s="135"/>
      <c r="Q12783" s="135"/>
    </row>
    <row r="12784" spans="5:17" x14ac:dyDescent="0.25">
      <c r="E12784" s="265"/>
      <c r="M12784" s="159"/>
      <c r="N12784" s="149"/>
      <c r="P12784" s="135"/>
      <c r="Q12784" s="135"/>
    </row>
    <row r="12785" spans="5:17" x14ac:dyDescent="0.25">
      <c r="E12785" s="265"/>
      <c r="M12785" s="159"/>
      <c r="N12785" s="149"/>
      <c r="P12785" s="135"/>
      <c r="Q12785" s="135"/>
    </row>
    <row r="12786" spans="5:17" x14ac:dyDescent="0.25">
      <c r="E12786" s="265"/>
      <c r="M12786" s="159"/>
      <c r="N12786" s="149"/>
      <c r="P12786" s="135"/>
      <c r="Q12786" s="135"/>
    </row>
    <row r="12787" spans="5:17" x14ac:dyDescent="0.25">
      <c r="E12787" s="265"/>
      <c r="M12787" s="159"/>
      <c r="N12787" s="149"/>
      <c r="P12787" s="135"/>
      <c r="Q12787" s="135"/>
    </row>
    <row r="12788" spans="5:17" x14ac:dyDescent="0.25">
      <c r="E12788" s="265"/>
      <c r="M12788" s="159"/>
      <c r="N12788" s="149"/>
      <c r="P12788" s="135"/>
      <c r="Q12788" s="135"/>
    </row>
    <row r="12789" spans="5:17" x14ac:dyDescent="0.25">
      <c r="E12789" s="265"/>
      <c r="M12789" s="159"/>
      <c r="N12789" s="149"/>
      <c r="P12789" s="135"/>
      <c r="Q12789" s="135"/>
    </row>
    <row r="12790" spans="5:17" x14ac:dyDescent="0.25">
      <c r="E12790" s="265"/>
      <c r="M12790" s="159"/>
      <c r="N12790" s="149"/>
      <c r="P12790" s="135"/>
      <c r="Q12790" s="135"/>
    </row>
    <row r="12791" spans="5:17" x14ac:dyDescent="0.25">
      <c r="E12791" s="265"/>
      <c r="M12791" s="159"/>
      <c r="N12791" s="149"/>
      <c r="P12791" s="135"/>
      <c r="Q12791" s="135"/>
    </row>
    <row r="12792" spans="5:17" x14ac:dyDescent="0.25">
      <c r="E12792" s="265"/>
      <c r="M12792" s="159"/>
      <c r="N12792" s="149"/>
      <c r="P12792" s="135"/>
      <c r="Q12792" s="135"/>
    </row>
    <row r="12793" spans="5:17" x14ac:dyDescent="0.25">
      <c r="E12793" s="265"/>
      <c r="M12793" s="159"/>
      <c r="N12793" s="149"/>
      <c r="P12793" s="135"/>
      <c r="Q12793" s="135"/>
    </row>
    <row r="12794" spans="5:17" x14ac:dyDescent="0.25">
      <c r="E12794" s="265"/>
      <c r="M12794" s="159"/>
      <c r="N12794" s="149"/>
      <c r="P12794" s="135"/>
      <c r="Q12794" s="135"/>
    </row>
    <row r="12795" spans="5:17" x14ac:dyDescent="0.25">
      <c r="E12795" s="265"/>
      <c r="M12795" s="159"/>
      <c r="N12795" s="149"/>
      <c r="P12795" s="135"/>
      <c r="Q12795" s="135"/>
    </row>
    <row r="12796" spans="5:17" x14ac:dyDescent="0.25">
      <c r="E12796" s="265"/>
      <c r="M12796" s="159"/>
      <c r="N12796" s="149"/>
      <c r="P12796" s="135"/>
      <c r="Q12796" s="135"/>
    </row>
    <row r="12797" spans="5:17" x14ac:dyDescent="0.25">
      <c r="E12797" s="265"/>
      <c r="M12797" s="159"/>
      <c r="N12797" s="149"/>
      <c r="P12797" s="135"/>
      <c r="Q12797" s="135"/>
    </row>
    <row r="12798" spans="5:17" x14ac:dyDescent="0.25">
      <c r="E12798" s="265"/>
      <c r="M12798" s="159"/>
      <c r="N12798" s="149"/>
      <c r="P12798" s="135"/>
      <c r="Q12798" s="135"/>
    </row>
    <row r="12799" spans="5:17" x14ac:dyDescent="0.25">
      <c r="E12799" s="265"/>
      <c r="M12799" s="159"/>
      <c r="N12799" s="149"/>
      <c r="P12799" s="135"/>
      <c r="Q12799" s="135"/>
    </row>
    <row r="12800" spans="5:17" x14ac:dyDescent="0.25">
      <c r="E12800" s="265"/>
      <c r="M12800" s="159"/>
      <c r="N12800" s="149"/>
      <c r="P12800" s="135"/>
      <c r="Q12800" s="135"/>
    </row>
    <row r="12801" spans="5:17" x14ac:dyDescent="0.25">
      <c r="E12801" s="265"/>
      <c r="M12801" s="159"/>
      <c r="N12801" s="149"/>
      <c r="P12801" s="135"/>
      <c r="Q12801" s="135"/>
    </row>
    <row r="12802" spans="5:17" x14ac:dyDescent="0.25">
      <c r="E12802" s="265"/>
      <c r="M12802" s="159"/>
      <c r="N12802" s="149"/>
      <c r="P12802" s="135"/>
      <c r="Q12802" s="135"/>
    </row>
    <row r="12803" spans="5:17" x14ac:dyDescent="0.25">
      <c r="E12803" s="265"/>
      <c r="M12803" s="159"/>
      <c r="N12803" s="149"/>
      <c r="P12803" s="135"/>
      <c r="Q12803" s="135"/>
    </row>
    <row r="12804" spans="5:17" x14ac:dyDescent="0.25">
      <c r="E12804" s="265"/>
      <c r="M12804" s="159"/>
      <c r="N12804" s="149"/>
      <c r="P12804" s="135"/>
      <c r="Q12804" s="135"/>
    </row>
    <row r="12805" spans="5:17" x14ac:dyDescent="0.25">
      <c r="E12805" s="265"/>
      <c r="M12805" s="159"/>
      <c r="N12805" s="149"/>
      <c r="P12805" s="135"/>
      <c r="Q12805" s="135"/>
    </row>
    <row r="12806" spans="5:17" x14ac:dyDescent="0.25">
      <c r="E12806" s="265"/>
      <c r="M12806" s="159"/>
      <c r="N12806" s="149"/>
      <c r="P12806" s="135"/>
      <c r="Q12806" s="135"/>
    </row>
    <row r="12807" spans="5:17" x14ac:dyDescent="0.25">
      <c r="E12807" s="265"/>
      <c r="M12807" s="159"/>
      <c r="N12807" s="149"/>
      <c r="P12807" s="135"/>
      <c r="Q12807" s="135"/>
    </row>
    <row r="12808" spans="5:17" x14ac:dyDescent="0.25">
      <c r="E12808" s="265"/>
      <c r="M12808" s="159"/>
      <c r="N12808" s="149"/>
      <c r="P12808" s="135"/>
      <c r="Q12808" s="135"/>
    </row>
    <row r="12809" spans="5:17" x14ac:dyDescent="0.25">
      <c r="E12809" s="265"/>
      <c r="M12809" s="159"/>
      <c r="N12809" s="149"/>
      <c r="P12809" s="135"/>
      <c r="Q12809" s="135"/>
    </row>
    <row r="12810" spans="5:17" x14ac:dyDescent="0.25">
      <c r="E12810" s="265"/>
      <c r="M12810" s="159"/>
      <c r="N12810" s="149"/>
      <c r="P12810" s="135"/>
      <c r="Q12810" s="135"/>
    </row>
    <row r="12811" spans="5:17" x14ac:dyDescent="0.25">
      <c r="E12811" s="265"/>
      <c r="M12811" s="159"/>
      <c r="N12811" s="149"/>
      <c r="P12811" s="135"/>
      <c r="Q12811" s="135"/>
    </row>
    <row r="12812" spans="5:17" x14ac:dyDescent="0.25">
      <c r="E12812" s="265"/>
      <c r="M12812" s="159"/>
      <c r="N12812" s="149"/>
      <c r="P12812" s="135"/>
      <c r="Q12812" s="135"/>
    </row>
    <row r="12813" spans="5:17" x14ac:dyDescent="0.25">
      <c r="E12813" s="265"/>
      <c r="M12813" s="159"/>
      <c r="N12813" s="149"/>
      <c r="P12813" s="135"/>
      <c r="Q12813" s="135"/>
    </row>
    <row r="12814" spans="5:17" x14ac:dyDescent="0.25">
      <c r="E12814" s="265"/>
      <c r="M12814" s="159"/>
      <c r="N12814" s="149"/>
      <c r="P12814" s="135"/>
      <c r="Q12814" s="135"/>
    </row>
    <row r="12815" spans="5:17" x14ac:dyDescent="0.25">
      <c r="E12815" s="265"/>
      <c r="M12815" s="159"/>
      <c r="N12815" s="149"/>
      <c r="P12815" s="135"/>
      <c r="Q12815" s="135"/>
    </row>
    <row r="12816" spans="5:17" x14ac:dyDescent="0.25">
      <c r="E12816" s="265"/>
      <c r="M12816" s="159"/>
      <c r="N12816" s="149"/>
      <c r="P12816" s="135"/>
      <c r="Q12816" s="135"/>
    </row>
    <row r="12817" spans="5:17" x14ac:dyDescent="0.25">
      <c r="E12817" s="265"/>
      <c r="M12817" s="159"/>
      <c r="N12817" s="149"/>
      <c r="P12817" s="135"/>
      <c r="Q12817" s="135"/>
    </row>
    <row r="12818" spans="5:17" x14ac:dyDescent="0.25">
      <c r="E12818" s="265"/>
      <c r="M12818" s="159"/>
      <c r="N12818" s="149"/>
      <c r="P12818" s="135"/>
      <c r="Q12818" s="135"/>
    </row>
    <row r="12819" spans="5:17" x14ac:dyDescent="0.25">
      <c r="E12819" s="265"/>
      <c r="M12819" s="159"/>
      <c r="N12819" s="149"/>
      <c r="P12819" s="135"/>
      <c r="Q12819" s="135"/>
    </row>
    <row r="12820" spans="5:17" x14ac:dyDescent="0.25">
      <c r="E12820" s="265"/>
      <c r="M12820" s="159"/>
      <c r="N12820" s="149"/>
      <c r="P12820" s="135"/>
      <c r="Q12820" s="135"/>
    </row>
    <row r="12821" spans="5:17" x14ac:dyDescent="0.25">
      <c r="E12821" s="265"/>
      <c r="M12821" s="159"/>
      <c r="N12821" s="149"/>
      <c r="P12821" s="135"/>
      <c r="Q12821" s="135"/>
    </row>
    <row r="12822" spans="5:17" x14ac:dyDescent="0.25">
      <c r="E12822" s="265"/>
      <c r="M12822" s="159"/>
      <c r="N12822" s="149"/>
      <c r="P12822" s="135"/>
      <c r="Q12822" s="135"/>
    </row>
    <row r="12823" spans="5:17" x14ac:dyDescent="0.25">
      <c r="E12823" s="265"/>
      <c r="M12823" s="159"/>
      <c r="N12823" s="149"/>
      <c r="P12823" s="135"/>
      <c r="Q12823" s="135"/>
    </row>
    <row r="12824" spans="5:17" x14ac:dyDescent="0.25">
      <c r="E12824" s="265"/>
      <c r="M12824" s="159"/>
      <c r="N12824" s="149"/>
      <c r="P12824" s="135"/>
      <c r="Q12824" s="135"/>
    </row>
    <row r="12825" spans="5:17" x14ac:dyDescent="0.25">
      <c r="E12825" s="265"/>
      <c r="M12825" s="159"/>
      <c r="N12825" s="149"/>
      <c r="P12825" s="135"/>
      <c r="Q12825" s="135"/>
    </row>
    <row r="12826" spans="5:17" x14ac:dyDescent="0.25">
      <c r="E12826" s="265"/>
      <c r="M12826" s="159"/>
      <c r="N12826" s="149"/>
      <c r="P12826" s="135"/>
      <c r="Q12826" s="135"/>
    </row>
    <row r="12827" spans="5:17" x14ac:dyDescent="0.25">
      <c r="E12827" s="265"/>
      <c r="M12827" s="159"/>
      <c r="N12827" s="149"/>
      <c r="P12827" s="135"/>
      <c r="Q12827" s="135"/>
    </row>
    <row r="12828" spans="5:17" x14ac:dyDescent="0.25">
      <c r="E12828" s="265"/>
      <c r="M12828" s="159"/>
      <c r="N12828" s="149"/>
      <c r="P12828" s="135"/>
      <c r="Q12828" s="135"/>
    </row>
    <row r="12829" spans="5:17" x14ac:dyDescent="0.25">
      <c r="E12829" s="265"/>
      <c r="M12829" s="159"/>
      <c r="N12829" s="149"/>
      <c r="P12829" s="135"/>
      <c r="Q12829" s="135"/>
    </row>
    <row r="12830" spans="5:17" x14ac:dyDescent="0.25">
      <c r="E12830" s="265"/>
      <c r="M12830" s="159"/>
      <c r="N12830" s="149"/>
      <c r="P12830" s="135"/>
      <c r="Q12830" s="135"/>
    </row>
    <row r="12831" spans="5:17" x14ac:dyDescent="0.25">
      <c r="E12831" s="265"/>
      <c r="M12831" s="159"/>
      <c r="N12831" s="149"/>
      <c r="P12831" s="135"/>
      <c r="Q12831" s="135"/>
    </row>
    <row r="12832" spans="5:17" x14ac:dyDescent="0.25">
      <c r="E12832" s="265"/>
      <c r="M12832" s="159"/>
      <c r="N12832" s="149"/>
      <c r="P12832" s="135"/>
      <c r="Q12832" s="135"/>
    </row>
    <row r="12833" spans="5:17" x14ac:dyDescent="0.25">
      <c r="E12833" s="265"/>
      <c r="M12833" s="159"/>
      <c r="N12833" s="149"/>
      <c r="P12833" s="135"/>
      <c r="Q12833" s="135"/>
    </row>
    <row r="12834" spans="5:17" x14ac:dyDescent="0.25">
      <c r="E12834" s="265"/>
      <c r="M12834" s="159"/>
      <c r="N12834" s="149"/>
      <c r="P12834" s="135"/>
      <c r="Q12834" s="135"/>
    </row>
    <row r="12835" spans="5:17" x14ac:dyDescent="0.25">
      <c r="E12835" s="265"/>
      <c r="M12835" s="159"/>
      <c r="N12835" s="149"/>
      <c r="P12835" s="135"/>
      <c r="Q12835" s="135"/>
    </row>
    <row r="12836" spans="5:17" x14ac:dyDescent="0.25">
      <c r="E12836" s="265"/>
      <c r="M12836" s="159"/>
      <c r="N12836" s="149"/>
      <c r="P12836" s="135"/>
      <c r="Q12836" s="135"/>
    </row>
    <row r="12837" spans="5:17" x14ac:dyDescent="0.25">
      <c r="E12837" s="265"/>
      <c r="M12837" s="159"/>
      <c r="N12837" s="149"/>
      <c r="P12837" s="135"/>
      <c r="Q12837" s="135"/>
    </row>
    <row r="12838" spans="5:17" x14ac:dyDescent="0.25">
      <c r="E12838" s="265"/>
      <c r="M12838" s="159"/>
      <c r="N12838" s="149"/>
      <c r="P12838" s="135"/>
      <c r="Q12838" s="135"/>
    </row>
    <row r="12839" spans="5:17" x14ac:dyDescent="0.25">
      <c r="E12839" s="265"/>
      <c r="M12839" s="159"/>
      <c r="N12839" s="149"/>
      <c r="P12839" s="135"/>
      <c r="Q12839" s="135"/>
    </row>
    <row r="12840" spans="5:17" x14ac:dyDescent="0.25">
      <c r="E12840" s="265"/>
      <c r="M12840" s="159"/>
      <c r="N12840" s="149"/>
      <c r="P12840" s="135"/>
      <c r="Q12840" s="135"/>
    </row>
    <row r="12841" spans="5:17" x14ac:dyDescent="0.25">
      <c r="E12841" s="265"/>
      <c r="M12841" s="159"/>
      <c r="N12841" s="149"/>
      <c r="P12841" s="135"/>
      <c r="Q12841" s="135"/>
    </row>
    <row r="12842" spans="5:17" x14ac:dyDescent="0.25">
      <c r="E12842" s="265"/>
      <c r="M12842" s="159"/>
      <c r="N12842" s="149"/>
      <c r="P12842" s="135"/>
      <c r="Q12842" s="135"/>
    </row>
    <row r="12843" spans="5:17" x14ac:dyDescent="0.25">
      <c r="E12843" s="265"/>
      <c r="M12843" s="159"/>
      <c r="N12843" s="149"/>
      <c r="P12843" s="135"/>
      <c r="Q12843" s="135"/>
    </row>
    <row r="12844" spans="5:17" x14ac:dyDescent="0.25">
      <c r="E12844" s="265"/>
      <c r="M12844" s="159"/>
      <c r="N12844" s="149"/>
      <c r="P12844" s="135"/>
      <c r="Q12844" s="135"/>
    </row>
    <row r="12845" spans="5:17" x14ac:dyDescent="0.25">
      <c r="E12845" s="265"/>
      <c r="M12845" s="159"/>
      <c r="N12845" s="149"/>
      <c r="P12845" s="135"/>
      <c r="Q12845" s="135"/>
    </row>
    <row r="12846" spans="5:17" x14ac:dyDescent="0.25">
      <c r="E12846" s="265"/>
      <c r="M12846" s="159"/>
      <c r="N12846" s="149"/>
      <c r="P12846" s="135"/>
      <c r="Q12846" s="135"/>
    </row>
    <row r="12847" spans="5:17" x14ac:dyDescent="0.25">
      <c r="E12847" s="265"/>
      <c r="M12847" s="159"/>
      <c r="N12847" s="149"/>
      <c r="P12847" s="135"/>
      <c r="Q12847" s="135"/>
    </row>
    <row r="12848" spans="5:17" x14ac:dyDescent="0.25">
      <c r="E12848" s="265"/>
      <c r="M12848" s="159"/>
      <c r="N12848" s="149"/>
      <c r="P12848" s="135"/>
      <c r="Q12848" s="135"/>
    </row>
    <row r="12849" spans="5:17" x14ac:dyDescent="0.25">
      <c r="E12849" s="265"/>
      <c r="M12849" s="159"/>
      <c r="N12849" s="149"/>
      <c r="P12849" s="135"/>
      <c r="Q12849" s="135"/>
    </row>
    <row r="12850" spans="5:17" x14ac:dyDescent="0.25">
      <c r="E12850" s="265"/>
      <c r="M12850" s="159"/>
      <c r="N12850" s="149"/>
      <c r="P12850" s="135"/>
      <c r="Q12850" s="135"/>
    </row>
    <row r="12851" spans="5:17" x14ac:dyDescent="0.25">
      <c r="E12851" s="265"/>
      <c r="M12851" s="159"/>
      <c r="N12851" s="149"/>
      <c r="P12851" s="135"/>
      <c r="Q12851" s="135"/>
    </row>
    <row r="12852" spans="5:17" x14ac:dyDescent="0.25">
      <c r="E12852" s="265"/>
      <c r="M12852" s="159"/>
      <c r="N12852" s="149"/>
      <c r="P12852" s="135"/>
      <c r="Q12852" s="135"/>
    </row>
    <row r="12853" spans="5:17" x14ac:dyDescent="0.25">
      <c r="E12853" s="265"/>
      <c r="M12853" s="159"/>
      <c r="N12853" s="149"/>
      <c r="P12853" s="135"/>
      <c r="Q12853" s="135"/>
    </row>
    <row r="12854" spans="5:17" x14ac:dyDescent="0.25">
      <c r="E12854" s="265"/>
      <c r="M12854" s="159"/>
      <c r="N12854" s="149"/>
      <c r="P12854" s="135"/>
      <c r="Q12854" s="135"/>
    </row>
    <row r="12855" spans="5:17" x14ac:dyDescent="0.25">
      <c r="E12855" s="265"/>
      <c r="M12855" s="159"/>
      <c r="N12855" s="149"/>
      <c r="P12855" s="135"/>
      <c r="Q12855" s="135"/>
    </row>
    <row r="12856" spans="5:17" x14ac:dyDescent="0.25">
      <c r="E12856" s="265"/>
      <c r="M12856" s="159"/>
      <c r="N12856" s="149"/>
      <c r="P12856" s="135"/>
      <c r="Q12856" s="135"/>
    </row>
    <row r="12857" spans="5:17" x14ac:dyDescent="0.25">
      <c r="E12857" s="265"/>
      <c r="M12857" s="159"/>
      <c r="N12857" s="149"/>
      <c r="P12857" s="135"/>
      <c r="Q12857" s="135"/>
    </row>
    <row r="12858" spans="5:17" x14ac:dyDescent="0.25">
      <c r="E12858" s="265"/>
      <c r="M12858" s="159"/>
      <c r="N12858" s="149"/>
      <c r="P12858" s="135"/>
      <c r="Q12858" s="135"/>
    </row>
    <row r="12859" spans="5:17" x14ac:dyDescent="0.25">
      <c r="E12859" s="265"/>
      <c r="M12859" s="159"/>
      <c r="N12859" s="149"/>
      <c r="P12859" s="135"/>
      <c r="Q12859" s="135"/>
    </row>
    <row r="12860" spans="5:17" x14ac:dyDescent="0.25">
      <c r="E12860" s="265"/>
      <c r="M12860" s="159"/>
      <c r="N12860" s="149"/>
      <c r="P12860" s="135"/>
      <c r="Q12860" s="135"/>
    </row>
    <row r="12861" spans="5:17" x14ac:dyDescent="0.25">
      <c r="E12861" s="265"/>
      <c r="M12861" s="159"/>
      <c r="N12861" s="149"/>
      <c r="P12861" s="135"/>
      <c r="Q12861" s="135"/>
    </row>
    <row r="12862" spans="5:17" x14ac:dyDescent="0.25">
      <c r="E12862" s="265"/>
      <c r="M12862" s="159"/>
      <c r="N12862" s="149"/>
      <c r="P12862" s="135"/>
      <c r="Q12862" s="135"/>
    </row>
    <row r="12863" spans="5:17" x14ac:dyDescent="0.25">
      <c r="E12863" s="265"/>
      <c r="M12863" s="159"/>
      <c r="N12863" s="149"/>
      <c r="P12863" s="135"/>
      <c r="Q12863" s="135"/>
    </row>
    <row r="12864" spans="5:17" x14ac:dyDescent="0.25">
      <c r="E12864" s="265"/>
      <c r="M12864" s="159"/>
      <c r="N12864" s="149"/>
      <c r="P12864" s="135"/>
      <c r="Q12864" s="135"/>
    </row>
    <row r="12865" spans="5:17" x14ac:dyDescent="0.25">
      <c r="E12865" s="265"/>
      <c r="M12865" s="159"/>
      <c r="N12865" s="149"/>
      <c r="P12865" s="135"/>
      <c r="Q12865" s="135"/>
    </row>
    <row r="12866" spans="5:17" x14ac:dyDescent="0.25">
      <c r="E12866" s="265"/>
      <c r="M12866" s="159"/>
      <c r="N12866" s="149"/>
      <c r="P12866" s="135"/>
      <c r="Q12866" s="135"/>
    </row>
    <row r="12867" spans="5:17" x14ac:dyDescent="0.25">
      <c r="E12867" s="265"/>
      <c r="M12867" s="159"/>
      <c r="N12867" s="149"/>
      <c r="P12867" s="135"/>
      <c r="Q12867" s="135"/>
    </row>
    <row r="12868" spans="5:17" x14ac:dyDescent="0.25">
      <c r="E12868" s="265"/>
      <c r="M12868" s="159"/>
      <c r="N12868" s="149"/>
      <c r="P12868" s="135"/>
      <c r="Q12868" s="135"/>
    </row>
    <row r="12869" spans="5:17" x14ac:dyDescent="0.25">
      <c r="E12869" s="265"/>
      <c r="M12869" s="159"/>
      <c r="N12869" s="149"/>
      <c r="P12869" s="135"/>
      <c r="Q12869" s="135"/>
    </row>
    <row r="12870" spans="5:17" x14ac:dyDescent="0.25">
      <c r="E12870" s="265"/>
      <c r="M12870" s="159"/>
      <c r="N12870" s="149"/>
      <c r="P12870" s="135"/>
      <c r="Q12870" s="135"/>
    </row>
    <row r="12871" spans="5:17" x14ac:dyDescent="0.25">
      <c r="E12871" s="265"/>
      <c r="M12871" s="159"/>
      <c r="N12871" s="149"/>
      <c r="P12871" s="135"/>
      <c r="Q12871" s="135"/>
    </row>
    <row r="12872" spans="5:17" x14ac:dyDescent="0.25">
      <c r="E12872" s="265"/>
      <c r="M12872" s="159"/>
      <c r="N12872" s="149"/>
      <c r="P12872" s="135"/>
      <c r="Q12872" s="135"/>
    </row>
    <row r="12873" spans="5:17" x14ac:dyDescent="0.25">
      <c r="E12873" s="265"/>
      <c r="M12873" s="159"/>
      <c r="N12873" s="149"/>
      <c r="P12873" s="135"/>
      <c r="Q12873" s="135"/>
    </row>
    <row r="12874" spans="5:17" x14ac:dyDescent="0.25">
      <c r="E12874" s="265"/>
      <c r="M12874" s="159"/>
      <c r="N12874" s="149"/>
      <c r="P12874" s="135"/>
      <c r="Q12874" s="135"/>
    </row>
    <row r="12875" spans="5:17" x14ac:dyDescent="0.25">
      <c r="E12875" s="265"/>
      <c r="M12875" s="159"/>
      <c r="N12875" s="149"/>
      <c r="P12875" s="135"/>
      <c r="Q12875" s="135"/>
    </row>
    <row r="12876" spans="5:17" x14ac:dyDescent="0.25">
      <c r="E12876" s="265"/>
      <c r="M12876" s="159"/>
      <c r="N12876" s="149"/>
      <c r="P12876" s="135"/>
      <c r="Q12876" s="135"/>
    </row>
    <row r="12877" spans="5:17" x14ac:dyDescent="0.25">
      <c r="E12877" s="265"/>
      <c r="M12877" s="159"/>
      <c r="N12877" s="149"/>
      <c r="P12877" s="135"/>
      <c r="Q12877" s="135"/>
    </row>
    <row r="12878" spans="5:17" x14ac:dyDescent="0.25">
      <c r="E12878" s="265"/>
      <c r="M12878" s="159"/>
      <c r="N12878" s="149"/>
      <c r="P12878" s="135"/>
      <c r="Q12878" s="135"/>
    </row>
    <row r="12879" spans="5:17" x14ac:dyDescent="0.25">
      <c r="E12879" s="265"/>
      <c r="M12879" s="159"/>
      <c r="N12879" s="149"/>
      <c r="P12879" s="135"/>
      <c r="Q12879" s="135"/>
    </row>
    <row r="12880" spans="5:17" x14ac:dyDescent="0.25">
      <c r="E12880" s="265"/>
      <c r="M12880" s="159"/>
      <c r="N12880" s="149"/>
      <c r="P12880" s="135"/>
      <c r="Q12880" s="135"/>
    </row>
    <row r="12881" spans="5:17" x14ac:dyDescent="0.25">
      <c r="E12881" s="265"/>
      <c r="M12881" s="159"/>
      <c r="N12881" s="149"/>
      <c r="P12881" s="135"/>
      <c r="Q12881" s="135"/>
    </row>
    <row r="12882" spans="5:17" x14ac:dyDescent="0.25">
      <c r="E12882" s="265"/>
      <c r="M12882" s="159"/>
      <c r="N12882" s="149"/>
      <c r="P12882" s="135"/>
      <c r="Q12882" s="135"/>
    </row>
    <row r="12883" spans="5:17" x14ac:dyDescent="0.25">
      <c r="E12883" s="265"/>
      <c r="M12883" s="159"/>
      <c r="N12883" s="149"/>
      <c r="P12883" s="135"/>
      <c r="Q12883" s="135"/>
    </row>
    <row r="12884" spans="5:17" x14ac:dyDescent="0.25">
      <c r="E12884" s="265"/>
      <c r="M12884" s="159"/>
      <c r="N12884" s="149"/>
      <c r="P12884" s="135"/>
      <c r="Q12884" s="135"/>
    </row>
    <row r="12885" spans="5:17" x14ac:dyDescent="0.25">
      <c r="E12885" s="265"/>
      <c r="M12885" s="159"/>
      <c r="N12885" s="149"/>
      <c r="P12885" s="135"/>
      <c r="Q12885" s="135"/>
    </row>
    <row r="12886" spans="5:17" x14ac:dyDescent="0.25">
      <c r="E12886" s="265"/>
      <c r="M12886" s="159"/>
      <c r="N12886" s="149"/>
      <c r="P12886" s="135"/>
      <c r="Q12886" s="135"/>
    </row>
    <row r="12887" spans="5:17" x14ac:dyDescent="0.25">
      <c r="E12887" s="265"/>
      <c r="M12887" s="159"/>
      <c r="N12887" s="149"/>
      <c r="P12887" s="135"/>
      <c r="Q12887" s="135"/>
    </row>
    <row r="12888" spans="5:17" x14ac:dyDescent="0.25">
      <c r="E12888" s="265"/>
      <c r="M12888" s="159"/>
      <c r="N12888" s="149"/>
      <c r="P12888" s="135"/>
      <c r="Q12888" s="135"/>
    </row>
    <row r="12889" spans="5:17" x14ac:dyDescent="0.25">
      <c r="E12889" s="265"/>
      <c r="M12889" s="159"/>
      <c r="N12889" s="149"/>
      <c r="P12889" s="135"/>
      <c r="Q12889" s="135"/>
    </row>
    <row r="12890" spans="5:17" x14ac:dyDescent="0.25">
      <c r="E12890" s="265"/>
      <c r="M12890" s="159"/>
      <c r="N12890" s="149"/>
      <c r="P12890" s="135"/>
      <c r="Q12890" s="135"/>
    </row>
    <row r="12891" spans="5:17" x14ac:dyDescent="0.25">
      <c r="E12891" s="265"/>
      <c r="M12891" s="159"/>
      <c r="N12891" s="149"/>
      <c r="P12891" s="135"/>
      <c r="Q12891" s="135"/>
    </row>
    <row r="12892" spans="5:17" x14ac:dyDescent="0.25">
      <c r="E12892" s="265"/>
      <c r="M12892" s="159"/>
      <c r="N12892" s="149"/>
      <c r="P12892" s="135"/>
      <c r="Q12892" s="135"/>
    </row>
    <row r="12893" spans="5:17" x14ac:dyDescent="0.25">
      <c r="E12893" s="265"/>
      <c r="M12893" s="159"/>
      <c r="N12893" s="149"/>
      <c r="P12893" s="135"/>
      <c r="Q12893" s="135"/>
    </row>
    <row r="12894" spans="5:17" x14ac:dyDescent="0.25">
      <c r="E12894" s="265"/>
      <c r="M12894" s="159"/>
      <c r="N12894" s="149"/>
      <c r="P12894" s="135"/>
      <c r="Q12894" s="135"/>
    </row>
    <row r="12895" spans="5:17" x14ac:dyDescent="0.25">
      <c r="E12895" s="265"/>
      <c r="M12895" s="159"/>
      <c r="N12895" s="149"/>
      <c r="P12895" s="135"/>
      <c r="Q12895" s="135"/>
    </row>
    <row r="12896" spans="5:17" x14ac:dyDescent="0.25">
      <c r="E12896" s="265"/>
      <c r="M12896" s="159"/>
      <c r="N12896" s="149"/>
      <c r="P12896" s="135"/>
      <c r="Q12896" s="135"/>
    </row>
    <row r="12897" spans="5:17" x14ac:dyDescent="0.25">
      <c r="E12897" s="265"/>
      <c r="M12897" s="159"/>
      <c r="N12897" s="149"/>
      <c r="P12897" s="135"/>
      <c r="Q12897" s="135"/>
    </row>
    <row r="12898" spans="5:17" x14ac:dyDescent="0.25">
      <c r="E12898" s="265"/>
      <c r="M12898" s="159"/>
      <c r="N12898" s="149"/>
      <c r="P12898" s="135"/>
      <c r="Q12898" s="135"/>
    </row>
    <row r="12899" spans="5:17" x14ac:dyDescent="0.25">
      <c r="E12899" s="265"/>
      <c r="M12899" s="159"/>
      <c r="N12899" s="149"/>
      <c r="P12899" s="135"/>
      <c r="Q12899" s="135"/>
    </row>
    <row r="12900" spans="5:17" x14ac:dyDescent="0.25">
      <c r="E12900" s="265"/>
      <c r="M12900" s="159"/>
      <c r="N12900" s="149"/>
      <c r="P12900" s="135"/>
      <c r="Q12900" s="135"/>
    </row>
    <row r="12901" spans="5:17" x14ac:dyDescent="0.25">
      <c r="E12901" s="265"/>
      <c r="M12901" s="159"/>
      <c r="N12901" s="149"/>
      <c r="P12901" s="135"/>
      <c r="Q12901" s="135"/>
    </row>
    <row r="12902" spans="5:17" x14ac:dyDescent="0.25">
      <c r="E12902" s="265"/>
      <c r="M12902" s="159"/>
      <c r="N12902" s="149"/>
      <c r="P12902" s="135"/>
      <c r="Q12902" s="135"/>
    </row>
    <row r="12903" spans="5:17" x14ac:dyDescent="0.25">
      <c r="E12903" s="265"/>
      <c r="M12903" s="159"/>
      <c r="N12903" s="149"/>
      <c r="P12903" s="135"/>
      <c r="Q12903" s="135"/>
    </row>
    <row r="12904" spans="5:17" x14ac:dyDescent="0.25">
      <c r="E12904" s="265"/>
      <c r="M12904" s="159"/>
      <c r="N12904" s="149"/>
      <c r="P12904" s="135"/>
      <c r="Q12904" s="135"/>
    </row>
    <row r="12905" spans="5:17" x14ac:dyDescent="0.25">
      <c r="E12905" s="265"/>
      <c r="M12905" s="159"/>
      <c r="N12905" s="149"/>
      <c r="P12905" s="135"/>
      <c r="Q12905" s="135"/>
    </row>
    <row r="12906" spans="5:17" x14ac:dyDescent="0.25">
      <c r="E12906" s="265"/>
      <c r="M12906" s="159"/>
      <c r="N12906" s="149"/>
      <c r="P12906" s="135"/>
      <c r="Q12906" s="135"/>
    </row>
    <row r="12907" spans="5:17" x14ac:dyDescent="0.25">
      <c r="E12907" s="265"/>
      <c r="M12907" s="159"/>
      <c r="N12907" s="149"/>
      <c r="P12907" s="135"/>
      <c r="Q12907" s="135"/>
    </row>
    <row r="12908" spans="5:17" x14ac:dyDescent="0.25">
      <c r="E12908" s="265"/>
      <c r="M12908" s="159"/>
      <c r="N12908" s="149"/>
      <c r="P12908" s="135"/>
      <c r="Q12908" s="135"/>
    </row>
    <row r="12909" spans="5:17" x14ac:dyDescent="0.25">
      <c r="E12909" s="265"/>
      <c r="M12909" s="159"/>
      <c r="N12909" s="149"/>
      <c r="P12909" s="135"/>
      <c r="Q12909" s="135"/>
    </row>
    <row r="12910" spans="5:17" x14ac:dyDescent="0.25">
      <c r="E12910" s="265"/>
      <c r="M12910" s="159"/>
      <c r="N12910" s="149"/>
      <c r="P12910" s="135"/>
      <c r="Q12910" s="135"/>
    </row>
    <row r="12911" spans="5:17" x14ac:dyDescent="0.25">
      <c r="E12911" s="265"/>
      <c r="M12911" s="159"/>
      <c r="N12911" s="149"/>
      <c r="P12911" s="135"/>
      <c r="Q12911" s="135"/>
    </row>
    <row r="12912" spans="5:17" x14ac:dyDescent="0.25">
      <c r="E12912" s="265"/>
      <c r="M12912" s="159"/>
      <c r="N12912" s="149"/>
      <c r="P12912" s="135"/>
      <c r="Q12912" s="135"/>
    </row>
    <row r="12913" spans="5:17" x14ac:dyDescent="0.25">
      <c r="E12913" s="265"/>
      <c r="M12913" s="159"/>
      <c r="N12913" s="149"/>
      <c r="P12913" s="135"/>
      <c r="Q12913" s="135"/>
    </row>
    <row r="12914" spans="5:17" x14ac:dyDescent="0.25">
      <c r="E12914" s="265"/>
      <c r="M12914" s="159"/>
      <c r="N12914" s="149"/>
      <c r="P12914" s="135"/>
      <c r="Q12914" s="135"/>
    </row>
    <row r="12915" spans="5:17" x14ac:dyDescent="0.25">
      <c r="E12915" s="265"/>
      <c r="M12915" s="159"/>
      <c r="N12915" s="149"/>
      <c r="P12915" s="135"/>
      <c r="Q12915" s="135"/>
    </row>
    <row r="12916" spans="5:17" x14ac:dyDescent="0.25">
      <c r="E12916" s="265"/>
      <c r="M12916" s="159"/>
      <c r="N12916" s="149"/>
      <c r="P12916" s="135"/>
      <c r="Q12916" s="135"/>
    </row>
    <row r="12917" spans="5:17" x14ac:dyDescent="0.25">
      <c r="E12917" s="265"/>
      <c r="M12917" s="159"/>
      <c r="N12917" s="149"/>
      <c r="P12917" s="135"/>
      <c r="Q12917" s="135"/>
    </row>
    <row r="12918" spans="5:17" x14ac:dyDescent="0.25">
      <c r="E12918" s="265"/>
      <c r="M12918" s="159"/>
      <c r="N12918" s="149"/>
      <c r="P12918" s="135"/>
      <c r="Q12918" s="135"/>
    </row>
    <row r="12919" spans="5:17" x14ac:dyDescent="0.25">
      <c r="E12919" s="265"/>
      <c r="M12919" s="159"/>
      <c r="N12919" s="149"/>
      <c r="P12919" s="135"/>
      <c r="Q12919" s="135"/>
    </row>
    <row r="12920" spans="5:17" x14ac:dyDescent="0.25">
      <c r="E12920" s="265"/>
      <c r="M12920" s="159"/>
      <c r="N12920" s="149"/>
      <c r="P12920" s="135"/>
      <c r="Q12920" s="135"/>
    </row>
    <row r="12921" spans="5:17" x14ac:dyDescent="0.25">
      <c r="E12921" s="265"/>
      <c r="M12921" s="159"/>
      <c r="N12921" s="149"/>
      <c r="P12921" s="135"/>
      <c r="Q12921" s="135"/>
    </row>
    <row r="12922" spans="5:17" x14ac:dyDescent="0.25">
      <c r="E12922" s="265"/>
      <c r="M12922" s="159"/>
      <c r="N12922" s="149"/>
      <c r="P12922" s="135"/>
      <c r="Q12922" s="135"/>
    </row>
    <row r="12923" spans="5:17" x14ac:dyDescent="0.25">
      <c r="E12923" s="265"/>
      <c r="M12923" s="159"/>
      <c r="N12923" s="149"/>
      <c r="P12923" s="135"/>
      <c r="Q12923" s="135"/>
    </row>
    <row r="12924" spans="5:17" x14ac:dyDescent="0.25">
      <c r="E12924" s="265"/>
      <c r="M12924" s="159"/>
      <c r="N12924" s="149"/>
      <c r="P12924" s="135"/>
      <c r="Q12924" s="135"/>
    </row>
    <row r="12925" spans="5:17" x14ac:dyDescent="0.25">
      <c r="E12925" s="265"/>
      <c r="M12925" s="159"/>
      <c r="N12925" s="149"/>
      <c r="P12925" s="135"/>
      <c r="Q12925" s="135"/>
    </row>
    <row r="12926" spans="5:17" x14ac:dyDescent="0.25">
      <c r="E12926" s="265"/>
      <c r="M12926" s="159"/>
      <c r="N12926" s="149"/>
      <c r="P12926" s="135"/>
      <c r="Q12926" s="135"/>
    </row>
    <row r="12927" spans="5:17" x14ac:dyDescent="0.25">
      <c r="E12927" s="265"/>
      <c r="M12927" s="159"/>
      <c r="N12927" s="149"/>
      <c r="P12927" s="135"/>
      <c r="Q12927" s="135"/>
    </row>
    <row r="12928" spans="5:17" x14ac:dyDescent="0.25">
      <c r="E12928" s="265"/>
      <c r="M12928" s="159"/>
      <c r="N12928" s="149"/>
      <c r="P12928" s="135"/>
      <c r="Q12928" s="135"/>
    </row>
    <row r="12929" spans="5:17" x14ac:dyDescent="0.25">
      <c r="E12929" s="265"/>
      <c r="M12929" s="159"/>
      <c r="N12929" s="149"/>
      <c r="P12929" s="135"/>
      <c r="Q12929" s="135"/>
    </row>
    <row r="12930" spans="5:17" x14ac:dyDescent="0.25">
      <c r="E12930" s="265"/>
      <c r="M12930" s="159"/>
      <c r="N12930" s="149"/>
      <c r="P12930" s="135"/>
      <c r="Q12930" s="135"/>
    </row>
    <row r="12931" spans="5:17" x14ac:dyDescent="0.25">
      <c r="E12931" s="265"/>
      <c r="M12931" s="159"/>
      <c r="N12931" s="149"/>
      <c r="P12931" s="135"/>
      <c r="Q12931" s="135"/>
    </row>
    <row r="12932" spans="5:17" x14ac:dyDescent="0.25">
      <c r="E12932" s="265"/>
      <c r="M12932" s="159"/>
      <c r="N12932" s="149"/>
      <c r="P12932" s="135"/>
      <c r="Q12932" s="135"/>
    </row>
    <row r="12933" spans="5:17" x14ac:dyDescent="0.25">
      <c r="E12933" s="265"/>
      <c r="M12933" s="159"/>
      <c r="N12933" s="149"/>
      <c r="P12933" s="135"/>
      <c r="Q12933" s="135"/>
    </row>
    <row r="12934" spans="5:17" x14ac:dyDescent="0.25">
      <c r="E12934" s="265"/>
      <c r="M12934" s="159"/>
      <c r="N12934" s="149"/>
      <c r="P12934" s="135"/>
      <c r="Q12934" s="135"/>
    </row>
    <row r="12935" spans="5:17" x14ac:dyDescent="0.25">
      <c r="E12935" s="265"/>
      <c r="M12935" s="159"/>
      <c r="N12935" s="149"/>
      <c r="P12935" s="135"/>
      <c r="Q12935" s="135"/>
    </row>
    <row r="12936" spans="5:17" x14ac:dyDescent="0.25">
      <c r="E12936" s="265"/>
      <c r="M12936" s="159"/>
      <c r="N12936" s="149"/>
      <c r="P12936" s="135"/>
      <c r="Q12936" s="135"/>
    </row>
    <row r="12937" spans="5:17" x14ac:dyDescent="0.25">
      <c r="E12937" s="265"/>
      <c r="M12937" s="159"/>
      <c r="N12937" s="149"/>
      <c r="P12937" s="135"/>
      <c r="Q12937" s="135"/>
    </row>
    <row r="12938" spans="5:17" x14ac:dyDescent="0.25">
      <c r="E12938" s="265"/>
      <c r="M12938" s="159"/>
      <c r="N12938" s="149"/>
      <c r="P12938" s="135"/>
      <c r="Q12938" s="135"/>
    </row>
    <row r="12939" spans="5:17" x14ac:dyDescent="0.25">
      <c r="E12939" s="265"/>
      <c r="M12939" s="159"/>
      <c r="N12939" s="149"/>
      <c r="P12939" s="135"/>
      <c r="Q12939" s="135"/>
    </row>
    <row r="12940" spans="5:17" x14ac:dyDescent="0.25">
      <c r="E12940" s="265"/>
      <c r="M12940" s="159"/>
      <c r="N12940" s="149"/>
      <c r="P12940" s="135"/>
      <c r="Q12940" s="135"/>
    </row>
    <row r="12941" spans="5:17" x14ac:dyDescent="0.25">
      <c r="E12941" s="265"/>
      <c r="M12941" s="159"/>
      <c r="N12941" s="149"/>
      <c r="P12941" s="135"/>
      <c r="Q12941" s="135"/>
    </row>
    <row r="12942" spans="5:17" x14ac:dyDescent="0.25">
      <c r="E12942" s="265"/>
      <c r="M12942" s="159"/>
      <c r="N12942" s="149"/>
      <c r="P12942" s="135"/>
      <c r="Q12942" s="135"/>
    </row>
    <row r="12943" spans="5:17" x14ac:dyDescent="0.25">
      <c r="E12943" s="265"/>
      <c r="M12943" s="159"/>
      <c r="N12943" s="149"/>
      <c r="P12943" s="135"/>
      <c r="Q12943" s="135"/>
    </row>
    <row r="12944" spans="5:17" x14ac:dyDescent="0.25">
      <c r="E12944" s="265"/>
      <c r="M12944" s="159"/>
      <c r="N12944" s="149"/>
      <c r="P12944" s="135"/>
      <c r="Q12944" s="135"/>
    </row>
    <row r="12945" spans="5:17" x14ac:dyDescent="0.25">
      <c r="E12945" s="265"/>
      <c r="M12945" s="159"/>
      <c r="N12945" s="149"/>
      <c r="P12945" s="135"/>
      <c r="Q12945" s="135"/>
    </row>
    <row r="12946" spans="5:17" x14ac:dyDescent="0.25">
      <c r="E12946" s="265"/>
      <c r="M12946" s="159"/>
      <c r="N12946" s="149"/>
      <c r="P12946" s="135"/>
      <c r="Q12946" s="135"/>
    </row>
    <row r="12947" spans="5:17" x14ac:dyDescent="0.25">
      <c r="E12947" s="265"/>
      <c r="M12947" s="159"/>
      <c r="N12947" s="149"/>
      <c r="P12947" s="135"/>
      <c r="Q12947" s="135"/>
    </row>
    <row r="12948" spans="5:17" x14ac:dyDescent="0.25">
      <c r="E12948" s="265"/>
      <c r="M12948" s="159"/>
      <c r="N12948" s="149"/>
      <c r="P12948" s="135"/>
      <c r="Q12948" s="135"/>
    </row>
    <row r="12949" spans="5:17" x14ac:dyDescent="0.25">
      <c r="E12949" s="265"/>
      <c r="M12949" s="159"/>
      <c r="N12949" s="149"/>
      <c r="P12949" s="135"/>
      <c r="Q12949" s="135"/>
    </row>
    <row r="12950" spans="5:17" x14ac:dyDescent="0.25">
      <c r="E12950" s="265"/>
      <c r="M12950" s="159"/>
      <c r="N12950" s="149"/>
      <c r="P12950" s="135"/>
      <c r="Q12950" s="135"/>
    </row>
    <row r="12951" spans="5:17" x14ac:dyDescent="0.25">
      <c r="E12951" s="265"/>
      <c r="M12951" s="159"/>
      <c r="N12951" s="149"/>
      <c r="P12951" s="135"/>
      <c r="Q12951" s="135"/>
    </row>
    <row r="12952" spans="5:17" x14ac:dyDescent="0.25">
      <c r="E12952" s="265"/>
      <c r="M12952" s="159"/>
      <c r="N12952" s="149"/>
      <c r="P12952" s="135"/>
      <c r="Q12952" s="135"/>
    </row>
    <row r="12953" spans="5:17" x14ac:dyDescent="0.25">
      <c r="E12953" s="265"/>
      <c r="M12953" s="159"/>
      <c r="N12953" s="149"/>
      <c r="P12953" s="135"/>
      <c r="Q12953" s="135"/>
    </row>
    <row r="12954" spans="5:17" x14ac:dyDescent="0.25">
      <c r="E12954" s="265"/>
      <c r="M12954" s="159"/>
      <c r="N12954" s="149"/>
      <c r="P12954" s="135"/>
      <c r="Q12954" s="135"/>
    </row>
    <row r="12955" spans="5:17" x14ac:dyDescent="0.25">
      <c r="E12955" s="265"/>
      <c r="M12955" s="159"/>
      <c r="N12955" s="149"/>
      <c r="P12955" s="135"/>
      <c r="Q12955" s="135"/>
    </row>
    <row r="12956" spans="5:17" x14ac:dyDescent="0.25">
      <c r="E12956" s="265"/>
      <c r="M12956" s="159"/>
      <c r="N12956" s="149"/>
      <c r="P12956" s="135"/>
      <c r="Q12956" s="135"/>
    </row>
    <row r="12957" spans="5:17" x14ac:dyDescent="0.25">
      <c r="E12957" s="265"/>
      <c r="M12957" s="159"/>
      <c r="N12957" s="149"/>
      <c r="P12957" s="135"/>
      <c r="Q12957" s="135"/>
    </row>
    <row r="12958" spans="5:17" x14ac:dyDescent="0.25">
      <c r="E12958" s="265"/>
      <c r="M12958" s="159"/>
      <c r="N12958" s="149"/>
      <c r="P12958" s="135"/>
      <c r="Q12958" s="135"/>
    </row>
    <row r="12959" spans="5:17" x14ac:dyDescent="0.25">
      <c r="E12959" s="265"/>
      <c r="M12959" s="159"/>
      <c r="N12959" s="149"/>
      <c r="P12959" s="135"/>
      <c r="Q12959" s="135"/>
    </row>
    <row r="12960" spans="5:17" x14ac:dyDescent="0.25">
      <c r="E12960" s="265"/>
      <c r="M12960" s="159"/>
      <c r="N12960" s="149"/>
      <c r="P12960" s="135"/>
      <c r="Q12960" s="135"/>
    </row>
    <row r="12961" spans="5:17" x14ac:dyDescent="0.25">
      <c r="E12961" s="265"/>
      <c r="M12961" s="159"/>
      <c r="N12961" s="149"/>
      <c r="P12961" s="135"/>
      <c r="Q12961" s="135"/>
    </row>
    <row r="12962" spans="5:17" x14ac:dyDescent="0.25">
      <c r="E12962" s="265"/>
      <c r="M12962" s="159"/>
      <c r="N12962" s="149"/>
      <c r="P12962" s="135"/>
      <c r="Q12962" s="135"/>
    </row>
    <row r="12963" spans="5:17" x14ac:dyDescent="0.25">
      <c r="E12963" s="265"/>
      <c r="M12963" s="159"/>
      <c r="N12963" s="149"/>
      <c r="P12963" s="135"/>
      <c r="Q12963" s="135"/>
    </row>
    <row r="12964" spans="5:17" x14ac:dyDescent="0.25">
      <c r="E12964" s="265"/>
      <c r="M12964" s="159"/>
      <c r="N12964" s="149"/>
      <c r="P12964" s="135"/>
      <c r="Q12964" s="135"/>
    </row>
    <row r="12965" spans="5:17" x14ac:dyDescent="0.25">
      <c r="E12965" s="265"/>
      <c r="M12965" s="159"/>
      <c r="N12965" s="149"/>
      <c r="P12965" s="135"/>
      <c r="Q12965" s="135"/>
    </row>
    <row r="12966" spans="5:17" x14ac:dyDescent="0.25">
      <c r="E12966" s="265"/>
      <c r="M12966" s="159"/>
      <c r="N12966" s="149"/>
      <c r="P12966" s="135"/>
      <c r="Q12966" s="135"/>
    </row>
    <row r="12967" spans="5:17" x14ac:dyDescent="0.25">
      <c r="E12967" s="265"/>
      <c r="M12967" s="159"/>
      <c r="N12967" s="149"/>
      <c r="P12967" s="135"/>
      <c r="Q12967" s="135"/>
    </row>
    <row r="12968" spans="5:17" x14ac:dyDescent="0.25">
      <c r="E12968" s="265"/>
      <c r="M12968" s="159"/>
      <c r="N12968" s="149"/>
      <c r="P12968" s="135"/>
      <c r="Q12968" s="135"/>
    </row>
    <row r="12969" spans="5:17" x14ac:dyDescent="0.25">
      <c r="E12969" s="265"/>
      <c r="M12969" s="159"/>
      <c r="N12969" s="149"/>
      <c r="P12969" s="135"/>
      <c r="Q12969" s="135"/>
    </row>
    <row r="12970" spans="5:17" x14ac:dyDescent="0.25">
      <c r="E12970" s="265"/>
      <c r="M12970" s="159"/>
      <c r="N12970" s="149"/>
      <c r="P12970" s="135"/>
      <c r="Q12970" s="135"/>
    </row>
    <row r="12971" spans="5:17" x14ac:dyDescent="0.25">
      <c r="E12971" s="265"/>
      <c r="M12971" s="159"/>
      <c r="N12971" s="149"/>
      <c r="P12971" s="135"/>
      <c r="Q12971" s="135"/>
    </row>
    <row r="12972" spans="5:17" x14ac:dyDescent="0.25">
      <c r="E12972" s="265"/>
      <c r="M12972" s="159"/>
      <c r="N12972" s="149"/>
      <c r="P12972" s="135"/>
      <c r="Q12972" s="135"/>
    </row>
    <row r="12973" spans="5:17" x14ac:dyDescent="0.25">
      <c r="E12973" s="265"/>
      <c r="M12973" s="159"/>
      <c r="N12973" s="149"/>
      <c r="P12973" s="135"/>
      <c r="Q12973" s="135"/>
    </row>
    <row r="12974" spans="5:17" x14ac:dyDescent="0.25">
      <c r="E12974" s="265"/>
      <c r="M12974" s="159"/>
      <c r="N12974" s="149"/>
      <c r="P12974" s="135"/>
      <c r="Q12974" s="135"/>
    </row>
    <row r="12975" spans="5:17" x14ac:dyDescent="0.25">
      <c r="E12975" s="265"/>
      <c r="M12975" s="159"/>
      <c r="N12975" s="149"/>
      <c r="P12975" s="135"/>
      <c r="Q12975" s="135"/>
    </row>
    <row r="12976" spans="5:17" x14ac:dyDescent="0.25">
      <c r="E12976" s="265"/>
      <c r="M12976" s="159"/>
      <c r="N12976" s="149"/>
      <c r="P12976" s="135"/>
      <c r="Q12976" s="135"/>
    </row>
    <row r="12977" spans="5:17" x14ac:dyDescent="0.25">
      <c r="E12977" s="265"/>
      <c r="M12977" s="159"/>
      <c r="N12977" s="149"/>
      <c r="P12977" s="135"/>
      <c r="Q12977" s="135"/>
    </row>
    <row r="12978" spans="5:17" x14ac:dyDescent="0.25">
      <c r="E12978" s="265"/>
      <c r="M12978" s="159"/>
      <c r="N12978" s="149"/>
      <c r="P12978" s="135"/>
      <c r="Q12978" s="135"/>
    </row>
    <row r="12979" spans="5:17" x14ac:dyDescent="0.25">
      <c r="E12979" s="265"/>
      <c r="M12979" s="159"/>
      <c r="N12979" s="149"/>
      <c r="P12979" s="135"/>
      <c r="Q12979" s="135"/>
    </row>
    <row r="12980" spans="5:17" x14ac:dyDescent="0.25">
      <c r="E12980" s="265"/>
      <c r="M12980" s="159"/>
      <c r="N12980" s="149"/>
      <c r="P12980" s="135"/>
      <c r="Q12980" s="135"/>
    </row>
    <row r="12981" spans="5:17" x14ac:dyDescent="0.25">
      <c r="E12981" s="265"/>
      <c r="M12981" s="159"/>
      <c r="N12981" s="149"/>
      <c r="P12981" s="135"/>
      <c r="Q12981" s="135"/>
    </row>
    <row r="12982" spans="5:17" x14ac:dyDescent="0.25">
      <c r="E12982" s="265"/>
      <c r="M12982" s="159"/>
      <c r="N12982" s="149"/>
      <c r="P12982" s="135"/>
      <c r="Q12982" s="135"/>
    </row>
    <row r="12983" spans="5:17" x14ac:dyDescent="0.25">
      <c r="E12983" s="265"/>
      <c r="M12983" s="159"/>
      <c r="N12983" s="149"/>
      <c r="P12983" s="135"/>
      <c r="Q12983" s="135"/>
    </row>
    <row r="12984" spans="5:17" x14ac:dyDescent="0.25">
      <c r="E12984" s="265"/>
      <c r="M12984" s="159"/>
      <c r="N12984" s="149"/>
      <c r="P12984" s="135"/>
      <c r="Q12984" s="135"/>
    </row>
    <row r="12985" spans="5:17" x14ac:dyDescent="0.25">
      <c r="E12985" s="265"/>
      <c r="M12985" s="159"/>
      <c r="N12985" s="149"/>
      <c r="P12985" s="135"/>
      <c r="Q12985" s="135"/>
    </row>
    <row r="12986" spans="5:17" x14ac:dyDescent="0.25">
      <c r="E12986" s="265"/>
      <c r="M12986" s="159"/>
      <c r="N12986" s="149"/>
      <c r="P12986" s="135"/>
      <c r="Q12986" s="135"/>
    </row>
    <row r="12987" spans="5:17" x14ac:dyDescent="0.25">
      <c r="E12987" s="265"/>
      <c r="M12987" s="159"/>
      <c r="N12987" s="149"/>
      <c r="P12987" s="135"/>
      <c r="Q12987" s="135"/>
    </row>
    <row r="12988" spans="5:17" x14ac:dyDescent="0.25">
      <c r="E12988" s="265"/>
      <c r="M12988" s="159"/>
      <c r="N12988" s="149"/>
      <c r="P12988" s="135"/>
      <c r="Q12988" s="135"/>
    </row>
    <row r="12989" spans="5:17" x14ac:dyDescent="0.25">
      <c r="E12989" s="265"/>
      <c r="M12989" s="159"/>
      <c r="N12989" s="149"/>
      <c r="P12989" s="135"/>
      <c r="Q12989" s="135"/>
    </row>
    <row r="12990" spans="5:17" x14ac:dyDescent="0.25">
      <c r="E12990" s="265"/>
      <c r="M12990" s="159"/>
      <c r="N12990" s="149"/>
      <c r="P12990" s="135"/>
      <c r="Q12990" s="135"/>
    </row>
    <row r="12991" spans="5:17" x14ac:dyDescent="0.25">
      <c r="E12991" s="265"/>
      <c r="M12991" s="159"/>
      <c r="N12991" s="149"/>
      <c r="P12991" s="135"/>
      <c r="Q12991" s="135"/>
    </row>
    <row r="12992" spans="5:17" x14ac:dyDescent="0.25">
      <c r="E12992" s="265"/>
      <c r="M12992" s="159"/>
      <c r="N12992" s="149"/>
      <c r="P12992" s="135"/>
      <c r="Q12992" s="135"/>
    </row>
    <row r="12993" spans="5:17" x14ac:dyDescent="0.25">
      <c r="E12993" s="265"/>
      <c r="M12993" s="159"/>
      <c r="N12993" s="149"/>
      <c r="P12993" s="135"/>
      <c r="Q12993" s="135"/>
    </row>
    <row r="12994" spans="5:17" x14ac:dyDescent="0.25">
      <c r="E12994" s="265"/>
      <c r="M12994" s="159"/>
      <c r="N12994" s="149"/>
      <c r="P12994" s="135"/>
      <c r="Q12994" s="135"/>
    </row>
    <row r="12995" spans="5:17" x14ac:dyDescent="0.25">
      <c r="E12995" s="265"/>
      <c r="M12995" s="159"/>
      <c r="N12995" s="149"/>
      <c r="P12995" s="135"/>
      <c r="Q12995" s="135"/>
    </row>
    <row r="12996" spans="5:17" x14ac:dyDescent="0.25">
      <c r="E12996" s="265"/>
      <c r="M12996" s="159"/>
      <c r="N12996" s="149"/>
      <c r="P12996" s="135"/>
      <c r="Q12996" s="135"/>
    </row>
    <row r="12997" spans="5:17" x14ac:dyDescent="0.25">
      <c r="E12997" s="265"/>
      <c r="M12997" s="159"/>
      <c r="N12997" s="149"/>
      <c r="P12997" s="135"/>
      <c r="Q12997" s="135"/>
    </row>
    <row r="12998" spans="5:17" x14ac:dyDescent="0.25">
      <c r="E12998" s="265"/>
      <c r="M12998" s="159"/>
      <c r="N12998" s="149"/>
      <c r="P12998" s="135"/>
      <c r="Q12998" s="135"/>
    </row>
    <row r="12999" spans="5:17" x14ac:dyDescent="0.25">
      <c r="E12999" s="265"/>
      <c r="M12999" s="159"/>
      <c r="N12999" s="149"/>
      <c r="P12999" s="135"/>
      <c r="Q12999" s="135"/>
    </row>
    <row r="13000" spans="5:17" x14ac:dyDescent="0.25">
      <c r="E13000" s="265"/>
      <c r="M13000" s="159"/>
      <c r="N13000" s="149"/>
      <c r="P13000" s="135"/>
      <c r="Q13000" s="135"/>
    </row>
    <row r="13001" spans="5:17" x14ac:dyDescent="0.25">
      <c r="E13001" s="265"/>
      <c r="M13001" s="159"/>
      <c r="N13001" s="149"/>
      <c r="P13001" s="135"/>
      <c r="Q13001" s="135"/>
    </row>
    <row r="13002" spans="5:17" x14ac:dyDescent="0.25">
      <c r="E13002" s="265"/>
      <c r="M13002" s="159"/>
      <c r="N13002" s="149"/>
      <c r="P13002" s="135"/>
      <c r="Q13002" s="135"/>
    </row>
    <row r="13003" spans="5:17" x14ac:dyDescent="0.25">
      <c r="E13003" s="265"/>
      <c r="M13003" s="159"/>
      <c r="N13003" s="149"/>
      <c r="P13003" s="135"/>
      <c r="Q13003" s="135"/>
    </row>
    <row r="13004" spans="5:17" x14ac:dyDescent="0.25">
      <c r="E13004" s="265"/>
      <c r="M13004" s="159"/>
      <c r="N13004" s="149"/>
      <c r="P13004" s="135"/>
      <c r="Q13004" s="135"/>
    </row>
    <row r="13005" spans="5:17" x14ac:dyDescent="0.25">
      <c r="E13005" s="265"/>
      <c r="M13005" s="159"/>
      <c r="N13005" s="149"/>
      <c r="P13005" s="135"/>
      <c r="Q13005" s="135"/>
    </row>
    <row r="13006" spans="5:17" x14ac:dyDescent="0.25">
      <c r="E13006" s="265"/>
      <c r="M13006" s="159"/>
      <c r="N13006" s="149"/>
      <c r="P13006" s="135"/>
      <c r="Q13006" s="135"/>
    </row>
    <row r="13007" spans="5:17" x14ac:dyDescent="0.25">
      <c r="E13007" s="265"/>
      <c r="M13007" s="159"/>
      <c r="N13007" s="149"/>
      <c r="P13007" s="135"/>
      <c r="Q13007" s="135"/>
    </row>
    <row r="13008" spans="5:17" x14ac:dyDescent="0.25">
      <c r="E13008" s="265"/>
      <c r="M13008" s="159"/>
      <c r="N13008" s="149"/>
      <c r="P13008" s="135"/>
      <c r="Q13008" s="135"/>
    </row>
    <row r="13009" spans="5:17" x14ac:dyDescent="0.25">
      <c r="E13009" s="265"/>
      <c r="M13009" s="159"/>
      <c r="N13009" s="149"/>
      <c r="P13009" s="135"/>
      <c r="Q13009" s="135"/>
    </row>
    <row r="13010" spans="5:17" x14ac:dyDescent="0.25">
      <c r="E13010" s="265"/>
      <c r="M13010" s="159"/>
      <c r="N13010" s="149"/>
      <c r="P13010" s="135"/>
      <c r="Q13010" s="135"/>
    </row>
    <row r="13011" spans="5:17" x14ac:dyDescent="0.25">
      <c r="E13011" s="265"/>
      <c r="M13011" s="159"/>
      <c r="N13011" s="149"/>
      <c r="P13011" s="135"/>
      <c r="Q13011" s="135"/>
    </row>
    <row r="13012" spans="5:17" x14ac:dyDescent="0.25">
      <c r="E13012" s="265"/>
      <c r="M13012" s="159"/>
      <c r="N13012" s="149"/>
      <c r="P13012" s="135"/>
      <c r="Q13012" s="135"/>
    </row>
    <row r="13013" spans="5:17" x14ac:dyDescent="0.25">
      <c r="E13013" s="265"/>
      <c r="M13013" s="159"/>
      <c r="N13013" s="149"/>
      <c r="P13013" s="135"/>
      <c r="Q13013" s="135"/>
    </row>
    <row r="13014" spans="5:17" x14ac:dyDescent="0.25">
      <c r="E13014" s="265"/>
      <c r="M13014" s="159"/>
      <c r="N13014" s="149"/>
      <c r="P13014" s="135"/>
      <c r="Q13014" s="135"/>
    </row>
    <row r="13015" spans="5:17" x14ac:dyDescent="0.25">
      <c r="E13015" s="265"/>
      <c r="M13015" s="159"/>
      <c r="N13015" s="149"/>
      <c r="P13015" s="135"/>
      <c r="Q13015" s="135"/>
    </row>
    <row r="13016" spans="5:17" x14ac:dyDescent="0.25">
      <c r="E13016" s="265"/>
      <c r="M13016" s="159"/>
      <c r="N13016" s="149"/>
      <c r="P13016" s="135"/>
      <c r="Q13016" s="135"/>
    </row>
    <row r="13017" spans="5:17" x14ac:dyDescent="0.25">
      <c r="E13017" s="265"/>
      <c r="M13017" s="159"/>
      <c r="N13017" s="149"/>
      <c r="P13017" s="135"/>
      <c r="Q13017" s="135"/>
    </row>
    <row r="13018" spans="5:17" x14ac:dyDescent="0.25">
      <c r="E13018" s="265"/>
      <c r="M13018" s="159"/>
      <c r="N13018" s="149"/>
      <c r="P13018" s="135"/>
      <c r="Q13018" s="135"/>
    </row>
    <row r="13019" spans="5:17" x14ac:dyDescent="0.25">
      <c r="E13019" s="265"/>
      <c r="M13019" s="159"/>
      <c r="N13019" s="149"/>
      <c r="P13019" s="135"/>
      <c r="Q13019" s="135"/>
    </row>
    <row r="13020" spans="5:17" x14ac:dyDescent="0.25">
      <c r="E13020" s="265"/>
      <c r="M13020" s="159"/>
      <c r="N13020" s="149"/>
      <c r="P13020" s="135"/>
      <c r="Q13020" s="135"/>
    </row>
    <row r="13021" spans="5:17" x14ac:dyDescent="0.25">
      <c r="E13021" s="265"/>
      <c r="M13021" s="159"/>
      <c r="N13021" s="149"/>
      <c r="P13021" s="135"/>
      <c r="Q13021" s="135"/>
    </row>
    <row r="13022" spans="5:17" x14ac:dyDescent="0.25">
      <c r="E13022" s="265"/>
      <c r="M13022" s="159"/>
      <c r="N13022" s="149"/>
      <c r="P13022" s="135"/>
      <c r="Q13022" s="135"/>
    </row>
    <row r="13023" spans="5:17" x14ac:dyDescent="0.25">
      <c r="E13023" s="265"/>
      <c r="M13023" s="159"/>
      <c r="N13023" s="149"/>
      <c r="P13023" s="135"/>
      <c r="Q13023" s="135"/>
    </row>
    <row r="13024" spans="5:17" x14ac:dyDescent="0.25">
      <c r="E13024" s="265"/>
      <c r="M13024" s="159"/>
      <c r="N13024" s="149"/>
      <c r="P13024" s="135"/>
      <c r="Q13024" s="135"/>
    </row>
    <row r="13025" spans="5:17" x14ac:dyDescent="0.25">
      <c r="E13025" s="265"/>
      <c r="M13025" s="159"/>
      <c r="N13025" s="149"/>
      <c r="P13025" s="135"/>
      <c r="Q13025" s="135"/>
    </row>
    <row r="13026" spans="5:17" x14ac:dyDescent="0.25">
      <c r="E13026" s="265"/>
      <c r="M13026" s="159"/>
      <c r="N13026" s="149"/>
      <c r="P13026" s="135"/>
      <c r="Q13026" s="135"/>
    </row>
    <row r="13027" spans="5:17" x14ac:dyDescent="0.25">
      <c r="E13027" s="265"/>
      <c r="M13027" s="159"/>
      <c r="N13027" s="149"/>
      <c r="P13027" s="135"/>
      <c r="Q13027" s="135"/>
    </row>
    <row r="13028" spans="5:17" x14ac:dyDescent="0.25">
      <c r="E13028" s="265"/>
      <c r="M13028" s="159"/>
      <c r="N13028" s="149"/>
      <c r="P13028" s="135"/>
      <c r="Q13028" s="135"/>
    </row>
    <row r="13029" spans="5:17" x14ac:dyDescent="0.25">
      <c r="E13029" s="265"/>
      <c r="M13029" s="159"/>
      <c r="N13029" s="149"/>
      <c r="P13029" s="135"/>
      <c r="Q13029" s="135"/>
    </row>
    <row r="13030" spans="5:17" x14ac:dyDescent="0.25">
      <c r="E13030" s="265"/>
      <c r="M13030" s="159"/>
      <c r="N13030" s="149"/>
      <c r="P13030" s="135"/>
      <c r="Q13030" s="135"/>
    </row>
    <row r="13031" spans="5:17" x14ac:dyDescent="0.25">
      <c r="E13031" s="265"/>
      <c r="M13031" s="159"/>
      <c r="N13031" s="149"/>
      <c r="P13031" s="135"/>
      <c r="Q13031" s="135"/>
    </row>
    <row r="13032" spans="5:17" x14ac:dyDescent="0.25">
      <c r="E13032" s="265"/>
      <c r="M13032" s="159"/>
      <c r="N13032" s="149"/>
      <c r="P13032" s="135"/>
      <c r="Q13032" s="135"/>
    </row>
    <row r="13033" spans="5:17" x14ac:dyDescent="0.25">
      <c r="E13033" s="265"/>
      <c r="M13033" s="159"/>
      <c r="N13033" s="149"/>
      <c r="P13033" s="135"/>
      <c r="Q13033" s="135"/>
    </row>
    <row r="13034" spans="5:17" x14ac:dyDescent="0.25">
      <c r="E13034" s="265"/>
      <c r="M13034" s="159"/>
      <c r="N13034" s="149"/>
      <c r="P13034" s="135"/>
      <c r="Q13034" s="135"/>
    </row>
    <row r="13035" spans="5:17" x14ac:dyDescent="0.25">
      <c r="E13035" s="265"/>
      <c r="M13035" s="159"/>
      <c r="N13035" s="149"/>
      <c r="P13035" s="135"/>
      <c r="Q13035" s="135"/>
    </row>
    <row r="13036" spans="5:17" x14ac:dyDescent="0.25">
      <c r="E13036" s="265"/>
      <c r="M13036" s="159"/>
      <c r="N13036" s="149"/>
      <c r="P13036" s="135"/>
      <c r="Q13036" s="135"/>
    </row>
    <row r="13037" spans="5:17" x14ac:dyDescent="0.25">
      <c r="E13037" s="265"/>
      <c r="M13037" s="159"/>
      <c r="N13037" s="149"/>
      <c r="P13037" s="135"/>
      <c r="Q13037" s="135"/>
    </row>
    <row r="13038" spans="5:17" x14ac:dyDescent="0.25">
      <c r="E13038" s="265"/>
      <c r="M13038" s="159"/>
      <c r="N13038" s="149"/>
      <c r="P13038" s="135"/>
      <c r="Q13038" s="135"/>
    </row>
    <row r="13039" spans="5:17" x14ac:dyDescent="0.25">
      <c r="E13039" s="265"/>
      <c r="M13039" s="159"/>
      <c r="N13039" s="149"/>
      <c r="P13039" s="135"/>
      <c r="Q13039" s="135"/>
    </row>
    <row r="13040" spans="5:17" x14ac:dyDescent="0.25">
      <c r="E13040" s="265"/>
      <c r="M13040" s="159"/>
      <c r="N13040" s="149"/>
      <c r="P13040" s="135"/>
      <c r="Q13040" s="135"/>
    </row>
    <row r="13041" spans="5:17" x14ac:dyDescent="0.25">
      <c r="E13041" s="265"/>
      <c r="M13041" s="159"/>
      <c r="N13041" s="149"/>
      <c r="P13041" s="135"/>
      <c r="Q13041" s="135"/>
    </row>
    <row r="13042" spans="5:17" x14ac:dyDescent="0.25">
      <c r="E13042" s="265"/>
      <c r="M13042" s="159"/>
      <c r="N13042" s="149"/>
      <c r="P13042" s="135"/>
      <c r="Q13042" s="135"/>
    </row>
    <row r="13043" spans="5:17" x14ac:dyDescent="0.25">
      <c r="E13043" s="265"/>
      <c r="M13043" s="159"/>
      <c r="N13043" s="149"/>
      <c r="P13043" s="135"/>
      <c r="Q13043" s="135"/>
    </row>
    <row r="13044" spans="5:17" x14ac:dyDescent="0.25">
      <c r="E13044" s="265"/>
      <c r="M13044" s="159"/>
      <c r="N13044" s="149"/>
      <c r="P13044" s="135"/>
      <c r="Q13044" s="135"/>
    </row>
    <row r="13045" spans="5:17" x14ac:dyDescent="0.25">
      <c r="E13045" s="265"/>
      <c r="M13045" s="159"/>
      <c r="N13045" s="149"/>
      <c r="P13045" s="135"/>
      <c r="Q13045" s="135"/>
    </row>
    <row r="13046" spans="5:17" x14ac:dyDescent="0.25">
      <c r="E13046" s="265"/>
      <c r="M13046" s="159"/>
      <c r="N13046" s="149"/>
      <c r="P13046" s="135"/>
      <c r="Q13046" s="135"/>
    </row>
    <row r="13047" spans="5:17" x14ac:dyDescent="0.25">
      <c r="E13047" s="265"/>
      <c r="M13047" s="159"/>
      <c r="N13047" s="149"/>
      <c r="P13047" s="135"/>
      <c r="Q13047" s="135"/>
    </row>
    <row r="13048" spans="5:17" x14ac:dyDescent="0.25">
      <c r="E13048" s="265"/>
      <c r="M13048" s="159"/>
      <c r="N13048" s="149"/>
      <c r="P13048" s="135"/>
      <c r="Q13048" s="135"/>
    </row>
    <row r="13049" spans="5:17" x14ac:dyDescent="0.25">
      <c r="E13049" s="265"/>
      <c r="M13049" s="159"/>
      <c r="N13049" s="149"/>
      <c r="P13049" s="135"/>
      <c r="Q13049" s="135"/>
    </row>
    <row r="13050" spans="5:17" x14ac:dyDescent="0.25">
      <c r="E13050" s="265"/>
      <c r="M13050" s="159"/>
      <c r="N13050" s="149"/>
      <c r="P13050" s="135"/>
      <c r="Q13050" s="135"/>
    </row>
    <row r="13051" spans="5:17" x14ac:dyDescent="0.25">
      <c r="E13051" s="265"/>
      <c r="M13051" s="159"/>
      <c r="N13051" s="149"/>
      <c r="P13051" s="135"/>
      <c r="Q13051" s="135"/>
    </row>
    <row r="13052" spans="5:17" x14ac:dyDescent="0.25">
      <c r="E13052" s="265"/>
      <c r="M13052" s="159"/>
      <c r="N13052" s="149"/>
      <c r="P13052" s="135"/>
      <c r="Q13052" s="135"/>
    </row>
    <row r="13053" spans="5:17" x14ac:dyDescent="0.25">
      <c r="E13053" s="265"/>
      <c r="M13053" s="159"/>
      <c r="N13053" s="149"/>
      <c r="P13053" s="135"/>
      <c r="Q13053" s="135"/>
    </row>
    <row r="13054" spans="5:17" x14ac:dyDescent="0.25">
      <c r="E13054" s="265"/>
      <c r="M13054" s="159"/>
      <c r="N13054" s="149"/>
      <c r="P13054" s="135"/>
      <c r="Q13054" s="135"/>
    </row>
    <row r="13055" spans="5:17" x14ac:dyDescent="0.25">
      <c r="E13055" s="265"/>
      <c r="M13055" s="159"/>
      <c r="N13055" s="149"/>
      <c r="P13055" s="135"/>
      <c r="Q13055" s="135"/>
    </row>
    <row r="13056" spans="5:17" x14ac:dyDescent="0.25">
      <c r="E13056" s="265"/>
      <c r="M13056" s="159"/>
      <c r="N13056" s="149"/>
      <c r="P13056" s="135"/>
      <c r="Q13056" s="135"/>
    </row>
    <row r="13057" spans="5:17" x14ac:dyDescent="0.25">
      <c r="E13057" s="265"/>
      <c r="M13057" s="159"/>
      <c r="N13057" s="149"/>
      <c r="P13057" s="135"/>
      <c r="Q13057" s="135"/>
    </row>
    <row r="13058" spans="5:17" x14ac:dyDescent="0.25">
      <c r="E13058" s="265"/>
      <c r="M13058" s="159"/>
      <c r="N13058" s="149"/>
      <c r="P13058" s="135"/>
      <c r="Q13058" s="135"/>
    </row>
    <row r="13059" spans="5:17" x14ac:dyDescent="0.25">
      <c r="E13059" s="265"/>
      <c r="M13059" s="159"/>
      <c r="N13059" s="149"/>
      <c r="P13059" s="135"/>
      <c r="Q13059" s="135"/>
    </row>
    <row r="13060" spans="5:17" x14ac:dyDescent="0.25">
      <c r="E13060" s="265"/>
      <c r="M13060" s="159"/>
      <c r="N13060" s="149"/>
      <c r="P13060" s="135"/>
      <c r="Q13060" s="135"/>
    </row>
    <row r="13061" spans="5:17" x14ac:dyDescent="0.25">
      <c r="E13061" s="265"/>
      <c r="M13061" s="159"/>
      <c r="N13061" s="149"/>
      <c r="P13061" s="135"/>
      <c r="Q13061" s="135"/>
    </row>
    <row r="13062" spans="5:17" x14ac:dyDescent="0.25">
      <c r="E13062" s="265"/>
      <c r="M13062" s="159"/>
      <c r="N13062" s="149"/>
      <c r="P13062" s="135"/>
      <c r="Q13062" s="135"/>
    </row>
    <row r="13063" spans="5:17" x14ac:dyDescent="0.25">
      <c r="E13063" s="265"/>
      <c r="M13063" s="159"/>
      <c r="N13063" s="149"/>
      <c r="P13063" s="135"/>
      <c r="Q13063" s="135"/>
    </row>
    <row r="13064" spans="5:17" x14ac:dyDescent="0.25">
      <c r="E13064" s="265"/>
      <c r="M13064" s="159"/>
      <c r="N13064" s="149"/>
      <c r="P13064" s="135"/>
      <c r="Q13064" s="135"/>
    </row>
    <row r="13065" spans="5:17" x14ac:dyDescent="0.25">
      <c r="E13065" s="265"/>
      <c r="M13065" s="159"/>
      <c r="N13065" s="149"/>
      <c r="P13065" s="135"/>
      <c r="Q13065" s="135"/>
    </row>
    <row r="13066" spans="5:17" x14ac:dyDescent="0.25">
      <c r="E13066" s="265"/>
      <c r="M13066" s="159"/>
      <c r="N13066" s="149"/>
      <c r="P13066" s="135"/>
      <c r="Q13066" s="135"/>
    </row>
    <row r="13067" spans="5:17" x14ac:dyDescent="0.25">
      <c r="E13067" s="265"/>
      <c r="M13067" s="159"/>
      <c r="N13067" s="149"/>
      <c r="P13067" s="135"/>
      <c r="Q13067" s="135"/>
    </row>
    <row r="13068" spans="5:17" x14ac:dyDescent="0.25">
      <c r="E13068" s="265"/>
      <c r="M13068" s="159"/>
      <c r="N13068" s="149"/>
      <c r="P13068" s="135"/>
      <c r="Q13068" s="135"/>
    </row>
    <row r="13069" spans="5:17" x14ac:dyDescent="0.25">
      <c r="E13069" s="265"/>
      <c r="M13069" s="159"/>
      <c r="N13069" s="149"/>
      <c r="P13069" s="135"/>
      <c r="Q13069" s="135"/>
    </row>
    <row r="13070" spans="5:17" x14ac:dyDescent="0.25">
      <c r="E13070" s="265"/>
      <c r="M13070" s="159"/>
      <c r="N13070" s="149"/>
      <c r="P13070" s="135"/>
      <c r="Q13070" s="135"/>
    </row>
    <row r="13071" spans="5:17" x14ac:dyDescent="0.25">
      <c r="E13071" s="265"/>
      <c r="M13071" s="159"/>
      <c r="N13071" s="149"/>
      <c r="P13071" s="135"/>
      <c r="Q13071" s="135"/>
    </row>
    <row r="13072" spans="5:17" x14ac:dyDescent="0.25">
      <c r="E13072" s="265"/>
      <c r="M13072" s="159"/>
      <c r="N13072" s="149"/>
      <c r="P13072" s="135"/>
      <c r="Q13072" s="135"/>
    </row>
    <row r="13073" spans="5:17" x14ac:dyDescent="0.25">
      <c r="E13073" s="265"/>
      <c r="M13073" s="159"/>
      <c r="N13073" s="149"/>
      <c r="P13073" s="135"/>
      <c r="Q13073" s="135"/>
    </row>
    <row r="13074" spans="5:17" x14ac:dyDescent="0.25">
      <c r="E13074" s="265"/>
      <c r="M13074" s="159"/>
      <c r="N13074" s="149"/>
      <c r="P13074" s="135"/>
      <c r="Q13074" s="135"/>
    </row>
    <row r="13075" spans="5:17" x14ac:dyDescent="0.25">
      <c r="E13075" s="265"/>
      <c r="M13075" s="159"/>
      <c r="N13075" s="149"/>
      <c r="P13075" s="135"/>
      <c r="Q13075" s="135"/>
    </row>
    <row r="13076" spans="5:17" x14ac:dyDescent="0.25">
      <c r="E13076" s="265"/>
      <c r="M13076" s="159"/>
      <c r="N13076" s="149"/>
      <c r="P13076" s="135"/>
      <c r="Q13076" s="135"/>
    </row>
    <row r="13077" spans="5:17" x14ac:dyDescent="0.25">
      <c r="E13077" s="265"/>
      <c r="M13077" s="159"/>
      <c r="N13077" s="149"/>
      <c r="P13077" s="135"/>
      <c r="Q13077" s="135"/>
    </row>
    <row r="13078" spans="5:17" x14ac:dyDescent="0.25">
      <c r="E13078" s="265"/>
      <c r="M13078" s="159"/>
      <c r="N13078" s="149"/>
      <c r="P13078" s="135"/>
      <c r="Q13078" s="135"/>
    </row>
    <row r="13079" spans="5:17" x14ac:dyDescent="0.25">
      <c r="E13079" s="265"/>
      <c r="M13079" s="159"/>
      <c r="N13079" s="149"/>
      <c r="P13079" s="135"/>
      <c r="Q13079" s="135"/>
    </row>
    <row r="13080" spans="5:17" x14ac:dyDescent="0.25">
      <c r="E13080" s="265"/>
      <c r="M13080" s="159"/>
      <c r="N13080" s="149"/>
      <c r="P13080" s="135"/>
      <c r="Q13080" s="135"/>
    </row>
    <row r="13081" spans="5:17" x14ac:dyDescent="0.25">
      <c r="E13081" s="265"/>
      <c r="M13081" s="159"/>
      <c r="N13081" s="149"/>
      <c r="P13081" s="135"/>
      <c r="Q13081" s="135"/>
    </row>
    <row r="13082" spans="5:17" x14ac:dyDescent="0.25">
      <c r="E13082" s="265"/>
      <c r="M13082" s="159"/>
      <c r="N13082" s="149"/>
      <c r="P13082" s="135"/>
      <c r="Q13082" s="135"/>
    </row>
    <row r="13083" spans="5:17" x14ac:dyDescent="0.25">
      <c r="E13083" s="265"/>
      <c r="M13083" s="159"/>
      <c r="N13083" s="149"/>
      <c r="P13083" s="135"/>
      <c r="Q13083" s="135"/>
    </row>
    <row r="13084" spans="5:17" x14ac:dyDescent="0.25">
      <c r="E13084" s="265"/>
      <c r="M13084" s="159"/>
      <c r="N13084" s="149"/>
      <c r="P13084" s="135"/>
      <c r="Q13084" s="135"/>
    </row>
    <row r="13085" spans="5:17" x14ac:dyDescent="0.25">
      <c r="E13085" s="265"/>
      <c r="M13085" s="159"/>
      <c r="N13085" s="149"/>
      <c r="P13085" s="135"/>
      <c r="Q13085" s="135"/>
    </row>
    <row r="13086" spans="5:17" x14ac:dyDescent="0.25">
      <c r="E13086" s="265"/>
      <c r="M13086" s="159"/>
      <c r="N13086" s="149"/>
      <c r="P13086" s="135"/>
      <c r="Q13086" s="135"/>
    </row>
    <row r="13087" spans="5:17" x14ac:dyDescent="0.25">
      <c r="E13087" s="265"/>
      <c r="M13087" s="159"/>
      <c r="N13087" s="149"/>
      <c r="P13087" s="135"/>
      <c r="Q13087" s="135"/>
    </row>
    <row r="13088" spans="5:17" x14ac:dyDescent="0.25">
      <c r="E13088" s="265"/>
      <c r="M13088" s="159"/>
      <c r="N13088" s="149"/>
      <c r="P13088" s="135"/>
      <c r="Q13088" s="135"/>
    </row>
    <row r="13089" spans="5:17" x14ac:dyDescent="0.25">
      <c r="E13089" s="265"/>
      <c r="M13089" s="159"/>
      <c r="N13089" s="149"/>
      <c r="P13089" s="135"/>
      <c r="Q13089" s="135"/>
    </row>
    <row r="13090" spans="5:17" x14ac:dyDescent="0.25">
      <c r="E13090" s="265"/>
      <c r="M13090" s="159"/>
      <c r="N13090" s="149"/>
      <c r="P13090" s="135"/>
      <c r="Q13090" s="135"/>
    </row>
    <row r="13091" spans="5:17" x14ac:dyDescent="0.25">
      <c r="E13091" s="265"/>
      <c r="M13091" s="159"/>
      <c r="N13091" s="149"/>
      <c r="P13091" s="135"/>
      <c r="Q13091" s="135"/>
    </row>
    <row r="13092" spans="5:17" x14ac:dyDescent="0.25">
      <c r="E13092" s="265"/>
      <c r="M13092" s="159"/>
      <c r="N13092" s="149"/>
      <c r="P13092" s="135"/>
      <c r="Q13092" s="135"/>
    </row>
    <row r="13093" spans="5:17" x14ac:dyDescent="0.25">
      <c r="E13093" s="265"/>
      <c r="M13093" s="159"/>
      <c r="N13093" s="149"/>
      <c r="P13093" s="135"/>
      <c r="Q13093" s="135"/>
    </row>
    <row r="13094" spans="5:17" x14ac:dyDescent="0.25">
      <c r="E13094" s="265"/>
      <c r="M13094" s="159"/>
      <c r="N13094" s="149"/>
      <c r="P13094" s="135"/>
      <c r="Q13094" s="135"/>
    </row>
    <row r="13095" spans="5:17" x14ac:dyDescent="0.25">
      <c r="E13095" s="265"/>
      <c r="M13095" s="159"/>
      <c r="N13095" s="149"/>
      <c r="P13095" s="135"/>
      <c r="Q13095" s="135"/>
    </row>
    <row r="13096" spans="5:17" x14ac:dyDescent="0.25">
      <c r="E13096" s="265"/>
      <c r="M13096" s="159"/>
      <c r="N13096" s="149"/>
      <c r="P13096" s="135"/>
      <c r="Q13096" s="135"/>
    </row>
    <row r="13097" spans="5:17" x14ac:dyDescent="0.25">
      <c r="E13097" s="265"/>
      <c r="M13097" s="159"/>
      <c r="N13097" s="149"/>
      <c r="P13097" s="135"/>
      <c r="Q13097" s="135"/>
    </row>
    <row r="13098" spans="5:17" x14ac:dyDescent="0.25">
      <c r="E13098" s="265"/>
      <c r="M13098" s="159"/>
      <c r="N13098" s="149"/>
      <c r="P13098" s="135"/>
      <c r="Q13098" s="135"/>
    </row>
    <row r="13099" spans="5:17" x14ac:dyDescent="0.25">
      <c r="E13099" s="265"/>
      <c r="M13099" s="159"/>
      <c r="N13099" s="149"/>
      <c r="P13099" s="135"/>
      <c r="Q13099" s="135"/>
    </row>
    <row r="13100" spans="5:17" x14ac:dyDescent="0.25">
      <c r="E13100" s="265"/>
      <c r="M13100" s="159"/>
      <c r="N13100" s="149"/>
      <c r="P13100" s="135"/>
      <c r="Q13100" s="135"/>
    </row>
    <row r="13101" spans="5:17" x14ac:dyDescent="0.25">
      <c r="E13101" s="265"/>
      <c r="M13101" s="159"/>
      <c r="N13101" s="149"/>
      <c r="P13101" s="135"/>
      <c r="Q13101" s="135"/>
    </row>
    <row r="13102" spans="5:17" x14ac:dyDescent="0.25">
      <c r="E13102" s="265"/>
      <c r="M13102" s="159"/>
      <c r="N13102" s="149"/>
      <c r="P13102" s="135"/>
      <c r="Q13102" s="135"/>
    </row>
    <row r="13103" spans="5:17" x14ac:dyDescent="0.25">
      <c r="E13103" s="265"/>
      <c r="M13103" s="159"/>
      <c r="N13103" s="149"/>
      <c r="P13103" s="135"/>
      <c r="Q13103" s="135"/>
    </row>
    <row r="13104" spans="5:17" x14ac:dyDescent="0.25">
      <c r="E13104" s="265"/>
      <c r="M13104" s="159"/>
      <c r="N13104" s="149"/>
      <c r="P13104" s="135"/>
      <c r="Q13104" s="135"/>
    </row>
    <row r="13105" spans="5:17" x14ac:dyDescent="0.25">
      <c r="E13105" s="265"/>
      <c r="M13105" s="159"/>
      <c r="N13105" s="149"/>
      <c r="P13105" s="135"/>
      <c r="Q13105" s="135"/>
    </row>
    <row r="13106" spans="5:17" x14ac:dyDescent="0.25">
      <c r="E13106" s="265"/>
      <c r="M13106" s="159"/>
      <c r="N13106" s="149"/>
      <c r="P13106" s="135"/>
      <c r="Q13106" s="135"/>
    </row>
    <row r="13107" spans="5:17" x14ac:dyDescent="0.25">
      <c r="E13107" s="265"/>
      <c r="M13107" s="159"/>
      <c r="N13107" s="149"/>
      <c r="P13107" s="135"/>
      <c r="Q13107" s="135"/>
    </row>
    <row r="13108" spans="5:17" x14ac:dyDescent="0.25">
      <c r="E13108" s="265"/>
      <c r="M13108" s="159"/>
      <c r="N13108" s="149"/>
      <c r="P13108" s="135"/>
      <c r="Q13108" s="135"/>
    </row>
    <row r="13109" spans="5:17" x14ac:dyDescent="0.25">
      <c r="E13109" s="265"/>
      <c r="M13109" s="159"/>
      <c r="N13109" s="149"/>
      <c r="P13109" s="135"/>
      <c r="Q13109" s="135"/>
    </row>
    <row r="13110" spans="5:17" x14ac:dyDescent="0.25">
      <c r="E13110" s="265"/>
      <c r="M13110" s="159"/>
      <c r="N13110" s="149"/>
      <c r="P13110" s="135"/>
      <c r="Q13110" s="135"/>
    </row>
    <row r="13111" spans="5:17" x14ac:dyDescent="0.25">
      <c r="E13111" s="265"/>
      <c r="M13111" s="159"/>
      <c r="N13111" s="149"/>
      <c r="P13111" s="135"/>
      <c r="Q13111" s="135"/>
    </row>
    <row r="13112" spans="5:17" x14ac:dyDescent="0.25">
      <c r="E13112" s="265"/>
      <c r="M13112" s="159"/>
      <c r="N13112" s="149"/>
      <c r="P13112" s="135"/>
      <c r="Q13112" s="135"/>
    </row>
    <row r="13113" spans="5:17" x14ac:dyDescent="0.25">
      <c r="E13113" s="265"/>
      <c r="M13113" s="159"/>
      <c r="N13113" s="149"/>
      <c r="P13113" s="135"/>
      <c r="Q13113" s="135"/>
    </row>
    <row r="13114" spans="5:17" x14ac:dyDescent="0.25">
      <c r="E13114" s="265"/>
      <c r="M13114" s="159"/>
      <c r="N13114" s="149"/>
      <c r="P13114" s="135"/>
      <c r="Q13114" s="135"/>
    </row>
    <row r="13115" spans="5:17" x14ac:dyDescent="0.25">
      <c r="E13115" s="265"/>
      <c r="M13115" s="159"/>
      <c r="N13115" s="149"/>
      <c r="P13115" s="135"/>
      <c r="Q13115" s="135"/>
    </row>
    <row r="13116" spans="5:17" x14ac:dyDescent="0.25">
      <c r="E13116" s="265"/>
      <c r="M13116" s="159"/>
      <c r="N13116" s="149"/>
      <c r="P13116" s="135"/>
      <c r="Q13116" s="135"/>
    </row>
    <row r="13117" spans="5:17" x14ac:dyDescent="0.25">
      <c r="E13117" s="265"/>
      <c r="M13117" s="159"/>
      <c r="N13117" s="149"/>
      <c r="P13117" s="135"/>
      <c r="Q13117" s="135"/>
    </row>
    <row r="13118" spans="5:17" x14ac:dyDescent="0.25">
      <c r="E13118" s="265"/>
      <c r="M13118" s="159"/>
      <c r="N13118" s="149"/>
      <c r="P13118" s="135"/>
      <c r="Q13118" s="135"/>
    </row>
    <row r="13119" spans="5:17" x14ac:dyDescent="0.25">
      <c r="E13119" s="265"/>
      <c r="M13119" s="159"/>
      <c r="N13119" s="149"/>
      <c r="P13119" s="135"/>
      <c r="Q13119" s="135"/>
    </row>
    <row r="13120" spans="5:17" x14ac:dyDescent="0.25">
      <c r="E13120" s="265"/>
      <c r="M13120" s="159"/>
      <c r="N13120" s="149"/>
      <c r="P13120" s="135"/>
      <c r="Q13120" s="135"/>
    </row>
    <row r="13121" spans="5:17" x14ac:dyDescent="0.25">
      <c r="E13121" s="265"/>
      <c r="M13121" s="159"/>
      <c r="N13121" s="149"/>
      <c r="P13121" s="135"/>
      <c r="Q13121" s="135"/>
    </row>
    <row r="13122" spans="5:17" x14ac:dyDescent="0.25">
      <c r="E13122" s="265"/>
      <c r="M13122" s="159"/>
      <c r="N13122" s="149"/>
      <c r="P13122" s="135"/>
      <c r="Q13122" s="135"/>
    </row>
    <row r="13123" spans="5:17" x14ac:dyDescent="0.25">
      <c r="E13123" s="265"/>
      <c r="M13123" s="159"/>
      <c r="N13123" s="149"/>
      <c r="P13123" s="135"/>
      <c r="Q13123" s="135"/>
    </row>
    <row r="13124" spans="5:17" x14ac:dyDescent="0.25">
      <c r="E13124" s="265"/>
      <c r="M13124" s="159"/>
      <c r="N13124" s="149"/>
      <c r="P13124" s="135"/>
      <c r="Q13124" s="135"/>
    </row>
    <row r="13125" spans="5:17" x14ac:dyDescent="0.25">
      <c r="E13125" s="265"/>
      <c r="M13125" s="159"/>
      <c r="N13125" s="149"/>
      <c r="P13125" s="135"/>
      <c r="Q13125" s="135"/>
    </row>
    <row r="13126" spans="5:17" x14ac:dyDescent="0.25">
      <c r="E13126" s="265"/>
      <c r="M13126" s="159"/>
      <c r="N13126" s="149"/>
      <c r="P13126" s="135"/>
      <c r="Q13126" s="135"/>
    </row>
    <row r="13127" spans="5:17" x14ac:dyDescent="0.25">
      <c r="E13127" s="265"/>
      <c r="M13127" s="159"/>
      <c r="N13127" s="149"/>
      <c r="P13127" s="135"/>
      <c r="Q13127" s="135"/>
    </row>
    <row r="13128" spans="5:17" x14ac:dyDescent="0.25">
      <c r="E13128" s="265"/>
      <c r="M13128" s="159"/>
      <c r="N13128" s="149"/>
      <c r="P13128" s="135"/>
      <c r="Q13128" s="135"/>
    </row>
    <row r="13129" spans="5:17" x14ac:dyDescent="0.25">
      <c r="E13129" s="265"/>
      <c r="M13129" s="159"/>
      <c r="N13129" s="149"/>
      <c r="P13129" s="135"/>
      <c r="Q13129" s="135"/>
    </row>
    <row r="13130" spans="5:17" x14ac:dyDescent="0.25">
      <c r="E13130" s="265"/>
      <c r="M13130" s="159"/>
      <c r="N13130" s="149"/>
      <c r="P13130" s="135"/>
      <c r="Q13130" s="135"/>
    </row>
    <row r="13131" spans="5:17" x14ac:dyDescent="0.25">
      <c r="E13131" s="265"/>
      <c r="M13131" s="159"/>
      <c r="N13131" s="149"/>
      <c r="P13131" s="135"/>
      <c r="Q13131" s="135"/>
    </row>
    <row r="13132" spans="5:17" x14ac:dyDescent="0.25">
      <c r="E13132" s="265"/>
      <c r="M13132" s="159"/>
      <c r="N13132" s="149"/>
      <c r="P13132" s="135"/>
      <c r="Q13132" s="135"/>
    </row>
    <row r="13133" spans="5:17" x14ac:dyDescent="0.25">
      <c r="E13133" s="265"/>
      <c r="M13133" s="159"/>
      <c r="N13133" s="149"/>
      <c r="P13133" s="135"/>
      <c r="Q13133" s="135"/>
    </row>
    <row r="13134" spans="5:17" x14ac:dyDescent="0.25">
      <c r="E13134" s="265"/>
      <c r="M13134" s="159"/>
      <c r="N13134" s="149"/>
      <c r="P13134" s="135"/>
      <c r="Q13134" s="135"/>
    </row>
    <row r="13135" spans="5:17" x14ac:dyDescent="0.25">
      <c r="E13135" s="265"/>
      <c r="M13135" s="159"/>
      <c r="N13135" s="149"/>
      <c r="P13135" s="135"/>
      <c r="Q13135" s="135"/>
    </row>
    <row r="13136" spans="5:17" x14ac:dyDescent="0.25">
      <c r="E13136" s="265"/>
      <c r="M13136" s="159"/>
      <c r="N13136" s="149"/>
      <c r="P13136" s="135"/>
      <c r="Q13136" s="135"/>
    </row>
    <row r="13137" spans="5:17" x14ac:dyDescent="0.25">
      <c r="E13137" s="265"/>
      <c r="M13137" s="159"/>
      <c r="N13137" s="149"/>
      <c r="P13137" s="135"/>
      <c r="Q13137" s="135"/>
    </row>
    <row r="13138" spans="5:17" x14ac:dyDescent="0.25">
      <c r="E13138" s="265"/>
      <c r="M13138" s="159"/>
      <c r="N13138" s="149"/>
      <c r="P13138" s="135"/>
      <c r="Q13138" s="135"/>
    </row>
    <row r="13139" spans="5:17" x14ac:dyDescent="0.25">
      <c r="E13139" s="265"/>
      <c r="M13139" s="159"/>
      <c r="N13139" s="149"/>
      <c r="P13139" s="135"/>
      <c r="Q13139" s="135"/>
    </row>
    <row r="13140" spans="5:17" x14ac:dyDescent="0.25">
      <c r="E13140" s="265"/>
      <c r="M13140" s="159"/>
      <c r="N13140" s="149"/>
      <c r="P13140" s="135"/>
      <c r="Q13140" s="135"/>
    </row>
    <row r="13141" spans="5:17" x14ac:dyDescent="0.25">
      <c r="E13141" s="265"/>
      <c r="M13141" s="159"/>
      <c r="N13141" s="149"/>
      <c r="P13141" s="135"/>
      <c r="Q13141" s="135"/>
    </row>
    <row r="13142" spans="5:17" x14ac:dyDescent="0.25">
      <c r="E13142" s="265"/>
      <c r="M13142" s="159"/>
      <c r="N13142" s="149"/>
      <c r="P13142" s="135"/>
      <c r="Q13142" s="135"/>
    </row>
    <row r="13143" spans="5:17" x14ac:dyDescent="0.25">
      <c r="E13143" s="265"/>
      <c r="M13143" s="159"/>
      <c r="N13143" s="149"/>
      <c r="P13143" s="135"/>
      <c r="Q13143" s="135"/>
    </row>
    <row r="13144" spans="5:17" x14ac:dyDescent="0.25">
      <c r="E13144" s="265"/>
      <c r="M13144" s="159"/>
      <c r="N13144" s="149"/>
      <c r="P13144" s="135"/>
      <c r="Q13144" s="135"/>
    </row>
    <row r="13145" spans="5:17" x14ac:dyDescent="0.25">
      <c r="E13145" s="265"/>
      <c r="M13145" s="159"/>
      <c r="N13145" s="149"/>
      <c r="P13145" s="135"/>
      <c r="Q13145" s="135"/>
    </row>
    <row r="13146" spans="5:17" x14ac:dyDescent="0.25">
      <c r="E13146" s="265"/>
      <c r="M13146" s="159"/>
      <c r="N13146" s="149"/>
      <c r="P13146" s="135"/>
      <c r="Q13146" s="135"/>
    </row>
    <row r="13147" spans="5:17" x14ac:dyDescent="0.25">
      <c r="E13147" s="265"/>
      <c r="M13147" s="159"/>
      <c r="N13147" s="149"/>
      <c r="P13147" s="135"/>
      <c r="Q13147" s="135"/>
    </row>
    <row r="13148" spans="5:17" x14ac:dyDescent="0.25">
      <c r="E13148" s="265"/>
      <c r="M13148" s="159"/>
      <c r="N13148" s="149"/>
      <c r="P13148" s="135"/>
      <c r="Q13148" s="135"/>
    </row>
    <row r="13149" spans="5:17" x14ac:dyDescent="0.25">
      <c r="E13149" s="265"/>
      <c r="M13149" s="159"/>
      <c r="N13149" s="149"/>
      <c r="P13149" s="135"/>
      <c r="Q13149" s="135"/>
    </row>
    <row r="13150" spans="5:17" x14ac:dyDescent="0.25">
      <c r="E13150" s="265"/>
      <c r="M13150" s="159"/>
      <c r="N13150" s="149"/>
      <c r="P13150" s="135"/>
      <c r="Q13150" s="135"/>
    </row>
    <row r="13151" spans="5:17" x14ac:dyDescent="0.25">
      <c r="E13151" s="265"/>
      <c r="M13151" s="159"/>
      <c r="N13151" s="149"/>
      <c r="P13151" s="135"/>
      <c r="Q13151" s="135"/>
    </row>
    <row r="13152" spans="5:17" x14ac:dyDescent="0.25">
      <c r="E13152" s="265"/>
      <c r="M13152" s="159"/>
      <c r="N13152" s="149"/>
      <c r="P13152" s="135"/>
      <c r="Q13152" s="135"/>
    </row>
    <row r="13153" spans="5:17" x14ac:dyDescent="0.25">
      <c r="E13153" s="265"/>
      <c r="M13153" s="159"/>
      <c r="N13153" s="149"/>
      <c r="P13153" s="135"/>
      <c r="Q13153" s="135"/>
    </row>
    <row r="13154" spans="5:17" x14ac:dyDescent="0.25">
      <c r="E13154" s="265"/>
      <c r="M13154" s="159"/>
      <c r="N13154" s="149"/>
      <c r="P13154" s="135"/>
      <c r="Q13154" s="135"/>
    </row>
    <row r="13155" spans="5:17" x14ac:dyDescent="0.25">
      <c r="E13155" s="265"/>
      <c r="M13155" s="159"/>
      <c r="N13155" s="149"/>
      <c r="P13155" s="135"/>
      <c r="Q13155" s="135"/>
    </row>
    <row r="13156" spans="5:17" x14ac:dyDescent="0.25">
      <c r="E13156" s="265"/>
      <c r="M13156" s="159"/>
      <c r="N13156" s="149"/>
      <c r="P13156" s="135"/>
      <c r="Q13156" s="135"/>
    </row>
    <row r="13157" spans="5:17" x14ac:dyDescent="0.25">
      <c r="E13157" s="265"/>
      <c r="M13157" s="159"/>
      <c r="N13157" s="149"/>
      <c r="P13157" s="135"/>
      <c r="Q13157" s="135"/>
    </row>
    <row r="13158" spans="5:17" x14ac:dyDescent="0.25">
      <c r="E13158" s="265"/>
      <c r="M13158" s="159"/>
      <c r="N13158" s="149"/>
      <c r="P13158" s="135"/>
      <c r="Q13158" s="135"/>
    </row>
    <row r="13159" spans="5:17" x14ac:dyDescent="0.25">
      <c r="E13159" s="265"/>
      <c r="M13159" s="159"/>
      <c r="N13159" s="149"/>
      <c r="P13159" s="135"/>
      <c r="Q13159" s="135"/>
    </row>
    <row r="13160" spans="5:17" x14ac:dyDescent="0.25">
      <c r="E13160" s="265"/>
      <c r="M13160" s="159"/>
      <c r="N13160" s="149"/>
      <c r="P13160" s="135"/>
      <c r="Q13160" s="135"/>
    </row>
    <row r="13161" spans="5:17" x14ac:dyDescent="0.25">
      <c r="E13161" s="265"/>
      <c r="M13161" s="159"/>
      <c r="N13161" s="149"/>
      <c r="P13161" s="135"/>
      <c r="Q13161" s="135"/>
    </row>
    <row r="13162" spans="5:17" x14ac:dyDescent="0.25">
      <c r="E13162" s="265"/>
      <c r="M13162" s="159"/>
      <c r="N13162" s="149"/>
      <c r="P13162" s="135"/>
      <c r="Q13162" s="135"/>
    </row>
    <row r="13163" spans="5:17" x14ac:dyDescent="0.25">
      <c r="E13163" s="265"/>
      <c r="M13163" s="159"/>
      <c r="N13163" s="149"/>
      <c r="P13163" s="135"/>
      <c r="Q13163" s="135"/>
    </row>
    <row r="13164" spans="5:17" x14ac:dyDescent="0.25">
      <c r="E13164" s="265"/>
      <c r="M13164" s="159"/>
      <c r="N13164" s="149"/>
      <c r="P13164" s="135"/>
      <c r="Q13164" s="135"/>
    </row>
    <row r="13165" spans="5:17" x14ac:dyDescent="0.25">
      <c r="E13165" s="265"/>
      <c r="M13165" s="159"/>
      <c r="N13165" s="149"/>
      <c r="P13165" s="135"/>
      <c r="Q13165" s="135"/>
    </row>
    <row r="13166" spans="5:17" x14ac:dyDescent="0.25">
      <c r="E13166" s="265"/>
      <c r="M13166" s="159"/>
      <c r="N13166" s="149"/>
      <c r="P13166" s="135"/>
      <c r="Q13166" s="135"/>
    </row>
    <row r="13167" spans="5:17" x14ac:dyDescent="0.25">
      <c r="E13167" s="265"/>
      <c r="M13167" s="159"/>
      <c r="N13167" s="149"/>
      <c r="P13167" s="135"/>
      <c r="Q13167" s="135"/>
    </row>
    <row r="13168" spans="5:17" x14ac:dyDescent="0.25">
      <c r="E13168" s="265"/>
      <c r="M13168" s="159"/>
      <c r="N13168" s="149"/>
      <c r="P13168" s="135"/>
      <c r="Q13168" s="135"/>
    </row>
    <row r="13169" spans="5:17" x14ac:dyDescent="0.25">
      <c r="E13169" s="265"/>
      <c r="M13169" s="159"/>
      <c r="N13169" s="149"/>
      <c r="P13169" s="135"/>
      <c r="Q13169" s="135"/>
    </row>
    <row r="13170" spans="5:17" x14ac:dyDescent="0.25">
      <c r="E13170" s="265"/>
      <c r="M13170" s="159"/>
      <c r="N13170" s="149"/>
      <c r="P13170" s="135"/>
      <c r="Q13170" s="135"/>
    </row>
    <row r="13171" spans="5:17" x14ac:dyDescent="0.25">
      <c r="E13171" s="265"/>
      <c r="M13171" s="159"/>
      <c r="N13171" s="149"/>
      <c r="P13171" s="135"/>
      <c r="Q13171" s="135"/>
    </row>
    <row r="13172" spans="5:17" x14ac:dyDescent="0.25">
      <c r="E13172" s="265"/>
      <c r="M13172" s="159"/>
      <c r="N13172" s="149"/>
      <c r="P13172" s="135"/>
      <c r="Q13172" s="135"/>
    </row>
    <row r="13173" spans="5:17" x14ac:dyDescent="0.25">
      <c r="E13173" s="265"/>
      <c r="M13173" s="159"/>
      <c r="N13173" s="149"/>
      <c r="P13173" s="135"/>
      <c r="Q13173" s="135"/>
    </row>
    <row r="13174" spans="5:17" x14ac:dyDescent="0.25">
      <c r="E13174" s="265"/>
      <c r="M13174" s="159"/>
      <c r="N13174" s="149"/>
      <c r="P13174" s="135"/>
      <c r="Q13174" s="135"/>
    </row>
    <row r="13175" spans="5:17" x14ac:dyDescent="0.25">
      <c r="E13175" s="265"/>
      <c r="M13175" s="159"/>
      <c r="N13175" s="149"/>
      <c r="P13175" s="135"/>
      <c r="Q13175" s="135"/>
    </row>
    <row r="13176" spans="5:17" x14ac:dyDescent="0.25">
      <c r="E13176" s="265"/>
      <c r="M13176" s="159"/>
      <c r="N13176" s="149"/>
      <c r="P13176" s="135"/>
      <c r="Q13176" s="135"/>
    </row>
    <row r="13177" spans="5:17" x14ac:dyDescent="0.25">
      <c r="E13177" s="265"/>
      <c r="M13177" s="159"/>
      <c r="N13177" s="149"/>
      <c r="P13177" s="135"/>
      <c r="Q13177" s="135"/>
    </row>
    <row r="13178" spans="5:17" x14ac:dyDescent="0.25">
      <c r="E13178" s="265"/>
      <c r="M13178" s="159"/>
      <c r="N13178" s="149"/>
      <c r="P13178" s="135"/>
      <c r="Q13178" s="135"/>
    </row>
    <row r="13179" spans="5:17" x14ac:dyDescent="0.25">
      <c r="E13179" s="265"/>
      <c r="M13179" s="159"/>
      <c r="N13179" s="149"/>
      <c r="P13179" s="135"/>
      <c r="Q13179" s="135"/>
    </row>
    <row r="13180" spans="5:17" x14ac:dyDescent="0.25">
      <c r="E13180" s="265"/>
      <c r="M13180" s="159"/>
      <c r="N13180" s="149"/>
      <c r="P13180" s="135"/>
      <c r="Q13180" s="135"/>
    </row>
    <row r="13181" spans="5:17" x14ac:dyDescent="0.25">
      <c r="E13181" s="265"/>
      <c r="M13181" s="159"/>
      <c r="N13181" s="149"/>
      <c r="P13181" s="135"/>
      <c r="Q13181" s="135"/>
    </row>
    <row r="13182" spans="5:17" x14ac:dyDescent="0.25">
      <c r="E13182" s="265"/>
      <c r="M13182" s="159"/>
      <c r="N13182" s="149"/>
      <c r="P13182" s="135"/>
      <c r="Q13182" s="135"/>
    </row>
    <row r="13183" spans="5:17" x14ac:dyDescent="0.25">
      <c r="E13183" s="265"/>
      <c r="M13183" s="159"/>
      <c r="N13183" s="149"/>
      <c r="P13183" s="135"/>
      <c r="Q13183" s="135"/>
    </row>
    <row r="13184" spans="5:17" x14ac:dyDescent="0.25">
      <c r="E13184" s="265"/>
      <c r="M13184" s="159"/>
      <c r="N13184" s="149"/>
      <c r="P13184" s="135"/>
      <c r="Q13184" s="135"/>
    </row>
    <row r="13185" spans="5:17" x14ac:dyDescent="0.25">
      <c r="E13185" s="265"/>
      <c r="M13185" s="159"/>
      <c r="N13185" s="149"/>
      <c r="P13185" s="135"/>
      <c r="Q13185" s="135"/>
    </row>
    <row r="13186" spans="5:17" x14ac:dyDescent="0.25">
      <c r="E13186" s="265"/>
      <c r="M13186" s="159"/>
      <c r="N13186" s="149"/>
      <c r="P13186" s="135"/>
      <c r="Q13186" s="135"/>
    </row>
    <row r="13187" spans="5:17" x14ac:dyDescent="0.25">
      <c r="E13187" s="265"/>
      <c r="M13187" s="159"/>
      <c r="N13187" s="149"/>
      <c r="P13187" s="135"/>
      <c r="Q13187" s="135"/>
    </row>
    <row r="13188" spans="5:17" x14ac:dyDescent="0.25">
      <c r="E13188" s="265"/>
      <c r="M13188" s="159"/>
      <c r="N13188" s="149"/>
      <c r="P13188" s="135"/>
      <c r="Q13188" s="135"/>
    </row>
    <row r="13189" spans="5:17" x14ac:dyDescent="0.25">
      <c r="E13189" s="265"/>
      <c r="M13189" s="159"/>
      <c r="N13189" s="149"/>
      <c r="P13189" s="135"/>
      <c r="Q13189" s="135"/>
    </row>
    <row r="13190" spans="5:17" x14ac:dyDescent="0.25">
      <c r="E13190" s="265"/>
      <c r="M13190" s="159"/>
      <c r="N13190" s="149"/>
      <c r="P13190" s="135"/>
      <c r="Q13190" s="135"/>
    </row>
    <row r="13191" spans="5:17" x14ac:dyDescent="0.25">
      <c r="E13191" s="265"/>
      <c r="M13191" s="159"/>
      <c r="N13191" s="149"/>
      <c r="P13191" s="135"/>
      <c r="Q13191" s="135"/>
    </row>
    <row r="13192" spans="5:17" x14ac:dyDescent="0.25">
      <c r="E13192" s="265"/>
      <c r="M13192" s="159"/>
      <c r="N13192" s="149"/>
      <c r="P13192" s="135"/>
      <c r="Q13192" s="135"/>
    </row>
    <row r="13193" spans="5:17" x14ac:dyDescent="0.25">
      <c r="E13193" s="265"/>
      <c r="M13193" s="159"/>
      <c r="N13193" s="149"/>
      <c r="P13193" s="135"/>
      <c r="Q13193" s="135"/>
    </row>
    <row r="13194" spans="5:17" x14ac:dyDescent="0.25">
      <c r="E13194" s="265"/>
      <c r="M13194" s="159"/>
      <c r="N13194" s="149"/>
      <c r="P13194" s="135"/>
      <c r="Q13194" s="135"/>
    </row>
    <row r="13195" spans="5:17" x14ac:dyDescent="0.25">
      <c r="E13195" s="265"/>
      <c r="M13195" s="159"/>
      <c r="N13195" s="149"/>
      <c r="P13195" s="135"/>
      <c r="Q13195" s="135"/>
    </row>
    <row r="13196" spans="5:17" x14ac:dyDescent="0.25">
      <c r="E13196" s="265"/>
      <c r="M13196" s="159"/>
      <c r="N13196" s="149"/>
      <c r="P13196" s="135"/>
      <c r="Q13196" s="135"/>
    </row>
    <row r="13197" spans="5:17" x14ac:dyDescent="0.25">
      <c r="E13197" s="265"/>
      <c r="M13197" s="159"/>
      <c r="N13197" s="149"/>
      <c r="P13197" s="135"/>
      <c r="Q13197" s="135"/>
    </row>
    <row r="13198" spans="5:17" x14ac:dyDescent="0.25">
      <c r="E13198" s="265"/>
      <c r="M13198" s="159"/>
      <c r="N13198" s="149"/>
      <c r="P13198" s="135"/>
      <c r="Q13198" s="135"/>
    </row>
    <row r="13199" spans="5:17" x14ac:dyDescent="0.25">
      <c r="E13199" s="265"/>
      <c r="M13199" s="159"/>
      <c r="N13199" s="149"/>
      <c r="P13199" s="135"/>
      <c r="Q13199" s="135"/>
    </row>
    <row r="13200" spans="5:17" x14ac:dyDescent="0.25">
      <c r="E13200" s="265"/>
      <c r="M13200" s="159"/>
      <c r="N13200" s="149"/>
      <c r="P13200" s="135"/>
      <c r="Q13200" s="135"/>
    </row>
    <row r="13201" spans="5:17" x14ac:dyDescent="0.25">
      <c r="E13201" s="265"/>
      <c r="M13201" s="159"/>
      <c r="N13201" s="149"/>
      <c r="P13201" s="135"/>
      <c r="Q13201" s="135"/>
    </row>
    <row r="13202" spans="5:17" x14ac:dyDescent="0.25">
      <c r="E13202" s="265"/>
      <c r="M13202" s="159"/>
      <c r="N13202" s="149"/>
      <c r="P13202" s="135"/>
      <c r="Q13202" s="135"/>
    </row>
    <row r="13203" spans="5:17" x14ac:dyDescent="0.25">
      <c r="E13203" s="265"/>
      <c r="M13203" s="159"/>
      <c r="N13203" s="149"/>
      <c r="P13203" s="135"/>
      <c r="Q13203" s="135"/>
    </row>
    <row r="13204" spans="5:17" x14ac:dyDescent="0.25">
      <c r="E13204" s="265"/>
      <c r="M13204" s="159"/>
      <c r="N13204" s="149"/>
      <c r="P13204" s="135"/>
      <c r="Q13204" s="135"/>
    </row>
    <row r="13205" spans="5:17" x14ac:dyDescent="0.25">
      <c r="E13205" s="265"/>
      <c r="M13205" s="159"/>
      <c r="N13205" s="149"/>
      <c r="P13205" s="135"/>
      <c r="Q13205" s="135"/>
    </row>
    <row r="13206" spans="5:17" x14ac:dyDescent="0.25">
      <c r="E13206" s="265"/>
      <c r="M13206" s="159"/>
      <c r="N13206" s="149"/>
      <c r="P13206" s="135"/>
      <c r="Q13206" s="135"/>
    </row>
    <row r="13207" spans="5:17" x14ac:dyDescent="0.25">
      <c r="E13207" s="265"/>
      <c r="M13207" s="159"/>
      <c r="N13207" s="149"/>
      <c r="P13207" s="135"/>
      <c r="Q13207" s="135"/>
    </row>
    <row r="13208" spans="5:17" x14ac:dyDescent="0.25">
      <c r="E13208" s="265"/>
      <c r="M13208" s="159"/>
      <c r="N13208" s="149"/>
      <c r="P13208" s="135"/>
      <c r="Q13208" s="135"/>
    </row>
    <row r="13209" spans="5:17" x14ac:dyDescent="0.25">
      <c r="E13209" s="265"/>
      <c r="M13209" s="159"/>
      <c r="N13209" s="149"/>
      <c r="P13209" s="135"/>
      <c r="Q13209" s="135"/>
    </row>
    <row r="13210" spans="5:17" x14ac:dyDescent="0.25">
      <c r="E13210" s="265"/>
      <c r="M13210" s="159"/>
      <c r="N13210" s="149"/>
      <c r="P13210" s="135"/>
      <c r="Q13210" s="135"/>
    </row>
    <row r="13211" spans="5:17" x14ac:dyDescent="0.25">
      <c r="E13211" s="265"/>
      <c r="M13211" s="159"/>
      <c r="N13211" s="149"/>
      <c r="P13211" s="135"/>
      <c r="Q13211" s="135"/>
    </row>
    <row r="13212" spans="5:17" x14ac:dyDescent="0.25">
      <c r="E13212" s="265"/>
      <c r="M13212" s="159"/>
      <c r="N13212" s="149"/>
      <c r="P13212" s="135"/>
      <c r="Q13212" s="135"/>
    </row>
    <row r="13213" spans="5:17" x14ac:dyDescent="0.25">
      <c r="E13213" s="265"/>
      <c r="M13213" s="159"/>
      <c r="N13213" s="149"/>
      <c r="P13213" s="135"/>
      <c r="Q13213" s="135"/>
    </row>
    <row r="13214" spans="5:17" x14ac:dyDescent="0.25">
      <c r="E13214" s="265"/>
      <c r="M13214" s="159"/>
      <c r="N13214" s="149"/>
      <c r="P13214" s="135"/>
      <c r="Q13214" s="135"/>
    </row>
    <row r="13215" spans="5:17" x14ac:dyDescent="0.25">
      <c r="E13215" s="265"/>
      <c r="M13215" s="159"/>
      <c r="N13215" s="149"/>
      <c r="P13215" s="135"/>
      <c r="Q13215" s="135"/>
    </row>
    <row r="13216" spans="5:17" x14ac:dyDescent="0.25">
      <c r="E13216" s="265"/>
      <c r="M13216" s="159"/>
      <c r="N13216" s="149"/>
      <c r="P13216" s="135"/>
      <c r="Q13216" s="135"/>
    </row>
    <row r="13217" spans="5:17" x14ac:dyDescent="0.25">
      <c r="E13217" s="265"/>
      <c r="M13217" s="159"/>
      <c r="N13217" s="149"/>
      <c r="P13217" s="135"/>
      <c r="Q13217" s="135"/>
    </row>
    <row r="13218" spans="5:17" x14ac:dyDescent="0.25">
      <c r="E13218" s="265"/>
      <c r="M13218" s="159"/>
      <c r="N13218" s="149"/>
      <c r="P13218" s="135"/>
      <c r="Q13218" s="135"/>
    </row>
    <row r="13219" spans="5:17" x14ac:dyDescent="0.25">
      <c r="E13219" s="265"/>
      <c r="M13219" s="159"/>
      <c r="N13219" s="149"/>
      <c r="P13219" s="135"/>
      <c r="Q13219" s="135"/>
    </row>
    <row r="13220" spans="5:17" x14ac:dyDescent="0.25">
      <c r="E13220" s="265"/>
      <c r="M13220" s="159"/>
      <c r="N13220" s="149"/>
      <c r="P13220" s="135"/>
      <c r="Q13220" s="135"/>
    </row>
    <row r="13221" spans="5:17" x14ac:dyDescent="0.25">
      <c r="E13221" s="265"/>
      <c r="M13221" s="159"/>
      <c r="N13221" s="149"/>
      <c r="P13221" s="135"/>
      <c r="Q13221" s="135"/>
    </row>
    <row r="13222" spans="5:17" x14ac:dyDescent="0.25">
      <c r="E13222" s="265"/>
      <c r="M13222" s="159"/>
      <c r="N13222" s="149"/>
      <c r="P13222" s="135"/>
      <c r="Q13222" s="135"/>
    </row>
    <row r="13223" spans="5:17" x14ac:dyDescent="0.25">
      <c r="E13223" s="265"/>
      <c r="M13223" s="159"/>
      <c r="N13223" s="149"/>
      <c r="P13223" s="135"/>
      <c r="Q13223" s="135"/>
    </row>
    <row r="13224" spans="5:17" x14ac:dyDescent="0.25">
      <c r="E13224" s="265"/>
      <c r="M13224" s="159"/>
      <c r="N13224" s="149"/>
      <c r="P13224" s="135"/>
      <c r="Q13224" s="135"/>
    </row>
    <row r="13225" spans="5:17" x14ac:dyDescent="0.25">
      <c r="E13225" s="265"/>
      <c r="M13225" s="159"/>
      <c r="N13225" s="149"/>
      <c r="P13225" s="135"/>
      <c r="Q13225" s="135"/>
    </row>
    <row r="13226" spans="5:17" x14ac:dyDescent="0.25">
      <c r="E13226" s="265"/>
      <c r="M13226" s="159"/>
      <c r="N13226" s="149"/>
      <c r="P13226" s="135"/>
      <c r="Q13226" s="135"/>
    </row>
    <row r="13227" spans="5:17" x14ac:dyDescent="0.25">
      <c r="E13227" s="265"/>
      <c r="M13227" s="159"/>
      <c r="N13227" s="149"/>
      <c r="P13227" s="135"/>
      <c r="Q13227" s="135"/>
    </row>
    <row r="13228" spans="5:17" x14ac:dyDescent="0.25">
      <c r="E13228" s="265"/>
      <c r="M13228" s="159"/>
      <c r="N13228" s="149"/>
      <c r="P13228" s="135"/>
      <c r="Q13228" s="135"/>
    </row>
    <row r="13229" spans="5:17" x14ac:dyDescent="0.25">
      <c r="E13229" s="265"/>
      <c r="M13229" s="159"/>
      <c r="N13229" s="149"/>
      <c r="P13229" s="135"/>
      <c r="Q13229" s="135"/>
    </row>
    <row r="13230" spans="5:17" x14ac:dyDescent="0.25">
      <c r="E13230" s="265"/>
      <c r="M13230" s="159"/>
      <c r="N13230" s="149"/>
      <c r="P13230" s="135"/>
      <c r="Q13230" s="135"/>
    </row>
    <row r="13231" spans="5:17" x14ac:dyDescent="0.25">
      <c r="E13231" s="265"/>
      <c r="M13231" s="159"/>
      <c r="N13231" s="149"/>
      <c r="P13231" s="135"/>
      <c r="Q13231" s="135"/>
    </row>
    <row r="13232" spans="5:17" x14ac:dyDescent="0.25">
      <c r="E13232" s="265"/>
      <c r="M13232" s="159"/>
      <c r="N13232" s="149"/>
      <c r="P13232" s="135"/>
      <c r="Q13232" s="135"/>
    </row>
    <row r="13233" spans="5:17" x14ac:dyDescent="0.25">
      <c r="E13233" s="265"/>
      <c r="M13233" s="159"/>
      <c r="N13233" s="149"/>
      <c r="P13233" s="135"/>
      <c r="Q13233" s="135"/>
    </row>
    <row r="13234" spans="5:17" x14ac:dyDescent="0.25">
      <c r="E13234" s="265"/>
      <c r="M13234" s="159"/>
      <c r="N13234" s="149"/>
      <c r="P13234" s="135"/>
      <c r="Q13234" s="135"/>
    </row>
    <row r="13235" spans="5:17" x14ac:dyDescent="0.25">
      <c r="E13235" s="265"/>
      <c r="M13235" s="159"/>
      <c r="N13235" s="149"/>
      <c r="P13235" s="135"/>
      <c r="Q13235" s="135"/>
    </row>
    <row r="13236" spans="5:17" x14ac:dyDescent="0.25">
      <c r="E13236" s="265"/>
      <c r="M13236" s="159"/>
      <c r="N13236" s="149"/>
      <c r="P13236" s="135"/>
      <c r="Q13236" s="135"/>
    </row>
    <row r="13237" spans="5:17" x14ac:dyDescent="0.25">
      <c r="E13237" s="265"/>
      <c r="M13237" s="159"/>
      <c r="N13237" s="149"/>
      <c r="P13237" s="135"/>
      <c r="Q13237" s="135"/>
    </row>
    <row r="13238" spans="5:17" x14ac:dyDescent="0.25">
      <c r="E13238" s="265"/>
      <c r="M13238" s="159"/>
      <c r="N13238" s="149"/>
      <c r="P13238" s="135"/>
      <c r="Q13238" s="135"/>
    </row>
    <row r="13239" spans="5:17" x14ac:dyDescent="0.25">
      <c r="E13239" s="265"/>
      <c r="M13239" s="159"/>
      <c r="N13239" s="149"/>
      <c r="P13239" s="135"/>
      <c r="Q13239" s="135"/>
    </row>
    <row r="13240" spans="5:17" x14ac:dyDescent="0.25">
      <c r="E13240" s="265"/>
      <c r="M13240" s="159"/>
      <c r="N13240" s="149"/>
      <c r="P13240" s="135"/>
      <c r="Q13240" s="135"/>
    </row>
    <row r="13241" spans="5:17" x14ac:dyDescent="0.25">
      <c r="E13241" s="265"/>
      <c r="M13241" s="159"/>
      <c r="N13241" s="149"/>
      <c r="P13241" s="135"/>
      <c r="Q13241" s="135"/>
    </row>
    <row r="13242" spans="5:17" x14ac:dyDescent="0.25">
      <c r="E13242" s="265"/>
      <c r="M13242" s="159"/>
      <c r="N13242" s="149"/>
      <c r="P13242" s="135"/>
      <c r="Q13242" s="135"/>
    </row>
    <row r="13243" spans="5:17" x14ac:dyDescent="0.25">
      <c r="E13243" s="265"/>
      <c r="M13243" s="159"/>
      <c r="N13243" s="149"/>
      <c r="P13243" s="135"/>
      <c r="Q13243" s="135"/>
    </row>
    <row r="13244" spans="5:17" x14ac:dyDescent="0.25">
      <c r="E13244" s="265"/>
      <c r="M13244" s="159"/>
      <c r="N13244" s="149"/>
      <c r="P13244" s="135"/>
      <c r="Q13244" s="135"/>
    </row>
    <row r="13245" spans="5:17" x14ac:dyDescent="0.25">
      <c r="E13245" s="265"/>
      <c r="M13245" s="159"/>
      <c r="N13245" s="149"/>
      <c r="P13245" s="135"/>
      <c r="Q13245" s="135"/>
    </row>
    <row r="13246" spans="5:17" x14ac:dyDescent="0.25">
      <c r="E13246" s="265"/>
      <c r="M13246" s="159"/>
      <c r="N13246" s="149"/>
      <c r="P13246" s="135"/>
      <c r="Q13246" s="135"/>
    </row>
    <row r="13247" spans="5:17" x14ac:dyDescent="0.25">
      <c r="E13247" s="265"/>
      <c r="M13247" s="159"/>
      <c r="N13247" s="149"/>
      <c r="P13247" s="135"/>
      <c r="Q13247" s="135"/>
    </row>
    <row r="13248" spans="5:17" x14ac:dyDescent="0.25">
      <c r="E13248" s="265"/>
      <c r="M13248" s="159"/>
      <c r="N13248" s="149"/>
      <c r="P13248" s="135"/>
      <c r="Q13248" s="135"/>
    </row>
    <row r="13249" spans="5:17" x14ac:dyDescent="0.25">
      <c r="E13249" s="265"/>
      <c r="M13249" s="159"/>
      <c r="N13249" s="149"/>
      <c r="P13249" s="135"/>
      <c r="Q13249" s="135"/>
    </row>
    <row r="13250" spans="5:17" x14ac:dyDescent="0.25">
      <c r="E13250" s="265"/>
      <c r="M13250" s="159"/>
      <c r="N13250" s="149"/>
      <c r="P13250" s="135"/>
      <c r="Q13250" s="135"/>
    </row>
    <row r="13251" spans="5:17" x14ac:dyDescent="0.25">
      <c r="E13251" s="265"/>
      <c r="M13251" s="159"/>
      <c r="N13251" s="149"/>
      <c r="P13251" s="135"/>
      <c r="Q13251" s="135"/>
    </row>
    <row r="13252" spans="5:17" x14ac:dyDescent="0.25">
      <c r="E13252" s="265"/>
      <c r="M13252" s="159"/>
      <c r="N13252" s="149"/>
      <c r="P13252" s="135"/>
      <c r="Q13252" s="135"/>
    </row>
    <row r="13253" spans="5:17" x14ac:dyDescent="0.25">
      <c r="E13253" s="265"/>
      <c r="M13253" s="159"/>
      <c r="N13253" s="149"/>
      <c r="P13253" s="135"/>
      <c r="Q13253" s="135"/>
    </row>
    <row r="13254" spans="5:17" x14ac:dyDescent="0.25">
      <c r="E13254" s="265"/>
      <c r="M13254" s="159"/>
      <c r="N13254" s="149"/>
      <c r="P13254" s="135"/>
      <c r="Q13254" s="135"/>
    </row>
    <row r="13255" spans="5:17" x14ac:dyDescent="0.25">
      <c r="E13255" s="265"/>
      <c r="M13255" s="159"/>
      <c r="N13255" s="149"/>
      <c r="P13255" s="135"/>
      <c r="Q13255" s="135"/>
    </row>
    <row r="13256" spans="5:17" x14ac:dyDescent="0.25">
      <c r="E13256" s="265"/>
      <c r="M13256" s="159"/>
      <c r="N13256" s="149"/>
      <c r="P13256" s="135"/>
      <c r="Q13256" s="135"/>
    </row>
    <row r="13257" spans="5:17" x14ac:dyDescent="0.25">
      <c r="E13257" s="265"/>
      <c r="M13257" s="159"/>
      <c r="N13257" s="149"/>
      <c r="P13257" s="135"/>
      <c r="Q13257" s="135"/>
    </row>
    <row r="13258" spans="5:17" x14ac:dyDescent="0.25">
      <c r="E13258" s="265"/>
      <c r="M13258" s="159"/>
      <c r="N13258" s="149"/>
      <c r="P13258" s="135"/>
      <c r="Q13258" s="135"/>
    </row>
    <row r="13259" spans="5:17" x14ac:dyDescent="0.25">
      <c r="E13259" s="265"/>
      <c r="M13259" s="159"/>
      <c r="N13259" s="149"/>
      <c r="P13259" s="135"/>
      <c r="Q13259" s="135"/>
    </row>
    <row r="13260" spans="5:17" x14ac:dyDescent="0.25">
      <c r="E13260" s="265"/>
      <c r="M13260" s="159"/>
      <c r="N13260" s="149"/>
      <c r="P13260" s="135"/>
      <c r="Q13260" s="135"/>
    </row>
    <row r="13261" spans="5:17" x14ac:dyDescent="0.25">
      <c r="E13261" s="265"/>
      <c r="M13261" s="159"/>
      <c r="N13261" s="149"/>
      <c r="P13261" s="135"/>
      <c r="Q13261" s="135"/>
    </row>
    <row r="13262" spans="5:17" x14ac:dyDescent="0.25">
      <c r="E13262" s="265"/>
      <c r="M13262" s="159"/>
      <c r="N13262" s="149"/>
      <c r="P13262" s="135"/>
      <c r="Q13262" s="135"/>
    </row>
    <row r="13263" spans="5:17" x14ac:dyDescent="0.25">
      <c r="E13263" s="265"/>
      <c r="M13263" s="159"/>
      <c r="N13263" s="149"/>
      <c r="P13263" s="135"/>
      <c r="Q13263" s="135"/>
    </row>
    <row r="13264" spans="5:17" x14ac:dyDescent="0.25">
      <c r="E13264" s="265"/>
      <c r="M13264" s="159"/>
      <c r="N13264" s="149"/>
      <c r="P13264" s="135"/>
      <c r="Q13264" s="135"/>
    </row>
    <row r="13265" spans="5:17" x14ac:dyDescent="0.25">
      <c r="E13265" s="265"/>
      <c r="M13265" s="159"/>
      <c r="N13265" s="149"/>
      <c r="P13265" s="135"/>
      <c r="Q13265" s="135"/>
    </row>
    <row r="13266" spans="5:17" x14ac:dyDescent="0.25">
      <c r="E13266" s="265"/>
      <c r="M13266" s="159"/>
      <c r="N13266" s="149"/>
      <c r="P13266" s="135"/>
      <c r="Q13266" s="135"/>
    </row>
    <row r="13267" spans="5:17" x14ac:dyDescent="0.25">
      <c r="E13267" s="265"/>
      <c r="M13267" s="159"/>
      <c r="N13267" s="149"/>
      <c r="P13267" s="135"/>
      <c r="Q13267" s="135"/>
    </row>
    <row r="13268" spans="5:17" x14ac:dyDescent="0.25">
      <c r="E13268" s="265"/>
      <c r="M13268" s="159"/>
      <c r="N13268" s="149"/>
      <c r="P13268" s="135"/>
      <c r="Q13268" s="135"/>
    </row>
    <row r="13269" spans="5:17" x14ac:dyDescent="0.25">
      <c r="E13269" s="265"/>
      <c r="M13269" s="159"/>
      <c r="N13269" s="149"/>
      <c r="P13269" s="135"/>
      <c r="Q13269" s="135"/>
    </row>
    <row r="13270" spans="5:17" x14ac:dyDescent="0.25">
      <c r="E13270" s="265"/>
      <c r="M13270" s="159"/>
      <c r="N13270" s="149"/>
      <c r="P13270" s="135"/>
      <c r="Q13270" s="135"/>
    </row>
    <row r="13271" spans="5:17" x14ac:dyDescent="0.25">
      <c r="E13271" s="265"/>
      <c r="M13271" s="159"/>
      <c r="N13271" s="149"/>
      <c r="P13271" s="135"/>
      <c r="Q13271" s="135"/>
    </row>
    <row r="13272" spans="5:17" x14ac:dyDescent="0.25">
      <c r="E13272" s="265"/>
      <c r="M13272" s="159"/>
      <c r="N13272" s="149"/>
      <c r="P13272" s="135"/>
      <c r="Q13272" s="135"/>
    </row>
    <row r="13273" spans="5:17" x14ac:dyDescent="0.25">
      <c r="E13273" s="265"/>
      <c r="M13273" s="159"/>
      <c r="N13273" s="149"/>
      <c r="P13273" s="135"/>
      <c r="Q13273" s="135"/>
    </row>
    <row r="13274" spans="5:17" x14ac:dyDescent="0.25">
      <c r="E13274" s="265"/>
      <c r="M13274" s="159"/>
      <c r="N13274" s="149"/>
      <c r="P13274" s="135"/>
      <c r="Q13274" s="135"/>
    </row>
    <row r="13275" spans="5:17" x14ac:dyDescent="0.25">
      <c r="E13275" s="265"/>
      <c r="M13275" s="159"/>
      <c r="N13275" s="149"/>
      <c r="P13275" s="135"/>
      <c r="Q13275" s="135"/>
    </row>
    <row r="13276" spans="5:17" x14ac:dyDescent="0.25">
      <c r="E13276" s="265"/>
      <c r="M13276" s="159"/>
      <c r="N13276" s="149"/>
      <c r="P13276" s="135"/>
      <c r="Q13276" s="135"/>
    </row>
    <row r="13277" spans="5:17" x14ac:dyDescent="0.25">
      <c r="E13277" s="265"/>
      <c r="M13277" s="159"/>
      <c r="N13277" s="149"/>
      <c r="P13277" s="135"/>
      <c r="Q13277" s="135"/>
    </row>
    <row r="13278" spans="5:17" x14ac:dyDescent="0.25">
      <c r="E13278" s="265"/>
      <c r="M13278" s="159"/>
      <c r="N13278" s="149"/>
      <c r="P13278" s="135"/>
      <c r="Q13278" s="135"/>
    </row>
    <row r="13279" spans="5:17" x14ac:dyDescent="0.25">
      <c r="E13279" s="265"/>
      <c r="M13279" s="159"/>
      <c r="N13279" s="149"/>
      <c r="P13279" s="135"/>
      <c r="Q13279" s="135"/>
    </row>
    <row r="13280" spans="5:17" x14ac:dyDescent="0.25">
      <c r="E13280" s="265"/>
      <c r="M13280" s="159"/>
      <c r="N13280" s="149"/>
      <c r="P13280" s="135"/>
      <c r="Q13280" s="135"/>
    </row>
    <row r="13281" spans="5:17" x14ac:dyDescent="0.25">
      <c r="E13281" s="265"/>
      <c r="M13281" s="159"/>
      <c r="N13281" s="149"/>
      <c r="P13281" s="135"/>
      <c r="Q13281" s="135"/>
    </row>
    <row r="13282" spans="5:17" x14ac:dyDescent="0.25">
      <c r="E13282" s="265"/>
      <c r="M13282" s="159"/>
      <c r="N13282" s="149"/>
      <c r="P13282" s="135"/>
      <c r="Q13282" s="135"/>
    </row>
    <row r="13283" spans="5:17" x14ac:dyDescent="0.25">
      <c r="E13283" s="265"/>
      <c r="M13283" s="159"/>
      <c r="N13283" s="149"/>
      <c r="P13283" s="135"/>
      <c r="Q13283" s="135"/>
    </row>
    <row r="13284" spans="5:17" x14ac:dyDescent="0.25">
      <c r="E13284" s="265"/>
      <c r="M13284" s="159"/>
      <c r="N13284" s="149"/>
      <c r="P13284" s="135"/>
      <c r="Q13284" s="135"/>
    </row>
    <row r="13285" spans="5:17" x14ac:dyDescent="0.25">
      <c r="E13285" s="265"/>
      <c r="M13285" s="159"/>
      <c r="N13285" s="149"/>
      <c r="P13285" s="135"/>
      <c r="Q13285" s="135"/>
    </row>
    <row r="13286" spans="5:17" x14ac:dyDescent="0.25">
      <c r="E13286" s="265"/>
      <c r="M13286" s="159"/>
      <c r="N13286" s="149"/>
      <c r="P13286" s="135"/>
      <c r="Q13286" s="135"/>
    </row>
    <row r="13287" spans="5:17" x14ac:dyDescent="0.25">
      <c r="E13287" s="265"/>
      <c r="M13287" s="159"/>
      <c r="N13287" s="149"/>
      <c r="P13287" s="135"/>
      <c r="Q13287" s="135"/>
    </row>
    <row r="13288" spans="5:17" x14ac:dyDescent="0.25">
      <c r="E13288" s="265"/>
      <c r="M13288" s="159"/>
      <c r="N13288" s="149"/>
      <c r="P13288" s="135"/>
      <c r="Q13288" s="135"/>
    </row>
    <row r="13289" spans="5:17" x14ac:dyDescent="0.25">
      <c r="E13289" s="265"/>
      <c r="M13289" s="159"/>
      <c r="N13289" s="149"/>
      <c r="P13289" s="135"/>
      <c r="Q13289" s="135"/>
    </row>
    <row r="13290" spans="5:17" x14ac:dyDescent="0.25">
      <c r="E13290" s="265"/>
      <c r="M13290" s="159"/>
      <c r="N13290" s="149"/>
      <c r="P13290" s="135"/>
      <c r="Q13290" s="135"/>
    </row>
    <row r="13291" spans="5:17" x14ac:dyDescent="0.25">
      <c r="E13291" s="265"/>
      <c r="M13291" s="159"/>
      <c r="N13291" s="149"/>
      <c r="P13291" s="135"/>
      <c r="Q13291" s="135"/>
    </row>
    <row r="13292" spans="5:17" x14ac:dyDescent="0.25">
      <c r="E13292" s="265"/>
      <c r="M13292" s="159"/>
      <c r="N13292" s="149"/>
      <c r="P13292" s="135"/>
      <c r="Q13292" s="135"/>
    </row>
    <row r="13293" spans="5:17" x14ac:dyDescent="0.25">
      <c r="E13293" s="265"/>
      <c r="M13293" s="159"/>
      <c r="N13293" s="149"/>
      <c r="P13293" s="135"/>
      <c r="Q13293" s="135"/>
    </row>
    <row r="13294" spans="5:17" x14ac:dyDescent="0.25">
      <c r="E13294" s="265"/>
      <c r="M13294" s="159"/>
      <c r="N13294" s="149"/>
      <c r="P13294" s="135"/>
      <c r="Q13294" s="135"/>
    </row>
    <row r="13295" spans="5:17" x14ac:dyDescent="0.25">
      <c r="E13295" s="265"/>
      <c r="M13295" s="159"/>
      <c r="N13295" s="149"/>
      <c r="P13295" s="135"/>
      <c r="Q13295" s="135"/>
    </row>
    <row r="13296" spans="5:17" x14ac:dyDescent="0.25">
      <c r="E13296" s="265"/>
      <c r="M13296" s="159"/>
      <c r="N13296" s="149"/>
      <c r="P13296" s="135"/>
      <c r="Q13296" s="135"/>
    </row>
    <row r="13297" spans="5:17" x14ac:dyDescent="0.25">
      <c r="E13297" s="265"/>
      <c r="M13297" s="159"/>
      <c r="N13297" s="149"/>
      <c r="P13297" s="135"/>
      <c r="Q13297" s="135"/>
    </row>
    <row r="13298" spans="5:17" x14ac:dyDescent="0.25">
      <c r="E13298" s="265"/>
      <c r="M13298" s="159"/>
      <c r="N13298" s="149"/>
      <c r="P13298" s="135"/>
      <c r="Q13298" s="135"/>
    </row>
    <row r="13299" spans="5:17" x14ac:dyDescent="0.25">
      <c r="E13299" s="265"/>
      <c r="M13299" s="159"/>
      <c r="N13299" s="149"/>
      <c r="P13299" s="135"/>
      <c r="Q13299" s="135"/>
    </row>
    <row r="13300" spans="5:17" x14ac:dyDescent="0.25">
      <c r="E13300" s="265"/>
      <c r="M13300" s="159"/>
      <c r="N13300" s="149"/>
      <c r="P13300" s="135"/>
      <c r="Q13300" s="135"/>
    </row>
    <row r="13301" spans="5:17" x14ac:dyDescent="0.25">
      <c r="E13301" s="265"/>
      <c r="M13301" s="159"/>
      <c r="N13301" s="149"/>
      <c r="P13301" s="135"/>
      <c r="Q13301" s="135"/>
    </row>
    <row r="13302" spans="5:17" x14ac:dyDescent="0.25">
      <c r="E13302" s="265"/>
      <c r="M13302" s="159"/>
      <c r="N13302" s="149"/>
      <c r="P13302" s="135"/>
      <c r="Q13302" s="135"/>
    </row>
    <row r="13303" spans="5:17" x14ac:dyDescent="0.25">
      <c r="E13303" s="265"/>
      <c r="M13303" s="159"/>
      <c r="N13303" s="149"/>
      <c r="P13303" s="135"/>
      <c r="Q13303" s="135"/>
    </row>
    <row r="13304" spans="5:17" x14ac:dyDescent="0.25">
      <c r="E13304" s="265"/>
      <c r="M13304" s="159"/>
      <c r="N13304" s="149"/>
      <c r="P13304" s="135"/>
      <c r="Q13304" s="135"/>
    </row>
    <row r="13305" spans="5:17" x14ac:dyDescent="0.25">
      <c r="E13305" s="265"/>
      <c r="M13305" s="159"/>
      <c r="N13305" s="149"/>
      <c r="P13305" s="135"/>
      <c r="Q13305" s="135"/>
    </row>
    <row r="13306" spans="5:17" x14ac:dyDescent="0.25">
      <c r="E13306" s="265"/>
      <c r="M13306" s="159"/>
      <c r="N13306" s="149"/>
      <c r="P13306" s="135"/>
      <c r="Q13306" s="135"/>
    </row>
    <row r="13307" spans="5:17" x14ac:dyDescent="0.25">
      <c r="E13307" s="265"/>
      <c r="M13307" s="159"/>
      <c r="N13307" s="149"/>
      <c r="P13307" s="135"/>
      <c r="Q13307" s="135"/>
    </row>
    <row r="13308" spans="5:17" x14ac:dyDescent="0.25">
      <c r="E13308" s="265"/>
      <c r="M13308" s="159"/>
      <c r="N13308" s="149"/>
      <c r="P13308" s="135"/>
      <c r="Q13308" s="135"/>
    </row>
    <row r="13309" spans="5:17" x14ac:dyDescent="0.25">
      <c r="E13309" s="265"/>
      <c r="M13309" s="159"/>
      <c r="N13309" s="149"/>
      <c r="P13309" s="135"/>
      <c r="Q13309" s="135"/>
    </row>
    <row r="13310" spans="5:17" x14ac:dyDescent="0.25">
      <c r="E13310" s="265"/>
      <c r="M13310" s="159"/>
      <c r="N13310" s="149"/>
      <c r="P13310" s="135"/>
      <c r="Q13310" s="135"/>
    </row>
    <row r="13311" spans="5:17" x14ac:dyDescent="0.25">
      <c r="E13311" s="265"/>
      <c r="M13311" s="159"/>
      <c r="N13311" s="149"/>
      <c r="P13311" s="135"/>
      <c r="Q13311" s="135"/>
    </row>
    <row r="13312" spans="5:17" x14ac:dyDescent="0.25">
      <c r="E13312" s="265"/>
      <c r="M13312" s="159"/>
      <c r="N13312" s="149"/>
      <c r="P13312" s="135"/>
      <c r="Q13312" s="135"/>
    </row>
    <row r="13313" spans="5:17" x14ac:dyDescent="0.25">
      <c r="E13313" s="265"/>
      <c r="M13313" s="159"/>
      <c r="N13313" s="149"/>
      <c r="P13313" s="135"/>
      <c r="Q13313" s="135"/>
    </row>
    <row r="13314" spans="5:17" x14ac:dyDescent="0.25">
      <c r="E13314" s="265"/>
      <c r="M13314" s="159"/>
      <c r="N13314" s="149"/>
      <c r="P13314" s="135"/>
      <c r="Q13314" s="135"/>
    </row>
    <row r="13315" spans="5:17" x14ac:dyDescent="0.25">
      <c r="E13315" s="265"/>
      <c r="M13315" s="159"/>
      <c r="N13315" s="149"/>
      <c r="P13315" s="135"/>
      <c r="Q13315" s="135"/>
    </row>
    <row r="13316" spans="5:17" x14ac:dyDescent="0.25">
      <c r="E13316" s="265"/>
      <c r="M13316" s="159"/>
      <c r="N13316" s="149"/>
      <c r="P13316" s="135"/>
      <c r="Q13316" s="135"/>
    </row>
    <row r="13317" spans="5:17" x14ac:dyDescent="0.25">
      <c r="E13317" s="265"/>
      <c r="M13317" s="159"/>
      <c r="N13317" s="149"/>
      <c r="P13317" s="135"/>
      <c r="Q13317" s="135"/>
    </row>
    <row r="13318" spans="5:17" x14ac:dyDescent="0.25">
      <c r="E13318" s="265"/>
      <c r="M13318" s="159"/>
      <c r="N13318" s="149"/>
      <c r="P13318" s="135"/>
      <c r="Q13318" s="135"/>
    </row>
    <row r="13319" spans="5:17" x14ac:dyDescent="0.25">
      <c r="E13319" s="265"/>
      <c r="M13319" s="159"/>
      <c r="N13319" s="149"/>
      <c r="P13319" s="135"/>
      <c r="Q13319" s="135"/>
    </row>
    <row r="13320" spans="5:17" x14ac:dyDescent="0.25">
      <c r="E13320" s="265"/>
      <c r="M13320" s="159"/>
      <c r="N13320" s="149"/>
      <c r="P13320" s="135"/>
      <c r="Q13320" s="135"/>
    </row>
    <row r="13321" spans="5:17" x14ac:dyDescent="0.25">
      <c r="E13321" s="265"/>
      <c r="M13321" s="159"/>
      <c r="N13321" s="149"/>
      <c r="P13321" s="135"/>
      <c r="Q13321" s="135"/>
    </row>
    <row r="13322" spans="5:17" x14ac:dyDescent="0.25">
      <c r="E13322" s="265"/>
      <c r="M13322" s="159"/>
      <c r="N13322" s="149"/>
      <c r="P13322" s="135"/>
      <c r="Q13322" s="135"/>
    </row>
    <row r="13323" spans="5:17" x14ac:dyDescent="0.25">
      <c r="E13323" s="265"/>
      <c r="M13323" s="159"/>
      <c r="N13323" s="149"/>
      <c r="P13323" s="135"/>
      <c r="Q13323" s="135"/>
    </row>
    <row r="13324" spans="5:17" x14ac:dyDescent="0.25">
      <c r="E13324" s="265"/>
      <c r="M13324" s="159"/>
      <c r="N13324" s="149"/>
      <c r="P13324" s="135"/>
      <c r="Q13324" s="135"/>
    </row>
    <row r="13325" spans="5:17" x14ac:dyDescent="0.25">
      <c r="E13325" s="265"/>
      <c r="M13325" s="159"/>
      <c r="N13325" s="149"/>
      <c r="P13325" s="135"/>
      <c r="Q13325" s="135"/>
    </row>
    <row r="13326" spans="5:17" x14ac:dyDescent="0.25">
      <c r="E13326" s="265"/>
      <c r="M13326" s="159"/>
      <c r="N13326" s="149"/>
      <c r="P13326" s="135"/>
      <c r="Q13326" s="135"/>
    </row>
    <row r="13327" spans="5:17" x14ac:dyDescent="0.25">
      <c r="E13327" s="265"/>
      <c r="M13327" s="159"/>
      <c r="N13327" s="149"/>
      <c r="P13327" s="135"/>
      <c r="Q13327" s="135"/>
    </row>
    <row r="13328" spans="5:17" x14ac:dyDescent="0.25">
      <c r="E13328" s="265"/>
      <c r="M13328" s="159"/>
      <c r="N13328" s="149"/>
      <c r="P13328" s="135"/>
      <c r="Q13328" s="135"/>
    </row>
    <row r="13329" spans="5:17" x14ac:dyDescent="0.25">
      <c r="E13329" s="265"/>
      <c r="M13329" s="159"/>
      <c r="N13329" s="149"/>
      <c r="P13329" s="135"/>
      <c r="Q13329" s="135"/>
    </row>
    <row r="13330" spans="5:17" x14ac:dyDescent="0.25">
      <c r="E13330" s="265"/>
      <c r="M13330" s="159"/>
      <c r="N13330" s="149"/>
      <c r="P13330" s="135"/>
      <c r="Q13330" s="135"/>
    </row>
    <row r="13331" spans="5:17" x14ac:dyDescent="0.25">
      <c r="E13331" s="265"/>
      <c r="M13331" s="159"/>
      <c r="N13331" s="149"/>
      <c r="P13331" s="135"/>
      <c r="Q13331" s="135"/>
    </row>
    <row r="13332" spans="5:17" x14ac:dyDescent="0.25">
      <c r="E13332" s="265"/>
      <c r="M13332" s="159"/>
      <c r="N13332" s="149"/>
      <c r="P13332" s="135"/>
      <c r="Q13332" s="135"/>
    </row>
    <row r="13333" spans="5:17" x14ac:dyDescent="0.25">
      <c r="E13333" s="265"/>
      <c r="M13333" s="159"/>
      <c r="N13333" s="149"/>
      <c r="P13333" s="135"/>
      <c r="Q13333" s="135"/>
    </row>
    <row r="13334" spans="5:17" x14ac:dyDescent="0.25">
      <c r="E13334" s="265"/>
      <c r="M13334" s="159"/>
      <c r="N13334" s="149"/>
      <c r="P13334" s="135"/>
      <c r="Q13334" s="135"/>
    </row>
    <row r="13335" spans="5:17" x14ac:dyDescent="0.25">
      <c r="E13335" s="265"/>
      <c r="M13335" s="159"/>
      <c r="N13335" s="149"/>
      <c r="P13335" s="135"/>
      <c r="Q13335" s="135"/>
    </row>
    <row r="13336" spans="5:17" x14ac:dyDescent="0.25">
      <c r="E13336" s="265"/>
      <c r="M13336" s="159"/>
      <c r="N13336" s="149"/>
      <c r="P13336" s="135"/>
      <c r="Q13336" s="135"/>
    </row>
    <row r="13337" spans="5:17" x14ac:dyDescent="0.25">
      <c r="E13337" s="265"/>
      <c r="M13337" s="159"/>
      <c r="N13337" s="149"/>
      <c r="P13337" s="135"/>
      <c r="Q13337" s="135"/>
    </row>
    <row r="13338" spans="5:17" x14ac:dyDescent="0.25">
      <c r="E13338" s="265"/>
      <c r="M13338" s="159"/>
      <c r="N13338" s="149"/>
      <c r="P13338" s="135"/>
      <c r="Q13338" s="135"/>
    </row>
    <row r="13339" spans="5:17" x14ac:dyDescent="0.25">
      <c r="E13339" s="265"/>
      <c r="M13339" s="159"/>
      <c r="N13339" s="149"/>
      <c r="P13339" s="135"/>
      <c r="Q13339" s="135"/>
    </row>
    <row r="13340" spans="5:17" x14ac:dyDescent="0.25">
      <c r="E13340" s="265"/>
      <c r="M13340" s="159"/>
      <c r="N13340" s="149"/>
      <c r="P13340" s="135"/>
      <c r="Q13340" s="135"/>
    </row>
    <row r="13341" spans="5:17" x14ac:dyDescent="0.25">
      <c r="E13341" s="265"/>
      <c r="M13341" s="159"/>
      <c r="N13341" s="149"/>
      <c r="P13341" s="135"/>
      <c r="Q13341" s="135"/>
    </row>
    <row r="13342" spans="5:17" x14ac:dyDescent="0.25">
      <c r="E13342" s="265"/>
      <c r="M13342" s="159"/>
      <c r="N13342" s="149"/>
      <c r="P13342" s="135"/>
      <c r="Q13342" s="135"/>
    </row>
    <row r="13343" spans="5:17" x14ac:dyDescent="0.25">
      <c r="E13343" s="265"/>
      <c r="M13343" s="159"/>
      <c r="N13343" s="149"/>
      <c r="P13343" s="135"/>
      <c r="Q13343" s="135"/>
    </row>
    <row r="13344" spans="5:17" x14ac:dyDescent="0.25">
      <c r="E13344" s="265"/>
      <c r="M13344" s="159"/>
      <c r="N13344" s="149"/>
      <c r="P13344" s="135"/>
      <c r="Q13344" s="135"/>
    </row>
    <row r="13345" spans="5:17" x14ac:dyDescent="0.25">
      <c r="E13345" s="265"/>
      <c r="M13345" s="159"/>
      <c r="N13345" s="149"/>
      <c r="P13345" s="135"/>
      <c r="Q13345" s="135"/>
    </row>
    <row r="13346" spans="5:17" x14ac:dyDescent="0.25">
      <c r="E13346" s="265"/>
      <c r="M13346" s="159"/>
      <c r="N13346" s="149"/>
      <c r="P13346" s="135"/>
      <c r="Q13346" s="135"/>
    </row>
    <row r="13347" spans="5:17" x14ac:dyDescent="0.25">
      <c r="E13347" s="265"/>
      <c r="M13347" s="159"/>
      <c r="N13347" s="149"/>
      <c r="P13347" s="135"/>
      <c r="Q13347" s="135"/>
    </row>
    <row r="13348" spans="5:17" x14ac:dyDescent="0.25">
      <c r="E13348" s="265"/>
      <c r="M13348" s="159"/>
      <c r="N13348" s="149"/>
      <c r="P13348" s="135"/>
      <c r="Q13348" s="135"/>
    </row>
    <row r="13349" spans="5:17" x14ac:dyDescent="0.25">
      <c r="E13349" s="265"/>
      <c r="M13349" s="159"/>
      <c r="N13349" s="149"/>
      <c r="P13349" s="135"/>
      <c r="Q13349" s="135"/>
    </row>
    <row r="13350" spans="5:17" x14ac:dyDescent="0.25">
      <c r="E13350" s="265"/>
      <c r="M13350" s="159"/>
      <c r="N13350" s="149"/>
      <c r="P13350" s="135"/>
      <c r="Q13350" s="135"/>
    </row>
    <row r="13351" spans="5:17" x14ac:dyDescent="0.25">
      <c r="E13351" s="265"/>
      <c r="M13351" s="159"/>
      <c r="N13351" s="149"/>
      <c r="P13351" s="135"/>
      <c r="Q13351" s="135"/>
    </row>
    <row r="13352" spans="5:17" x14ac:dyDescent="0.25">
      <c r="E13352" s="265"/>
      <c r="M13352" s="159"/>
      <c r="N13352" s="149"/>
      <c r="P13352" s="135"/>
      <c r="Q13352" s="135"/>
    </row>
    <row r="13353" spans="5:17" x14ac:dyDescent="0.25">
      <c r="E13353" s="265"/>
      <c r="M13353" s="159"/>
      <c r="N13353" s="149"/>
      <c r="P13353" s="135"/>
      <c r="Q13353" s="135"/>
    </row>
    <row r="13354" spans="5:17" x14ac:dyDescent="0.25">
      <c r="E13354" s="265"/>
      <c r="M13354" s="159"/>
      <c r="N13354" s="149"/>
      <c r="P13354" s="135"/>
      <c r="Q13354" s="135"/>
    </row>
    <row r="13355" spans="5:17" x14ac:dyDescent="0.25">
      <c r="E13355" s="265"/>
      <c r="M13355" s="159"/>
      <c r="N13355" s="149"/>
      <c r="P13355" s="135"/>
      <c r="Q13355" s="135"/>
    </row>
    <row r="13356" spans="5:17" x14ac:dyDescent="0.25">
      <c r="E13356" s="265"/>
      <c r="M13356" s="159"/>
      <c r="N13356" s="149"/>
      <c r="P13356" s="135"/>
      <c r="Q13356" s="135"/>
    </row>
    <row r="13357" spans="5:17" x14ac:dyDescent="0.25">
      <c r="E13357" s="265"/>
      <c r="M13357" s="159"/>
      <c r="N13357" s="149"/>
      <c r="P13357" s="135"/>
      <c r="Q13357" s="135"/>
    </row>
    <row r="13358" spans="5:17" x14ac:dyDescent="0.25">
      <c r="E13358" s="265"/>
      <c r="M13358" s="159"/>
      <c r="N13358" s="149"/>
      <c r="P13358" s="135"/>
      <c r="Q13358" s="135"/>
    </row>
    <row r="13359" spans="5:17" x14ac:dyDescent="0.25">
      <c r="E13359" s="265"/>
      <c r="M13359" s="159"/>
      <c r="N13359" s="149"/>
      <c r="P13359" s="135"/>
      <c r="Q13359" s="135"/>
    </row>
    <row r="13360" spans="5:17" x14ac:dyDescent="0.25">
      <c r="E13360" s="265"/>
      <c r="M13360" s="159"/>
      <c r="N13360" s="149"/>
      <c r="P13360" s="135"/>
      <c r="Q13360" s="135"/>
    </row>
    <row r="13361" spans="5:17" x14ac:dyDescent="0.25">
      <c r="E13361" s="265"/>
      <c r="M13361" s="159"/>
      <c r="N13361" s="149"/>
      <c r="P13361" s="135"/>
      <c r="Q13361" s="135"/>
    </row>
    <row r="13362" spans="5:17" x14ac:dyDescent="0.25">
      <c r="E13362" s="265"/>
      <c r="M13362" s="159"/>
      <c r="N13362" s="149"/>
      <c r="P13362" s="135"/>
      <c r="Q13362" s="135"/>
    </row>
    <row r="13363" spans="5:17" x14ac:dyDescent="0.25">
      <c r="E13363" s="265"/>
      <c r="M13363" s="159"/>
      <c r="N13363" s="149"/>
      <c r="P13363" s="135"/>
      <c r="Q13363" s="135"/>
    </row>
    <row r="13364" spans="5:17" x14ac:dyDescent="0.25">
      <c r="E13364" s="265"/>
      <c r="M13364" s="159"/>
      <c r="N13364" s="149"/>
      <c r="P13364" s="135"/>
      <c r="Q13364" s="135"/>
    </row>
    <row r="13365" spans="5:17" x14ac:dyDescent="0.25">
      <c r="E13365" s="265"/>
      <c r="M13365" s="159"/>
      <c r="N13365" s="149"/>
      <c r="P13365" s="135"/>
      <c r="Q13365" s="135"/>
    </row>
    <row r="13366" spans="5:17" x14ac:dyDescent="0.25">
      <c r="E13366" s="265"/>
      <c r="M13366" s="159"/>
      <c r="N13366" s="149"/>
      <c r="P13366" s="135"/>
      <c r="Q13366" s="135"/>
    </row>
    <row r="13367" spans="5:17" x14ac:dyDescent="0.25">
      <c r="E13367" s="265"/>
      <c r="M13367" s="159"/>
      <c r="N13367" s="149"/>
      <c r="P13367" s="135"/>
      <c r="Q13367" s="135"/>
    </row>
    <row r="13368" spans="5:17" x14ac:dyDescent="0.25">
      <c r="E13368" s="265"/>
      <c r="M13368" s="159"/>
      <c r="N13368" s="149"/>
      <c r="P13368" s="135"/>
      <c r="Q13368" s="135"/>
    </row>
    <row r="13369" spans="5:17" x14ac:dyDescent="0.25">
      <c r="E13369" s="265"/>
      <c r="M13369" s="159"/>
      <c r="N13369" s="149"/>
      <c r="P13369" s="135"/>
      <c r="Q13369" s="135"/>
    </row>
    <row r="13370" spans="5:17" x14ac:dyDescent="0.25">
      <c r="E13370" s="265"/>
      <c r="M13370" s="159"/>
      <c r="N13370" s="149"/>
      <c r="P13370" s="135"/>
      <c r="Q13370" s="135"/>
    </row>
    <row r="13371" spans="5:17" x14ac:dyDescent="0.25">
      <c r="E13371" s="265"/>
      <c r="M13371" s="159"/>
      <c r="N13371" s="149"/>
      <c r="P13371" s="135"/>
      <c r="Q13371" s="135"/>
    </row>
    <row r="13372" spans="5:17" x14ac:dyDescent="0.25">
      <c r="E13372" s="265"/>
      <c r="M13372" s="159"/>
      <c r="N13372" s="149"/>
      <c r="P13372" s="135"/>
      <c r="Q13372" s="135"/>
    </row>
    <row r="13373" spans="5:17" x14ac:dyDescent="0.25">
      <c r="E13373" s="265"/>
      <c r="M13373" s="159"/>
      <c r="N13373" s="149"/>
      <c r="P13373" s="135"/>
      <c r="Q13373" s="135"/>
    </row>
    <row r="13374" spans="5:17" x14ac:dyDescent="0.25">
      <c r="E13374" s="265"/>
      <c r="M13374" s="159"/>
      <c r="N13374" s="149"/>
      <c r="P13374" s="135"/>
      <c r="Q13374" s="135"/>
    </row>
    <row r="13375" spans="5:17" x14ac:dyDescent="0.25">
      <c r="E13375" s="265"/>
      <c r="M13375" s="159"/>
      <c r="N13375" s="149"/>
      <c r="P13375" s="135"/>
      <c r="Q13375" s="135"/>
    </row>
    <row r="13376" spans="5:17" x14ac:dyDescent="0.25">
      <c r="E13376" s="265"/>
      <c r="M13376" s="159"/>
      <c r="N13376" s="149"/>
      <c r="P13376" s="135"/>
      <c r="Q13376" s="135"/>
    </row>
    <row r="13377" spans="5:17" x14ac:dyDescent="0.25">
      <c r="E13377" s="265"/>
      <c r="M13377" s="159"/>
      <c r="N13377" s="149"/>
      <c r="P13377" s="135"/>
      <c r="Q13377" s="135"/>
    </row>
    <row r="13378" spans="5:17" x14ac:dyDescent="0.25">
      <c r="E13378" s="265"/>
      <c r="M13378" s="159"/>
      <c r="N13378" s="149"/>
      <c r="P13378" s="135"/>
      <c r="Q13378" s="135"/>
    </row>
    <row r="13379" spans="5:17" x14ac:dyDescent="0.25">
      <c r="E13379" s="265"/>
      <c r="M13379" s="159"/>
      <c r="N13379" s="149"/>
      <c r="P13379" s="135"/>
      <c r="Q13379" s="135"/>
    </row>
    <row r="13380" spans="5:17" x14ac:dyDescent="0.25">
      <c r="E13380" s="265"/>
      <c r="M13380" s="159"/>
      <c r="N13380" s="149"/>
      <c r="P13380" s="135"/>
      <c r="Q13380" s="135"/>
    </row>
    <row r="13381" spans="5:17" x14ac:dyDescent="0.25">
      <c r="E13381" s="265"/>
      <c r="M13381" s="159"/>
      <c r="N13381" s="149"/>
      <c r="P13381" s="135"/>
      <c r="Q13381" s="135"/>
    </row>
    <row r="13382" spans="5:17" x14ac:dyDescent="0.25">
      <c r="E13382" s="265"/>
      <c r="M13382" s="159"/>
      <c r="N13382" s="149"/>
      <c r="P13382" s="135"/>
      <c r="Q13382" s="135"/>
    </row>
    <row r="13383" spans="5:17" x14ac:dyDescent="0.25">
      <c r="E13383" s="265"/>
      <c r="M13383" s="159"/>
      <c r="N13383" s="149"/>
      <c r="P13383" s="135"/>
      <c r="Q13383" s="135"/>
    </row>
    <row r="13384" spans="5:17" x14ac:dyDescent="0.25">
      <c r="E13384" s="265"/>
      <c r="M13384" s="159"/>
      <c r="N13384" s="149"/>
      <c r="P13384" s="135"/>
      <c r="Q13384" s="135"/>
    </row>
    <row r="13385" spans="5:17" x14ac:dyDescent="0.25">
      <c r="E13385" s="265"/>
      <c r="M13385" s="159"/>
      <c r="N13385" s="149"/>
      <c r="P13385" s="135"/>
      <c r="Q13385" s="135"/>
    </row>
    <row r="13386" spans="5:17" x14ac:dyDescent="0.25">
      <c r="E13386" s="265"/>
      <c r="M13386" s="159"/>
      <c r="N13386" s="149"/>
      <c r="P13386" s="135"/>
      <c r="Q13386" s="135"/>
    </row>
    <row r="13387" spans="5:17" x14ac:dyDescent="0.25">
      <c r="E13387" s="265"/>
      <c r="M13387" s="159"/>
      <c r="N13387" s="149"/>
      <c r="P13387" s="135"/>
      <c r="Q13387" s="135"/>
    </row>
    <row r="13388" spans="5:17" x14ac:dyDescent="0.25">
      <c r="E13388" s="265"/>
      <c r="M13388" s="159"/>
      <c r="N13388" s="149"/>
      <c r="P13388" s="135"/>
      <c r="Q13388" s="135"/>
    </row>
    <row r="13389" spans="5:17" x14ac:dyDescent="0.25">
      <c r="E13389" s="265"/>
      <c r="M13389" s="159"/>
      <c r="N13389" s="149"/>
      <c r="P13389" s="135"/>
      <c r="Q13389" s="135"/>
    </row>
    <row r="13390" spans="5:17" x14ac:dyDescent="0.25">
      <c r="E13390" s="265"/>
      <c r="M13390" s="159"/>
      <c r="N13390" s="149"/>
      <c r="P13390" s="135"/>
      <c r="Q13390" s="135"/>
    </row>
    <row r="13391" spans="5:17" x14ac:dyDescent="0.25">
      <c r="E13391" s="265"/>
      <c r="M13391" s="159"/>
      <c r="N13391" s="149"/>
      <c r="P13391" s="135"/>
      <c r="Q13391" s="135"/>
    </row>
    <row r="13392" spans="5:17" x14ac:dyDescent="0.25">
      <c r="E13392" s="265"/>
      <c r="M13392" s="159"/>
      <c r="N13392" s="149"/>
      <c r="P13392" s="135"/>
      <c r="Q13392" s="135"/>
    </row>
    <row r="13393" spans="5:17" x14ac:dyDescent="0.25">
      <c r="E13393" s="265"/>
      <c r="M13393" s="159"/>
      <c r="N13393" s="149"/>
      <c r="P13393" s="135"/>
      <c r="Q13393" s="135"/>
    </row>
    <row r="13394" spans="5:17" x14ac:dyDescent="0.25">
      <c r="E13394" s="265"/>
      <c r="M13394" s="159"/>
      <c r="N13394" s="149"/>
      <c r="P13394" s="135"/>
      <c r="Q13394" s="135"/>
    </row>
    <row r="13395" spans="5:17" x14ac:dyDescent="0.25">
      <c r="E13395" s="265"/>
      <c r="M13395" s="159"/>
      <c r="N13395" s="149"/>
      <c r="P13395" s="135"/>
      <c r="Q13395" s="135"/>
    </row>
    <row r="13396" spans="5:17" x14ac:dyDescent="0.25">
      <c r="E13396" s="265"/>
      <c r="M13396" s="159"/>
      <c r="N13396" s="149"/>
      <c r="P13396" s="135"/>
      <c r="Q13396" s="135"/>
    </row>
    <row r="13397" spans="5:17" x14ac:dyDescent="0.25">
      <c r="E13397" s="265"/>
      <c r="M13397" s="159"/>
      <c r="N13397" s="149"/>
      <c r="P13397" s="135"/>
      <c r="Q13397" s="135"/>
    </row>
    <row r="13398" spans="5:17" x14ac:dyDescent="0.25">
      <c r="E13398" s="265"/>
      <c r="M13398" s="159"/>
      <c r="N13398" s="149"/>
      <c r="P13398" s="135"/>
      <c r="Q13398" s="135"/>
    </row>
    <row r="13399" spans="5:17" x14ac:dyDescent="0.25">
      <c r="E13399" s="265"/>
      <c r="M13399" s="159"/>
      <c r="N13399" s="149"/>
      <c r="P13399" s="135"/>
      <c r="Q13399" s="135"/>
    </row>
    <row r="13400" spans="5:17" x14ac:dyDescent="0.25">
      <c r="E13400" s="265"/>
      <c r="M13400" s="159"/>
      <c r="N13400" s="149"/>
      <c r="P13400" s="135"/>
      <c r="Q13400" s="135"/>
    </row>
    <row r="13401" spans="5:17" x14ac:dyDescent="0.25">
      <c r="E13401" s="265"/>
      <c r="M13401" s="159"/>
      <c r="N13401" s="149"/>
      <c r="P13401" s="135"/>
      <c r="Q13401" s="135"/>
    </row>
    <row r="13402" spans="5:17" x14ac:dyDescent="0.25">
      <c r="E13402" s="265"/>
      <c r="M13402" s="159"/>
      <c r="N13402" s="149"/>
      <c r="P13402" s="135"/>
      <c r="Q13402" s="135"/>
    </row>
    <row r="13403" spans="5:17" x14ac:dyDescent="0.25">
      <c r="E13403" s="265"/>
      <c r="M13403" s="159"/>
      <c r="N13403" s="149"/>
      <c r="P13403" s="135"/>
      <c r="Q13403" s="135"/>
    </row>
    <row r="13404" spans="5:17" x14ac:dyDescent="0.25">
      <c r="E13404" s="265"/>
      <c r="M13404" s="159"/>
      <c r="N13404" s="149"/>
      <c r="P13404" s="135"/>
      <c r="Q13404" s="135"/>
    </row>
    <row r="13405" spans="5:17" x14ac:dyDescent="0.25">
      <c r="E13405" s="265"/>
      <c r="M13405" s="159"/>
      <c r="N13405" s="149"/>
      <c r="P13405" s="135"/>
      <c r="Q13405" s="135"/>
    </row>
    <row r="13406" spans="5:17" x14ac:dyDescent="0.25">
      <c r="E13406" s="265"/>
      <c r="M13406" s="159"/>
      <c r="N13406" s="149"/>
      <c r="P13406" s="135"/>
      <c r="Q13406" s="135"/>
    </row>
    <row r="13407" spans="5:17" x14ac:dyDescent="0.25">
      <c r="E13407" s="265"/>
      <c r="M13407" s="159"/>
      <c r="N13407" s="149"/>
      <c r="P13407" s="135"/>
      <c r="Q13407" s="135"/>
    </row>
    <row r="13408" spans="5:17" x14ac:dyDescent="0.25">
      <c r="E13408" s="265"/>
      <c r="M13408" s="159"/>
      <c r="N13408" s="149"/>
      <c r="P13408" s="135"/>
      <c r="Q13408" s="135"/>
    </row>
    <row r="13409" spans="5:17" x14ac:dyDescent="0.25">
      <c r="E13409" s="265"/>
      <c r="M13409" s="159"/>
      <c r="N13409" s="149"/>
      <c r="P13409" s="135"/>
      <c r="Q13409" s="135"/>
    </row>
    <row r="13410" spans="5:17" x14ac:dyDescent="0.25">
      <c r="E13410" s="265"/>
      <c r="M13410" s="159"/>
      <c r="N13410" s="149"/>
      <c r="P13410" s="135"/>
      <c r="Q13410" s="135"/>
    </row>
    <row r="13411" spans="5:17" x14ac:dyDescent="0.25">
      <c r="E13411" s="265"/>
      <c r="M13411" s="159"/>
      <c r="N13411" s="149"/>
      <c r="P13411" s="135"/>
      <c r="Q13411" s="135"/>
    </row>
    <row r="13412" spans="5:17" x14ac:dyDescent="0.25">
      <c r="E13412" s="265"/>
      <c r="M13412" s="159"/>
      <c r="N13412" s="149"/>
      <c r="P13412" s="135"/>
      <c r="Q13412" s="135"/>
    </row>
    <row r="13413" spans="5:17" x14ac:dyDescent="0.25">
      <c r="E13413" s="265"/>
      <c r="M13413" s="159"/>
      <c r="N13413" s="149"/>
      <c r="P13413" s="135"/>
      <c r="Q13413" s="135"/>
    </row>
    <row r="13414" spans="5:17" x14ac:dyDescent="0.25">
      <c r="E13414" s="265"/>
      <c r="M13414" s="159"/>
      <c r="N13414" s="149"/>
      <c r="P13414" s="135"/>
      <c r="Q13414" s="135"/>
    </row>
    <row r="13415" spans="5:17" x14ac:dyDescent="0.25">
      <c r="E13415" s="265"/>
      <c r="M13415" s="159"/>
      <c r="N13415" s="149"/>
      <c r="P13415" s="135"/>
      <c r="Q13415" s="135"/>
    </row>
    <row r="13416" spans="5:17" x14ac:dyDescent="0.25">
      <c r="E13416" s="265"/>
      <c r="M13416" s="159"/>
      <c r="N13416" s="149"/>
      <c r="P13416" s="135"/>
      <c r="Q13416" s="135"/>
    </row>
    <row r="13417" spans="5:17" x14ac:dyDescent="0.25">
      <c r="E13417" s="265"/>
      <c r="M13417" s="159"/>
      <c r="N13417" s="149"/>
      <c r="P13417" s="135"/>
      <c r="Q13417" s="135"/>
    </row>
    <row r="13418" spans="5:17" x14ac:dyDescent="0.25">
      <c r="E13418" s="265"/>
      <c r="M13418" s="159"/>
      <c r="N13418" s="149"/>
      <c r="P13418" s="135"/>
      <c r="Q13418" s="135"/>
    </row>
    <row r="13419" spans="5:17" x14ac:dyDescent="0.25">
      <c r="E13419" s="265"/>
      <c r="M13419" s="159"/>
      <c r="N13419" s="149"/>
      <c r="P13419" s="135"/>
      <c r="Q13419" s="135"/>
    </row>
    <row r="13420" spans="5:17" x14ac:dyDescent="0.25">
      <c r="E13420" s="265"/>
      <c r="M13420" s="159"/>
      <c r="N13420" s="149"/>
      <c r="P13420" s="135"/>
      <c r="Q13420" s="135"/>
    </row>
    <row r="13421" spans="5:17" x14ac:dyDescent="0.25">
      <c r="E13421" s="265"/>
      <c r="M13421" s="159"/>
      <c r="N13421" s="149"/>
      <c r="P13421" s="135"/>
      <c r="Q13421" s="135"/>
    </row>
    <row r="13422" spans="5:17" x14ac:dyDescent="0.25">
      <c r="E13422" s="265"/>
      <c r="M13422" s="159"/>
      <c r="N13422" s="149"/>
      <c r="P13422" s="135"/>
      <c r="Q13422" s="135"/>
    </row>
    <row r="13423" spans="5:17" x14ac:dyDescent="0.25">
      <c r="E13423" s="265"/>
      <c r="M13423" s="159"/>
      <c r="N13423" s="149"/>
      <c r="P13423" s="135"/>
      <c r="Q13423" s="135"/>
    </row>
    <row r="13424" spans="5:17" x14ac:dyDescent="0.25">
      <c r="E13424" s="265"/>
      <c r="M13424" s="159"/>
      <c r="N13424" s="149"/>
      <c r="P13424" s="135"/>
      <c r="Q13424" s="135"/>
    </row>
    <row r="13425" spans="5:17" x14ac:dyDescent="0.25">
      <c r="E13425" s="265"/>
      <c r="M13425" s="159"/>
      <c r="N13425" s="149"/>
      <c r="P13425" s="135"/>
      <c r="Q13425" s="135"/>
    </row>
    <row r="13426" spans="5:17" x14ac:dyDescent="0.25">
      <c r="E13426" s="265"/>
      <c r="M13426" s="159"/>
      <c r="N13426" s="149"/>
      <c r="P13426" s="135"/>
      <c r="Q13426" s="135"/>
    </row>
    <row r="13427" spans="5:17" x14ac:dyDescent="0.25">
      <c r="E13427" s="265"/>
      <c r="M13427" s="159"/>
      <c r="N13427" s="149"/>
      <c r="P13427" s="135"/>
      <c r="Q13427" s="135"/>
    </row>
    <row r="13428" spans="5:17" x14ac:dyDescent="0.25">
      <c r="E13428" s="265"/>
      <c r="M13428" s="159"/>
      <c r="N13428" s="149"/>
      <c r="P13428" s="135"/>
      <c r="Q13428" s="135"/>
    </row>
    <row r="13429" spans="5:17" x14ac:dyDescent="0.25">
      <c r="E13429" s="265"/>
      <c r="M13429" s="159"/>
      <c r="N13429" s="149"/>
      <c r="P13429" s="135"/>
      <c r="Q13429" s="135"/>
    </row>
    <row r="13430" spans="5:17" x14ac:dyDescent="0.25">
      <c r="E13430" s="265"/>
      <c r="M13430" s="159"/>
      <c r="N13430" s="149"/>
      <c r="P13430" s="135"/>
      <c r="Q13430" s="135"/>
    </row>
    <row r="13431" spans="5:17" x14ac:dyDescent="0.25">
      <c r="E13431" s="265"/>
      <c r="M13431" s="159"/>
      <c r="N13431" s="149"/>
      <c r="P13431" s="135"/>
      <c r="Q13431" s="135"/>
    </row>
    <row r="13432" spans="5:17" x14ac:dyDescent="0.25">
      <c r="E13432" s="265"/>
      <c r="M13432" s="159"/>
      <c r="N13432" s="149"/>
      <c r="P13432" s="135"/>
      <c r="Q13432" s="135"/>
    </row>
    <row r="13433" spans="5:17" x14ac:dyDescent="0.25">
      <c r="E13433" s="265"/>
      <c r="M13433" s="159"/>
      <c r="N13433" s="149"/>
      <c r="P13433" s="135"/>
      <c r="Q13433" s="135"/>
    </row>
    <row r="13434" spans="5:17" x14ac:dyDescent="0.25">
      <c r="E13434" s="265"/>
      <c r="M13434" s="159"/>
      <c r="N13434" s="149"/>
      <c r="P13434" s="135"/>
      <c r="Q13434" s="135"/>
    </row>
    <row r="13435" spans="5:17" x14ac:dyDescent="0.25">
      <c r="E13435" s="265"/>
      <c r="M13435" s="159"/>
      <c r="N13435" s="149"/>
      <c r="P13435" s="135"/>
      <c r="Q13435" s="135"/>
    </row>
    <row r="13436" spans="5:17" x14ac:dyDescent="0.25">
      <c r="E13436" s="265"/>
      <c r="M13436" s="159"/>
      <c r="N13436" s="149"/>
      <c r="P13436" s="135"/>
      <c r="Q13436" s="135"/>
    </row>
    <row r="13437" spans="5:17" x14ac:dyDescent="0.25">
      <c r="E13437" s="265"/>
      <c r="M13437" s="159"/>
      <c r="N13437" s="149"/>
      <c r="P13437" s="135"/>
      <c r="Q13437" s="135"/>
    </row>
    <row r="13438" spans="5:17" x14ac:dyDescent="0.25">
      <c r="E13438" s="265"/>
      <c r="M13438" s="159"/>
      <c r="N13438" s="149"/>
      <c r="P13438" s="135"/>
      <c r="Q13438" s="135"/>
    </row>
    <row r="13439" spans="5:17" x14ac:dyDescent="0.25">
      <c r="E13439" s="265"/>
      <c r="M13439" s="159"/>
      <c r="N13439" s="149"/>
      <c r="P13439" s="135"/>
      <c r="Q13439" s="135"/>
    </row>
    <row r="13440" spans="5:17" x14ac:dyDescent="0.25">
      <c r="E13440" s="265"/>
      <c r="M13440" s="159"/>
      <c r="N13440" s="149"/>
      <c r="P13440" s="135"/>
      <c r="Q13440" s="135"/>
    </row>
    <row r="13441" spans="5:17" x14ac:dyDescent="0.25">
      <c r="E13441" s="265"/>
      <c r="M13441" s="159"/>
      <c r="N13441" s="149"/>
      <c r="P13441" s="135"/>
      <c r="Q13441" s="135"/>
    </row>
    <row r="13442" spans="5:17" x14ac:dyDescent="0.25">
      <c r="E13442" s="265"/>
      <c r="M13442" s="159"/>
      <c r="N13442" s="149"/>
      <c r="P13442" s="135"/>
      <c r="Q13442" s="135"/>
    </row>
    <row r="13443" spans="5:17" x14ac:dyDescent="0.25">
      <c r="E13443" s="265"/>
      <c r="M13443" s="159"/>
      <c r="N13443" s="149"/>
      <c r="P13443" s="135"/>
      <c r="Q13443" s="135"/>
    </row>
    <row r="13444" spans="5:17" x14ac:dyDescent="0.25">
      <c r="E13444" s="265"/>
      <c r="M13444" s="159"/>
      <c r="N13444" s="149"/>
      <c r="P13444" s="135"/>
      <c r="Q13444" s="135"/>
    </row>
    <row r="13445" spans="5:17" x14ac:dyDescent="0.25">
      <c r="E13445" s="265"/>
      <c r="M13445" s="159"/>
      <c r="N13445" s="149"/>
      <c r="P13445" s="135"/>
      <c r="Q13445" s="135"/>
    </row>
    <row r="13446" spans="5:17" x14ac:dyDescent="0.25">
      <c r="E13446" s="265"/>
      <c r="M13446" s="159"/>
      <c r="N13446" s="149"/>
      <c r="P13446" s="135"/>
      <c r="Q13446" s="135"/>
    </row>
    <row r="13447" spans="5:17" x14ac:dyDescent="0.25">
      <c r="E13447" s="265"/>
      <c r="M13447" s="159"/>
      <c r="N13447" s="149"/>
      <c r="P13447" s="135"/>
      <c r="Q13447" s="135"/>
    </row>
    <row r="13448" spans="5:17" x14ac:dyDescent="0.25">
      <c r="E13448" s="265"/>
      <c r="M13448" s="159"/>
      <c r="N13448" s="149"/>
      <c r="P13448" s="135"/>
      <c r="Q13448" s="135"/>
    </row>
    <row r="13449" spans="5:17" x14ac:dyDescent="0.25">
      <c r="E13449" s="265"/>
      <c r="M13449" s="159"/>
      <c r="N13449" s="149"/>
      <c r="P13449" s="135"/>
      <c r="Q13449" s="135"/>
    </row>
    <row r="13450" spans="5:17" x14ac:dyDescent="0.25">
      <c r="E13450" s="265"/>
      <c r="M13450" s="159"/>
      <c r="N13450" s="149"/>
      <c r="P13450" s="135"/>
      <c r="Q13450" s="135"/>
    </row>
    <row r="13451" spans="5:17" x14ac:dyDescent="0.25">
      <c r="E13451" s="265"/>
      <c r="M13451" s="159"/>
      <c r="N13451" s="149"/>
      <c r="P13451" s="135"/>
      <c r="Q13451" s="135"/>
    </row>
    <row r="13452" spans="5:17" x14ac:dyDescent="0.25">
      <c r="E13452" s="265"/>
      <c r="M13452" s="159"/>
      <c r="N13452" s="149"/>
      <c r="P13452" s="135"/>
      <c r="Q13452" s="135"/>
    </row>
    <row r="13453" spans="5:17" x14ac:dyDescent="0.25">
      <c r="E13453" s="265"/>
      <c r="M13453" s="159"/>
      <c r="N13453" s="149"/>
      <c r="P13453" s="135"/>
      <c r="Q13453" s="135"/>
    </row>
    <row r="13454" spans="5:17" x14ac:dyDescent="0.25">
      <c r="E13454" s="265"/>
      <c r="M13454" s="159"/>
      <c r="N13454" s="149"/>
      <c r="P13454" s="135"/>
      <c r="Q13454" s="135"/>
    </row>
    <row r="13455" spans="5:17" x14ac:dyDescent="0.25">
      <c r="E13455" s="265"/>
      <c r="M13455" s="159"/>
      <c r="N13455" s="149"/>
      <c r="P13455" s="135"/>
      <c r="Q13455" s="135"/>
    </row>
    <row r="13456" spans="5:17" x14ac:dyDescent="0.25">
      <c r="E13456" s="265"/>
      <c r="M13456" s="159"/>
      <c r="N13456" s="149"/>
      <c r="P13456" s="135"/>
      <c r="Q13456" s="135"/>
    </row>
    <row r="13457" spans="5:17" x14ac:dyDescent="0.25">
      <c r="E13457" s="265"/>
      <c r="M13457" s="159"/>
      <c r="N13457" s="149"/>
      <c r="P13457" s="135"/>
      <c r="Q13457" s="135"/>
    </row>
    <row r="13458" spans="5:17" x14ac:dyDescent="0.25">
      <c r="E13458" s="265"/>
      <c r="M13458" s="159"/>
      <c r="N13458" s="149"/>
      <c r="P13458" s="135"/>
      <c r="Q13458" s="135"/>
    </row>
    <row r="13459" spans="5:17" x14ac:dyDescent="0.25">
      <c r="E13459" s="265"/>
      <c r="M13459" s="159"/>
      <c r="N13459" s="149"/>
      <c r="P13459" s="135"/>
      <c r="Q13459" s="135"/>
    </row>
    <row r="13460" spans="5:17" x14ac:dyDescent="0.25">
      <c r="E13460" s="265"/>
      <c r="M13460" s="159"/>
      <c r="N13460" s="149"/>
      <c r="P13460" s="135"/>
      <c r="Q13460" s="135"/>
    </row>
    <row r="13461" spans="5:17" x14ac:dyDescent="0.25">
      <c r="E13461" s="265"/>
      <c r="M13461" s="159"/>
      <c r="N13461" s="149"/>
      <c r="P13461" s="135"/>
      <c r="Q13461" s="135"/>
    </row>
    <row r="13462" spans="5:17" x14ac:dyDescent="0.25">
      <c r="E13462" s="265"/>
      <c r="M13462" s="159"/>
      <c r="N13462" s="149"/>
      <c r="P13462" s="135"/>
      <c r="Q13462" s="135"/>
    </row>
    <row r="13463" spans="5:17" x14ac:dyDescent="0.25">
      <c r="E13463" s="265"/>
      <c r="M13463" s="159"/>
      <c r="N13463" s="149"/>
      <c r="P13463" s="135"/>
      <c r="Q13463" s="135"/>
    </row>
    <row r="13464" spans="5:17" x14ac:dyDescent="0.25">
      <c r="E13464" s="265"/>
      <c r="M13464" s="159"/>
      <c r="N13464" s="149"/>
      <c r="P13464" s="135"/>
      <c r="Q13464" s="135"/>
    </row>
    <row r="13465" spans="5:17" x14ac:dyDescent="0.25">
      <c r="E13465" s="265"/>
      <c r="M13465" s="159"/>
      <c r="N13465" s="149"/>
      <c r="P13465" s="135"/>
      <c r="Q13465" s="135"/>
    </row>
    <row r="13466" spans="5:17" x14ac:dyDescent="0.25">
      <c r="E13466" s="265"/>
      <c r="M13466" s="159"/>
      <c r="N13466" s="149"/>
      <c r="P13466" s="135"/>
      <c r="Q13466" s="135"/>
    </row>
    <row r="13467" spans="5:17" x14ac:dyDescent="0.25">
      <c r="E13467" s="265"/>
      <c r="M13467" s="159"/>
      <c r="N13467" s="149"/>
      <c r="P13467" s="135"/>
      <c r="Q13467" s="135"/>
    </row>
    <row r="13468" spans="5:17" x14ac:dyDescent="0.25">
      <c r="E13468" s="265"/>
      <c r="M13468" s="159"/>
      <c r="N13468" s="149"/>
      <c r="P13468" s="135"/>
      <c r="Q13468" s="135"/>
    </row>
    <row r="13469" spans="5:17" x14ac:dyDescent="0.25">
      <c r="E13469" s="265"/>
      <c r="M13469" s="159"/>
      <c r="N13469" s="149"/>
      <c r="P13469" s="135"/>
      <c r="Q13469" s="135"/>
    </row>
    <row r="13470" spans="5:17" x14ac:dyDescent="0.25">
      <c r="E13470" s="265"/>
      <c r="M13470" s="159"/>
      <c r="N13470" s="149"/>
      <c r="P13470" s="135"/>
      <c r="Q13470" s="135"/>
    </row>
    <row r="13471" spans="5:17" x14ac:dyDescent="0.25">
      <c r="E13471" s="265"/>
      <c r="M13471" s="159"/>
      <c r="N13471" s="149"/>
      <c r="P13471" s="135"/>
      <c r="Q13471" s="135"/>
    </row>
    <row r="13472" spans="5:17" x14ac:dyDescent="0.25">
      <c r="E13472" s="265"/>
      <c r="M13472" s="159"/>
      <c r="N13472" s="149"/>
      <c r="P13472" s="135"/>
      <c r="Q13472" s="135"/>
    </row>
    <row r="13473" spans="5:17" x14ac:dyDescent="0.25">
      <c r="E13473" s="265"/>
      <c r="M13473" s="159"/>
      <c r="N13473" s="149"/>
      <c r="P13473" s="135"/>
      <c r="Q13473" s="135"/>
    </row>
    <row r="13474" spans="5:17" x14ac:dyDescent="0.25">
      <c r="E13474" s="265"/>
      <c r="M13474" s="159"/>
      <c r="N13474" s="149"/>
      <c r="P13474" s="135"/>
      <c r="Q13474" s="135"/>
    </row>
    <row r="13475" spans="5:17" x14ac:dyDescent="0.25">
      <c r="E13475" s="265"/>
      <c r="M13475" s="159"/>
      <c r="N13475" s="149"/>
      <c r="P13475" s="135"/>
      <c r="Q13475" s="135"/>
    </row>
    <row r="13476" spans="5:17" x14ac:dyDescent="0.25">
      <c r="E13476" s="265"/>
      <c r="M13476" s="159"/>
      <c r="N13476" s="149"/>
      <c r="P13476" s="135"/>
      <c r="Q13476" s="135"/>
    </row>
    <row r="13477" spans="5:17" x14ac:dyDescent="0.25">
      <c r="E13477" s="265"/>
      <c r="M13477" s="159"/>
      <c r="N13477" s="149"/>
      <c r="P13477" s="135"/>
      <c r="Q13477" s="135"/>
    </row>
    <row r="13478" spans="5:17" x14ac:dyDescent="0.25">
      <c r="E13478" s="265"/>
      <c r="M13478" s="159"/>
      <c r="N13478" s="149"/>
      <c r="P13478" s="135"/>
      <c r="Q13478" s="135"/>
    </row>
    <row r="13479" spans="5:17" x14ac:dyDescent="0.25">
      <c r="E13479" s="265"/>
      <c r="M13479" s="159"/>
      <c r="N13479" s="149"/>
      <c r="P13479" s="135"/>
      <c r="Q13479" s="135"/>
    </row>
    <row r="13480" spans="5:17" x14ac:dyDescent="0.25">
      <c r="E13480" s="265"/>
      <c r="M13480" s="159"/>
      <c r="N13480" s="149"/>
      <c r="P13480" s="135"/>
      <c r="Q13480" s="135"/>
    </row>
    <row r="13481" spans="5:17" x14ac:dyDescent="0.25">
      <c r="E13481" s="265"/>
      <c r="M13481" s="159"/>
      <c r="N13481" s="149"/>
      <c r="P13481" s="135"/>
      <c r="Q13481" s="135"/>
    </row>
    <row r="13482" spans="5:17" x14ac:dyDescent="0.25">
      <c r="E13482" s="265"/>
      <c r="M13482" s="159"/>
      <c r="N13482" s="149"/>
      <c r="P13482" s="135"/>
      <c r="Q13482" s="135"/>
    </row>
    <row r="13483" spans="5:17" x14ac:dyDescent="0.25">
      <c r="E13483" s="265"/>
      <c r="M13483" s="159"/>
      <c r="N13483" s="149"/>
      <c r="P13483" s="135"/>
      <c r="Q13483" s="135"/>
    </row>
    <row r="13484" spans="5:17" x14ac:dyDescent="0.25">
      <c r="E13484" s="265"/>
      <c r="M13484" s="159"/>
      <c r="N13484" s="149"/>
      <c r="P13484" s="135"/>
      <c r="Q13484" s="135"/>
    </row>
    <row r="13485" spans="5:17" x14ac:dyDescent="0.25">
      <c r="E13485" s="265"/>
      <c r="M13485" s="159"/>
      <c r="N13485" s="149"/>
      <c r="P13485" s="135"/>
      <c r="Q13485" s="135"/>
    </row>
    <row r="13486" spans="5:17" x14ac:dyDescent="0.25">
      <c r="E13486" s="265"/>
      <c r="M13486" s="159"/>
      <c r="N13486" s="149"/>
      <c r="P13486" s="135"/>
      <c r="Q13486" s="135"/>
    </row>
    <row r="13487" spans="5:17" x14ac:dyDescent="0.25">
      <c r="E13487" s="265"/>
      <c r="M13487" s="159"/>
      <c r="N13487" s="149"/>
      <c r="P13487" s="135"/>
      <c r="Q13487" s="135"/>
    </row>
    <row r="13488" spans="5:17" x14ac:dyDescent="0.25">
      <c r="E13488" s="265"/>
      <c r="M13488" s="159"/>
      <c r="N13488" s="149"/>
      <c r="P13488" s="135"/>
      <c r="Q13488" s="135"/>
    </row>
    <row r="13489" spans="5:17" x14ac:dyDescent="0.25">
      <c r="E13489" s="265"/>
      <c r="M13489" s="159"/>
      <c r="N13489" s="149"/>
      <c r="P13489" s="135"/>
      <c r="Q13489" s="135"/>
    </row>
    <row r="13490" spans="5:17" x14ac:dyDescent="0.25">
      <c r="E13490" s="265"/>
      <c r="M13490" s="159"/>
      <c r="N13490" s="149"/>
      <c r="P13490" s="135"/>
      <c r="Q13490" s="135"/>
    </row>
    <row r="13491" spans="5:17" x14ac:dyDescent="0.25">
      <c r="E13491" s="265"/>
      <c r="M13491" s="159"/>
      <c r="N13491" s="149"/>
      <c r="P13491" s="135"/>
      <c r="Q13491" s="135"/>
    </row>
    <row r="13492" spans="5:17" x14ac:dyDescent="0.25">
      <c r="E13492" s="265"/>
      <c r="M13492" s="159"/>
      <c r="N13492" s="149"/>
      <c r="P13492" s="135"/>
      <c r="Q13492" s="135"/>
    </row>
    <row r="13493" spans="5:17" x14ac:dyDescent="0.25">
      <c r="E13493" s="265"/>
      <c r="M13493" s="159"/>
      <c r="N13493" s="149"/>
      <c r="P13493" s="135"/>
      <c r="Q13493" s="135"/>
    </row>
    <row r="13494" spans="5:17" x14ac:dyDescent="0.25">
      <c r="E13494" s="265"/>
      <c r="M13494" s="159"/>
      <c r="N13494" s="149"/>
      <c r="P13494" s="135"/>
      <c r="Q13494" s="135"/>
    </row>
    <row r="13495" spans="5:17" x14ac:dyDescent="0.25">
      <c r="E13495" s="265"/>
      <c r="M13495" s="159"/>
      <c r="N13495" s="149"/>
      <c r="P13495" s="135"/>
      <c r="Q13495" s="135"/>
    </row>
    <row r="13496" spans="5:17" x14ac:dyDescent="0.25">
      <c r="E13496" s="265"/>
      <c r="M13496" s="159"/>
      <c r="N13496" s="149"/>
      <c r="P13496" s="135"/>
      <c r="Q13496" s="135"/>
    </row>
    <row r="13497" spans="5:17" x14ac:dyDescent="0.25">
      <c r="E13497" s="265"/>
      <c r="M13497" s="159"/>
      <c r="N13497" s="149"/>
      <c r="P13497" s="135"/>
      <c r="Q13497" s="135"/>
    </row>
    <row r="13498" spans="5:17" x14ac:dyDescent="0.25">
      <c r="E13498" s="265"/>
      <c r="M13498" s="159"/>
      <c r="N13498" s="149"/>
      <c r="P13498" s="135"/>
      <c r="Q13498" s="135"/>
    </row>
    <row r="13499" spans="5:17" x14ac:dyDescent="0.25">
      <c r="E13499" s="265"/>
      <c r="M13499" s="159"/>
      <c r="N13499" s="149"/>
      <c r="P13499" s="135"/>
      <c r="Q13499" s="135"/>
    </row>
    <row r="13500" spans="5:17" x14ac:dyDescent="0.25">
      <c r="E13500" s="265"/>
      <c r="M13500" s="159"/>
      <c r="N13500" s="149"/>
      <c r="P13500" s="135"/>
      <c r="Q13500" s="135"/>
    </row>
    <row r="13501" spans="5:17" x14ac:dyDescent="0.25">
      <c r="E13501" s="265"/>
      <c r="M13501" s="159"/>
      <c r="N13501" s="149"/>
      <c r="P13501" s="135"/>
      <c r="Q13501" s="135"/>
    </row>
    <row r="13502" spans="5:17" x14ac:dyDescent="0.25">
      <c r="E13502" s="265"/>
      <c r="M13502" s="159"/>
      <c r="N13502" s="149"/>
      <c r="P13502" s="135"/>
      <c r="Q13502" s="135"/>
    </row>
    <row r="13503" spans="5:17" x14ac:dyDescent="0.25">
      <c r="E13503" s="265"/>
      <c r="M13503" s="159"/>
      <c r="N13503" s="149"/>
      <c r="P13503" s="135"/>
      <c r="Q13503" s="135"/>
    </row>
    <row r="13504" spans="5:17" x14ac:dyDescent="0.25">
      <c r="E13504" s="265"/>
      <c r="M13504" s="159"/>
      <c r="N13504" s="149"/>
      <c r="P13504" s="135"/>
      <c r="Q13504" s="135"/>
    </row>
    <row r="13505" spans="5:17" x14ac:dyDescent="0.25">
      <c r="E13505" s="265"/>
      <c r="M13505" s="159"/>
      <c r="N13505" s="149"/>
      <c r="P13505" s="135"/>
      <c r="Q13505" s="135"/>
    </row>
    <row r="13506" spans="5:17" x14ac:dyDescent="0.25">
      <c r="E13506" s="265"/>
      <c r="M13506" s="159"/>
      <c r="N13506" s="149"/>
      <c r="P13506" s="135"/>
      <c r="Q13506" s="135"/>
    </row>
    <row r="13507" spans="5:17" x14ac:dyDescent="0.25">
      <c r="E13507" s="265"/>
      <c r="M13507" s="159"/>
      <c r="N13507" s="149"/>
      <c r="P13507" s="135"/>
      <c r="Q13507" s="135"/>
    </row>
    <row r="13508" spans="5:17" x14ac:dyDescent="0.25">
      <c r="E13508" s="265"/>
      <c r="M13508" s="159"/>
      <c r="N13508" s="149"/>
      <c r="P13508" s="135"/>
      <c r="Q13508" s="135"/>
    </row>
    <row r="13509" spans="5:17" x14ac:dyDescent="0.25">
      <c r="E13509" s="265"/>
      <c r="M13509" s="159"/>
      <c r="N13509" s="149"/>
      <c r="P13509" s="135"/>
      <c r="Q13509" s="135"/>
    </row>
    <row r="13510" spans="5:17" x14ac:dyDescent="0.25">
      <c r="E13510" s="265"/>
      <c r="M13510" s="159"/>
      <c r="N13510" s="149"/>
      <c r="P13510" s="135"/>
      <c r="Q13510" s="135"/>
    </row>
    <row r="13511" spans="5:17" x14ac:dyDescent="0.25">
      <c r="E13511" s="265"/>
      <c r="M13511" s="159"/>
      <c r="N13511" s="149"/>
      <c r="P13511" s="135"/>
      <c r="Q13511" s="135"/>
    </row>
    <row r="13512" spans="5:17" x14ac:dyDescent="0.25">
      <c r="E13512" s="265"/>
      <c r="M13512" s="159"/>
      <c r="N13512" s="149"/>
      <c r="P13512" s="135"/>
      <c r="Q13512" s="135"/>
    </row>
    <row r="13513" spans="5:17" x14ac:dyDescent="0.25">
      <c r="E13513" s="265"/>
      <c r="M13513" s="159"/>
      <c r="N13513" s="149"/>
      <c r="P13513" s="135"/>
      <c r="Q13513" s="135"/>
    </row>
    <row r="13514" spans="5:17" x14ac:dyDescent="0.25">
      <c r="E13514" s="265"/>
      <c r="M13514" s="159"/>
      <c r="N13514" s="149"/>
      <c r="P13514" s="135"/>
      <c r="Q13514" s="135"/>
    </row>
    <row r="13515" spans="5:17" x14ac:dyDescent="0.25">
      <c r="E13515" s="265"/>
      <c r="M13515" s="159"/>
      <c r="N13515" s="149"/>
      <c r="P13515" s="135"/>
      <c r="Q13515" s="135"/>
    </row>
    <row r="13516" spans="5:17" x14ac:dyDescent="0.25">
      <c r="E13516" s="265"/>
      <c r="M13516" s="159"/>
      <c r="N13516" s="149"/>
      <c r="P13516" s="135"/>
      <c r="Q13516" s="135"/>
    </row>
    <row r="13517" spans="5:17" x14ac:dyDescent="0.25">
      <c r="E13517" s="265"/>
      <c r="M13517" s="159"/>
      <c r="N13517" s="149"/>
      <c r="P13517" s="135"/>
      <c r="Q13517" s="135"/>
    </row>
    <row r="13518" spans="5:17" x14ac:dyDescent="0.25">
      <c r="E13518" s="265"/>
      <c r="M13518" s="159"/>
      <c r="N13518" s="149"/>
      <c r="P13518" s="135"/>
      <c r="Q13518" s="135"/>
    </row>
    <row r="13519" spans="5:17" x14ac:dyDescent="0.25">
      <c r="E13519" s="265"/>
      <c r="M13519" s="159"/>
      <c r="N13519" s="149"/>
      <c r="P13519" s="135"/>
      <c r="Q13519" s="135"/>
    </row>
    <row r="13520" spans="5:17" x14ac:dyDescent="0.25">
      <c r="E13520" s="265"/>
      <c r="M13520" s="159"/>
      <c r="N13520" s="149"/>
      <c r="P13520" s="135"/>
      <c r="Q13520" s="135"/>
    </row>
    <row r="13521" spans="5:17" x14ac:dyDescent="0.25">
      <c r="E13521" s="265"/>
      <c r="M13521" s="159"/>
      <c r="N13521" s="149"/>
      <c r="P13521" s="135"/>
      <c r="Q13521" s="135"/>
    </row>
    <row r="13522" spans="5:17" x14ac:dyDescent="0.25">
      <c r="E13522" s="265"/>
      <c r="M13522" s="159"/>
      <c r="N13522" s="149"/>
      <c r="P13522" s="135"/>
      <c r="Q13522" s="135"/>
    </row>
    <row r="13523" spans="5:17" x14ac:dyDescent="0.25">
      <c r="E13523" s="265"/>
      <c r="M13523" s="159"/>
      <c r="N13523" s="149"/>
      <c r="P13523" s="135"/>
      <c r="Q13523" s="135"/>
    </row>
    <row r="13524" spans="5:17" x14ac:dyDescent="0.25">
      <c r="E13524" s="265"/>
      <c r="M13524" s="159"/>
      <c r="N13524" s="149"/>
      <c r="P13524" s="135"/>
      <c r="Q13524" s="135"/>
    </row>
    <row r="13525" spans="5:17" x14ac:dyDescent="0.25">
      <c r="E13525" s="265"/>
      <c r="M13525" s="159"/>
      <c r="N13525" s="149"/>
      <c r="P13525" s="135"/>
      <c r="Q13525" s="135"/>
    </row>
    <row r="13526" spans="5:17" x14ac:dyDescent="0.25">
      <c r="E13526" s="265"/>
      <c r="M13526" s="159"/>
      <c r="N13526" s="149"/>
      <c r="P13526" s="135"/>
      <c r="Q13526" s="135"/>
    </row>
    <row r="13527" spans="5:17" x14ac:dyDescent="0.25">
      <c r="E13527" s="265"/>
      <c r="M13527" s="159"/>
      <c r="N13527" s="149"/>
      <c r="P13527" s="135"/>
      <c r="Q13527" s="135"/>
    </row>
    <row r="13528" spans="5:17" x14ac:dyDescent="0.25">
      <c r="E13528" s="265"/>
      <c r="M13528" s="159"/>
      <c r="N13528" s="149"/>
      <c r="P13528" s="135"/>
      <c r="Q13528" s="135"/>
    </row>
    <row r="13529" spans="5:17" x14ac:dyDescent="0.25">
      <c r="E13529" s="265"/>
      <c r="M13529" s="159"/>
      <c r="N13529" s="149"/>
      <c r="P13529" s="135"/>
      <c r="Q13529" s="135"/>
    </row>
    <row r="13530" spans="5:17" x14ac:dyDescent="0.25">
      <c r="E13530" s="265"/>
      <c r="M13530" s="159"/>
      <c r="N13530" s="149"/>
      <c r="P13530" s="135"/>
      <c r="Q13530" s="135"/>
    </row>
    <row r="13531" spans="5:17" x14ac:dyDescent="0.25">
      <c r="E13531" s="265"/>
      <c r="M13531" s="159"/>
      <c r="N13531" s="149"/>
      <c r="P13531" s="135"/>
      <c r="Q13531" s="135"/>
    </row>
    <row r="13532" spans="5:17" x14ac:dyDescent="0.25">
      <c r="E13532" s="265"/>
      <c r="M13532" s="159"/>
      <c r="N13532" s="149"/>
      <c r="P13532" s="135"/>
      <c r="Q13532" s="135"/>
    </row>
    <row r="13533" spans="5:17" x14ac:dyDescent="0.25">
      <c r="E13533" s="265"/>
      <c r="M13533" s="159"/>
      <c r="N13533" s="149"/>
      <c r="P13533" s="135"/>
      <c r="Q13533" s="135"/>
    </row>
    <row r="13534" spans="5:17" x14ac:dyDescent="0.25">
      <c r="E13534" s="265"/>
      <c r="M13534" s="159"/>
      <c r="N13534" s="149"/>
      <c r="P13534" s="135"/>
      <c r="Q13534" s="135"/>
    </row>
    <row r="13535" spans="5:17" x14ac:dyDescent="0.25">
      <c r="E13535" s="265"/>
      <c r="M13535" s="159"/>
      <c r="N13535" s="149"/>
      <c r="P13535" s="135"/>
      <c r="Q13535" s="135"/>
    </row>
    <row r="13536" spans="5:17" x14ac:dyDescent="0.25">
      <c r="E13536" s="265"/>
      <c r="M13536" s="159"/>
      <c r="N13536" s="149"/>
      <c r="P13536" s="135"/>
      <c r="Q13536" s="135"/>
    </row>
    <row r="13537" spans="5:17" x14ac:dyDescent="0.25">
      <c r="E13537" s="265"/>
      <c r="M13537" s="159"/>
      <c r="N13537" s="149"/>
      <c r="P13537" s="135"/>
      <c r="Q13537" s="135"/>
    </row>
    <row r="13538" spans="5:17" x14ac:dyDescent="0.25">
      <c r="E13538" s="265"/>
      <c r="M13538" s="159"/>
      <c r="N13538" s="149"/>
      <c r="P13538" s="135"/>
      <c r="Q13538" s="135"/>
    </row>
    <row r="13539" spans="5:17" x14ac:dyDescent="0.25">
      <c r="E13539" s="265"/>
      <c r="M13539" s="159"/>
      <c r="N13539" s="149"/>
      <c r="P13539" s="135"/>
      <c r="Q13539" s="135"/>
    </row>
    <row r="13540" spans="5:17" x14ac:dyDescent="0.25">
      <c r="E13540" s="265"/>
      <c r="M13540" s="159"/>
      <c r="N13540" s="149"/>
      <c r="P13540" s="135"/>
      <c r="Q13540" s="135"/>
    </row>
    <row r="13541" spans="5:17" x14ac:dyDescent="0.25">
      <c r="E13541" s="265"/>
      <c r="M13541" s="159"/>
      <c r="N13541" s="149"/>
      <c r="P13541" s="135"/>
      <c r="Q13541" s="135"/>
    </row>
    <row r="13542" spans="5:17" x14ac:dyDescent="0.25">
      <c r="E13542" s="265"/>
      <c r="M13542" s="159"/>
      <c r="N13542" s="149"/>
      <c r="P13542" s="135"/>
      <c r="Q13542" s="135"/>
    </row>
    <row r="13543" spans="5:17" x14ac:dyDescent="0.25">
      <c r="E13543" s="265"/>
      <c r="M13543" s="159"/>
      <c r="N13543" s="149"/>
      <c r="P13543" s="135"/>
      <c r="Q13543" s="135"/>
    </row>
    <row r="13544" spans="5:17" x14ac:dyDescent="0.25">
      <c r="E13544" s="265"/>
      <c r="M13544" s="159"/>
      <c r="N13544" s="149"/>
      <c r="P13544" s="135"/>
      <c r="Q13544" s="135"/>
    </row>
    <row r="13545" spans="5:17" x14ac:dyDescent="0.25">
      <c r="E13545" s="265"/>
      <c r="M13545" s="159"/>
      <c r="N13545" s="149"/>
      <c r="P13545" s="135"/>
      <c r="Q13545" s="135"/>
    </row>
    <row r="13546" spans="5:17" x14ac:dyDescent="0.25">
      <c r="E13546" s="265"/>
      <c r="M13546" s="159"/>
      <c r="N13546" s="149"/>
      <c r="P13546" s="135"/>
      <c r="Q13546" s="135"/>
    </row>
    <row r="13547" spans="5:17" x14ac:dyDescent="0.25">
      <c r="E13547" s="265"/>
      <c r="M13547" s="159"/>
      <c r="N13547" s="149"/>
      <c r="P13547" s="135"/>
      <c r="Q13547" s="135"/>
    </row>
    <row r="13548" spans="5:17" x14ac:dyDescent="0.25">
      <c r="E13548" s="265"/>
      <c r="M13548" s="159"/>
      <c r="N13548" s="149"/>
      <c r="P13548" s="135"/>
      <c r="Q13548" s="135"/>
    </row>
    <row r="13549" spans="5:17" x14ac:dyDescent="0.25">
      <c r="E13549" s="265"/>
      <c r="M13549" s="159"/>
      <c r="N13549" s="149"/>
      <c r="P13549" s="135"/>
      <c r="Q13549" s="135"/>
    </row>
    <row r="13550" spans="5:17" x14ac:dyDescent="0.25">
      <c r="E13550" s="265"/>
      <c r="M13550" s="159"/>
      <c r="N13550" s="149"/>
      <c r="P13550" s="135"/>
      <c r="Q13550" s="135"/>
    </row>
    <row r="13551" spans="5:17" x14ac:dyDescent="0.25">
      <c r="E13551" s="265"/>
      <c r="M13551" s="159"/>
      <c r="N13551" s="149"/>
      <c r="P13551" s="135"/>
      <c r="Q13551" s="135"/>
    </row>
    <row r="13552" spans="5:17" x14ac:dyDescent="0.25">
      <c r="E13552" s="265"/>
      <c r="M13552" s="159"/>
      <c r="N13552" s="149"/>
      <c r="P13552" s="135"/>
      <c r="Q13552" s="135"/>
    </row>
    <row r="13553" spans="5:17" x14ac:dyDescent="0.25">
      <c r="E13553" s="265"/>
      <c r="M13553" s="159"/>
      <c r="N13553" s="149"/>
      <c r="P13553" s="135"/>
      <c r="Q13553" s="135"/>
    </row>
    <row r="13554" spans="5:17" x14ac:dyDescent="0.25">
      <c r="E13554" s="265"/>
      <c r="M13554" s="159"/>
      <c r="N13554" s="149"/>
      <c r="P13554" s="135"/>
      <c r="Q13554" s="135"/>
    </row>
    <row r="13555" spans="5:17" x14ac:dyDescent="0.25">
      <c r="E13555" s="265"/>
      <c r="M13555" s="159"/>
      <c r="N13555" s="149"/>
      <c r="P13555" s="135"/>
      <c r="Q13555" s="135"/>
    </row>
    <row r="13556" spans="5:17" x14ac:dyDescent="0.25">
      <c r="E13556" s="265"/>
      <c r="M13556" s="159"/>
      <c r="N13556" s="149"/>
      <c r="P13556" s="135"/>
      <c r="Q13556" s="135"/>
    </row>
    <row r="13557" spans="5:17" x14ac:dyDescent="0.25">
      <c r="E13557" s="265"/>
      <c r="M13557" s="159"/>
      <c r="N13557" s="149"/>
      <c r="P13557" s="135"/>
      <c r="Q13557" s="135"/>
    </row>
    <row r="13558" spans="5:17" x14ac:dyDescent="0.25">
      <c r="E13558" s="265"/>
      <c r="M13558" s="159"/>
      <c r="N13558" s="149"/>
      <c r="P13558" s="135"/>
      <c r="Q13558" s="135"/>
    </row>
    <row r="13559" spans="5:17" x14ac:dyDescent="0.25">
      <c r="E13559" s="265"/>
      <c r="M13559" s="159"/>
      <c r="N13559" s="149"/>
      <c r="P13559" s="135"/>
      <c r="Q13559" s="135"/>
    </row>
    <row r="13560" spans="5:17" x14ac:dyDescent="0.25">
      <c r="E13560" s="265"/>
      <c r="M13560" s="159"/>
      <c r="N13560" s="149"/>
      <c r="P13560" s="135"/>
      <c r="Q13560" s="135"/>
    </row>
    <row r="13561" spans="5:17" x14ac:dyDescent="0.25">
      <c r="E13561" s="265"/>
      <c r="M13561" s="159"/>
      <c r="N13561" s="149"/>
      <c r="P13561" s="135"/>
      <c r="Q13561" s="135"/>
    </row>
    <row r="13562" spans="5:17" x14ac:dyDescent="0.25">
      <c r="E13562" s="265"/>
      <c r="M13562" s="159"/>
      <c r="N13562" s="149"/>
      <c r="P13562" s="135"/>
      <c r="Q13562" s="135"/>
    </row>
    <row r="13563" spans="5:17" x14ac:dyDescent="0.25">
      <c r="E13563" s="265"/>
      <c r="M13563" s="159"/>
      <c r="N13563" s="149"/>
      <c r="P13563" s="135"/>
      <c r="Q13563" s="135"/>
    </row>
    <row r="13564" spans="5:17" x14ac:dyDescent="0.25">
      <c r="E13564" s="265"/>
      <c r="M13564" s="159"/>
      <c r="N13564" s="149"/>
      <c r="P13564" s="135"/>
      <c r="Q13564" s="135"/>
    </row>
    <row r="13565" spans="5:17" x14ac:dyDescent="0.25">
      <c r="E13565" s="265"/>
      <c r="M13565" s="159"/>
      <c r="N13565" s="149"/>
      <c r="P13565" s="135"/>
      <c r="Q13565" s="135"/>
    </row>
    <row r="13566" spans="5:17" x14ac:dyDescent="0.25">
      <c r="E13566" s="265"/>
      <c r="M13566" s="159"/>
      <c r="N13566" s="149"/>
      <c r="P13566" s="135"/>
      <c r="Q13566" s="135"/>
    </row>
    <row r="13567" spans="5:17" x14ac:dyDescent="0.25">
      <c r="E13567" s="265"/>
      <c r="M13567" s="159"/>
      <c r="N13567" s="149"/>
      <c r="P13567" s="135"/>
      <c r="Q13567" s="135"/>
    </row>
    <row r="13568" spans="5:17" x14ac:dyDescent="0.25">
      <c r="E13568" s="265"/>
      <c r="M13568" s="159"/>
      <c r="N13568" s="149"/>
      <c r="P13568" s="135"/>
      <c r="Q13568" s="135"/>
    </row>
    <row r="13569" spans="5:17" x14ac:dyDescent="0.25">
      <c r="E13569" s="265"/>
      <c r="M13569" s="159"/>
      <c r="N13569" s="149"/>
      <c r="P13569" s="135"/>
      <c r="Q13569" s="135"/>
    </row>
    <row r="13570" spans="5:17" x14ac:dyDescent="0.25">
      <c r="E13570" s="265"/>
      <c r="M13570" s="159"/>
      <c r="N13570" s="149"/>
      <c r="P13570" s="135"/>
      <c r="Q13570" s="135"/>
    </row>
    <row r="13571" spans="5:17" x14ac:dyDescent="0.25">
      <c r="E13571" s="265"/>
      <c r="M13571" s="159"/>
      <c r="N13571" s="149"/>
      <c r="P13571" s="135"/>
      <c r="Q13571" s="135"/>
    </row>
    <row r="13572" spans="5:17" x14ac:dyDescent="0.25">
      <c r="E13572" s="265"/>
      <c r="M13572" s="159"/>
      <c r="N13572" s="149"/>
      <c r="P13572" s="135"/>
      <c r="Q13572" s="135"/>
    </row>
    <row r="13573" spans="5:17" x14ac:dyDescent="0.25">
      <c r="E13573" s="265"/>
      <c r="M13573" s="159"/>
      <c r="N13573" s="149"/>
      <c r="P13573" s="135"/>
      <c r="Q13573" s="135"/>
    </row>
    <row r="13574" spans="5:17" x14ac:dyDescent="0.25">
      <c r="E13574" s="265"/>
      <c r="M13574" s="159"/>
      <c r="N13574" s="149"/>
      <c r="P13574" s="135"/>
      <c r="Q13574" s="135"/>
    </row>
    <row r="13575" spans="5:17" x14ac:dyDescent="0.25">
      <c r="E13575" s="265"/>
      <c r="M13575" s="159"/>
      <c r="N13575" s="149"/>
      <c r="P13575" s="135"/>
      <c r="Q13575" s="135"/>
    </row>
    <row r="13576" spans="5:17" x14ac:dyDescent="0.25">
      <c r="E13576" s="265"/>
      <c r="M13576" s="159"/>
      <c r="N13576" s="149"/>
      <c r="P13576" s="135"/>
      <c r="Q13576" s="135"/>
    </row>
    <row r="13577" spans="5:17" x14ac:dyDescent="0.25">
      <c r="E13577" s="265"/>
      <c r="M13577" s="159"/>
      <c r="N13577" s="149"/>
      <c r="P13577" s="135"/>
      <c r="Q13577" s="135"/>
    </row>
    <row r="13578" spans="5:17" x14ac:dyDescent="0.25">
      <c r="E13578" s="265"/>
      <c r="M13578" s="159"/>
      <c r="N13578" s="149"/>
      <c r="P13578" s="135"/>
      <c r="Q13578" s="135"/>
    </row>
    <row r="13579" spans="5:17" x14ac:dyDescent="0.25">
      <c r="E13579" s="265"/>
      <c r="M13579" s="159"/>
      <c r="N13579" s="149"/>
      <c r="P13579" s="135"/>
      <c r="Q13579" s="135"/>
    </row>
    <row r="13580" spans="5:17" x14ac:dyDescent="0.25">
      <c r="E13580" s="265"/>
      <c r="M13580" s="159"/>
      <c r="N13580" s="149"/>
      <c r="P13580" s="135"/>
      <c r="Q13580" s="135"/>
    </row>
    <row r="13581" spans="5:17" x14ac:dyDescent="0.25">
      <c r="E13581" s="265"/>
      <c r="M13581" s="159"/>
      <c r="N13581" s="149"/>
      <c r="P13581" s="135"/>
      <c r="Q13581" s="135"/>
    </row>
    <row r="13582" spans="5:17" x14ac:dyDescent="0.25">
      <c r="E13582" s="265"/>
      <c r="M13582" s="159"/>
      <c r="N13582" s="149"/>
      <c r="P13582" s="135"/>
      <c r="Q13582" s="135"/>
    </row>
    <row r="13583" spans="5:17" x14ac:dyDescent="0.25">
      <c r="E13583" s="265"/>
      <c r="M13583" s="159"/>
      <c r="N13583" s="149"/>
      <c r="P13583" s="135"/>
      <c r="Q13583" s="135"/>
    </row>
    <row r="13584" spans="5:17" x14ac:dyDescent="0.25">
      <c r="E13584" s="265"/>
      <c r="M13584" s="159"/>
      <c r="N13584" s="149"/>
      <c r="P13584" s="135"/>
      <c r="Q13584" s="135"/>
    </row>
    <row r="13585" spans="5:17" x14ac:dyDescent="0.25">
      <c r="E13585" s="265"/>
      <c r="M13585" s="159"/>
      <c r="N13585" s="149"/>
      <c r="P13585" s="135"/>
      <c r="Q13585" s="135"/>
    </row>
    <row r="13586" spans="5:17" x14ac:dyDescent="0.25">
      <c r="E13586" s="265"/>
      <c r="M13586" s="159"/>
      <c r="N13586" s="149"/>
      <c r="P13586" s="135"/>
      <c r="Q13586" s="135"/>
    </row>
    <row r="13587" spans="5:17" x14ac:dyDescent="0.25">
      <c r="E13587" s="265"/>
      <c r="M13587" s="159"/>
      <c r="N13587" s="149"/>
      <c r="P13587" s="135"/>
      <c r="Q13587" s="135"/>
    </row>
    <row r="13588" spans="5:17" x14ac:dyDescent="0.25">
      <c r="E13588" s="265"/>
      <c r="M13588" s="159"/>
      <c r="N13588" s="149"/>
      <c r="P13588" s="135"/>
      <c r="Q13588" s="135"/>
    </row>
    <row r="13589" spans="5:17" x14ac:dyDescent="0.25">
      <c r="E13589" s="265"/>
      <c r="M13589" s="159"/>
      <c r="N13589" s="149"/>
      <c r="P13589" s="135"/>
      <c r="Q13589" s="135"/>
    </row>
    <row r="13590" spans="5:17" x14ac:dyDescent="0.25">
      <c r="E13590" s="265"/>
      <c r="M13590" s="159"/>
      <c r="N13590" s="149"/>
      <c r="P13590" s="135"/>
      <c r="Q13590" s="135"/>
    </row>
    <row r="13591" spans="5:17" x14ac:dyDescent="0.25">
      <c r="E13591" s="265"/>
      <c r="M13591" s="159"/>
      <c r="N13591" s="149"/>
      <c r="P13591" s="135"/>
      <c r="Q13591" s="135"/>
    </row>
    <row r="13592" spans="5:17" x14ac:dyDescent="0.25">
      <c r="E13592" s="265"/>
      <c r="M13592" s="159"/>
      <c r="N13592" s="149"/>
      <c r="P13592" s="135"/>
      <c r="Q13592" s="135"/>
    </row>
    <row r="13593" spans="5:17" x14ac:dyDescent="0.25">
      <c r="E13593" s="265"/>
      <c r="M13593" s="159"/>
      <c r="N13593" s="149"/>
      <c r="P13593" s="135"/>
      <c r="Q13593" s="135"/>
    </row>
    <row r="13594" spans="5:17" x14ac:dyDescent="0.25">
      <c r="E13594" s="265"/>
      <c r="M13594" s="159"/>
      <c r="N13594" s="149"/>
      <c r="P13594" s="135"/>
      <c r="Q13594" s="135"/>
    </row>
    <row r="13595" spans="5:17" x14ac:dyDescent="0.25">
      <c r="E13595" s="265"/>
      <c r="M13595" s="159"/>
      <c r="N13595" s="149"/>
      <c r="P13595" s="135"/>
      <c r="Q13595" s="135"/>
    </row>
    <row r="13596" spans="5:17" x14ac:dyDescent="0.25">
      <c r="E13596" s="265"/>
      <c r="M13596" s="159"/>
      <c r="N13596" s="149"/>
      <c r="P13596" s="135"/>
      <c r="Q13596" s="135"/>
    </row>
    <row r="13597" spans="5:17" x14ac:dyDescent="0.25">
      <c r="E13597" s="265"/>
      <c r="M13597" s="159"/>
      <c r="N13597" s="149"/>
      <c r="P13597" s="135"/>
      <c r="Q13597" s="135"/>
    </row>
    <row r="13598" spans="5:17" x14ac:dyDescent="0.25">
      <c r="E13598" s="265"/>
      <c r="M13598" s="159"/>
      <c r="N13598" s="149"/>
      <c r="P13598" s="135"/>
      <c r="Q13598" s="135"/>
    </row>
    <row r="13599" spans="5:17" x14ac:dyDescent="0.25">
      <c r="E13599" s="265"/>
      <c r="M13599" s="159"/>
      <c r="N13599" s="149"/>
      <c r="P13599" s="135"/>
      <c r="Q13599" s="135"/>
    </row>
    <row r="13600" spans="5:17" x14ac:dyDescent="0.25">
      <c r="E13600" s="265"/>
      <c r="M13600" s="159"/>
      <c r="N13600" s="149"/>
      <c r="P13600" s="135"/>
      <c r="Q13600" s="135"/>
    </row>
    <row r="13601" spans="5:17" x14ac:dyDescent="0.25">
      <c r="E13601" s="265"/>
      <c r="M13601" s="159"/>
      <c r="N13601" s="149"/>
      <c r="P13601" s="135"/>
      <c r="Q13601" s="135"/>
    </row>
    <row r="13602" spans="5:17" x14ac:dyDescent="0.25">
      <c r="E13602" s="265"/>
      <c r="M13602" s="159"/>
      <c r="N13602" s="149"/>
      <c r="P13602" s="135"/>
      <c r="Q13602" s="135"/>
    </row>
    <row r="13603" spans="5:17" x14ac:dyDescent="0.25">
      <c r="E13603" s="265"/>
      <c r="M13603" s="159"/>
      <c r="N13603" s="149"/>
      <c r="P13603" s="135"/>
      <c r="Q13603" s="135"/>
    </row>
    <row r="13604" spans="5:17" x14ac:dyDescent="0.25">
      <c r="E13604" s="265"/>
      <c r="M13604" s="159"/>
      <c r="N13604" s="149"/>
      <c r="P13604" s="135"/>
      <c r="Q13604" s="135"/>
    </row>
    <row r="13605" spans="5:17" x14ac:dyDescent="0.25">
      <c r="E13605" s="265"/>
      <c r="M13605" s="159"/>
      <c r="N13605" s="149"/>
      <c r="P13605" s="135"/>
      <c r="Q13605" s="135"/>
    </row>
    <row r="13606" spans="5:17" x14ac:dyDescent="0.25">
      <c r="E13606" s="265"/>
      <c r="M13606" s="159"/>
      <c r="N13606" s="149"/>
      <c r="P13606" s="135"/>
      <c r="Q13606" s="135"/>
    </row>
    <row r="13607" spans="5:17" x14ac:dyDescent="0.25">
      <c r="E13607" s="265"/>
      <c r="M13607" s="159"/>
      <c r="N13607" s="149"/>
      <c r="P13607" s="135"/>
      <c r="Q13607" s="135"/>
    </row>
    <row r="13608" spans="5:17" x14ac:dyDescent="0.25">
      <c r="E13608" s="265"/>
      <c r="M13608" s="159"/>
      <c r="N13608" s="149"/>
      <c r="P13608" s="135"/>
      <c r="Q13608" s="135"/>
    </row>
    <row r="13609" spans="5:17" x14ac:dyDescent="0.25">
      <c r="E13609" s="265"/>
      <c r="M13609" s="159"/>
      <c r="N13609" s="149"/>
      <c r="P13609" s="135"/>
      <c r="Q13609" s="135"/>
    </row>
    <row r="13610" spans="5:17" x14ac:dyDescent="0.25">
      <c r="E13610" s="265"/>
      <c r="M13610" s="159"/>
      <c r="N13610" s="149"/>
      <c r="P13610" s="135"/>
      <c r="Q13610" s="135"/>
    </row>
    <row r="13611" spans="5:17" x14ac:dyDescent="0.25">
      <c r="E13611" s="265"/>
      <c r="M13611" s="159"/>
      <c r="N13611" s="149"/>
      <c r="P13611" s="135"/>
      <c r="Q13611" s="135"/>
    </row>
    <row r="13612" spans="5:17" x14ac:dyDescent="0.25">
      <c r="E13612" s="265"/>
      <c r="M13612" s="159"/>
      <c r="N13612" s="149"/>
      <c r="P13612" s="135"/>
      <c r="Q13612" s="135"/>
    </row>
    <row r="13613" spans="5:17" x14ac:dyDescent="0.25">
      <c r="E13613" s="265"/>
      <c r="M13613" s="159"/>
      <c r="N13613" s="149"/>
      <c r="P13613" s="135"/>
      <c r="Q13613" s="135"/>
    </row>
    <row r="13614" spans="5:17" x14ac:dyDescent="0.25">
      <c r="E13614" s="265"/>
      <c r="M13614" s="159"/>
      <c r="N13614" s="149"/>
      <c r="P13614" s="135"/>
      <c r="Q13614" s="135"/>
    </row>
    <row r="13615" spans="5:17" x14ac:dyDescent="0.25">
      <c r="E13615" s="265"/>
      <c r="M13615" s="159"/>
      <c r="N13615" s="149"/>
      <c r="P13615" s="135"/>
      <c r="Q13615" s="135"/>
    </row>
    <row r="13616" spans="5:17" x14ac:dyDescent="0.25">
      <c r="E13616" s="265"/>
      <c r="M13616" s="159"/>
      <c r="N13616" s="149"/>
      <c r="P13616" s="135"/>
      <c r="Q13616" s="135"/>
    </row>
    <row r="13617" spans="5:17" x14ac:dyDescent="0.25">
      <c r="E13617" s="265"/>
      <c r="M13617" s="159"/>
      <c r="N13617" s="149"/>
      <c r="P13617" s="135"/>
      <c r="Q13617" s="135"/>
    </row>
    <row r="13618" spans="5:17" x14ac:dyDescent="0.25">
      <c r="E13618" s="265"/>
      <c r="M13618" s="159"/>
      <c r="N13618" s="149"/>
      <c r="P13618" s="135"/>
      <c r="Q13618" s="135"/>
    </row>
    <row r="13619" spans="5:17" x14ac:dyDescent="0.25">
      <c r="E13619" s="265"/>
      <c r="M13619" s="159"/>
      <c r="N13619" s="149"/>
      <c r="P13619" s="135"/>
      <c r="Q13619" s="135"/>
    </row>
    <row r="13620" spans="5:17" x14ac:dyDescent="0.25">
      <c r="E13620" s="265"/>
      <c r="M13620" s="159"/>
      <c r="N13620" s="149"/>
      <c r="P13620" s="135"/>
      <c r="Q13620" s="135"/>
    </row>
    <row r="13621" spans="5:17" x14ac:dyDescent="0.25">
      <c r="E13621" s="265"/>
      <c r="M13621" s="159"/>
      <c r="N13621" s="149"/>
      <c r="P13621" s="135"/>
      <c r="Q13621" s="135"/>
    </row>
    <row r="13622" spans="5:17" x14ac:dyDescent="0.25">
      <c r="E13622" s="265"/>
      <c r="M13622" s="159"/>
      <c r="N13622" s="149"/>
      <c r="P13622" s="135"/>
      <c r="Q13622" s="135"/>
    </row>
    <row r="13623" spans="5:17" x14ac:dyDescent="0.25">
      <c r="E13623" s="265"/>
      <c r="M13623" s="159"/>
      <c r="N13623" s="149"/>
      <c r="P13623" s="135"/>
      <c r="Q13623" s="135"/>
    </row>
    <row r="13624" spans="5:17" x14ac:dyDescent="0.25">
      <c r="E13624" s="265"/>
      <c r="M13624" s="159"/>
      <c r="N13624" s="149"/>
      <c r="P13624" s="135"/>
      <c r="Q13624" s="135"/>
    </row>
    <row r="13625" spans="5:17" x14ac:dyDescent="0.25">
      <c r="E13625" s="265"/>
      <c r="M13625" s="159"/>
      <c r="N13625" s="149"/>
      <c r="P13625" s="135"/>
      <c r="Q13625" s="135"/>
    </row>
    <row r="13626" spans="5:17" x14ac:dyDescent="0.25">
      <c r="E13626" s="265"/>
      <c r="M13626" s="159"/>
      <c r="N13626" s="149"/>
      <c r="P13626" s="135"/>
      <c r="Q13626" s="135"/>
    </row>
    <row r="13627" spans="5:17" x14ac:dyDescent="0.25">
      <c r="E13627" s="265"/>
      <c r="M13627" s="159"/>
      <c r="N13627" s="149"/>
      <c r="P13627" s="135"/>
      <c r="Q13627" s="135"/>
    </row>
    <row r="13628" spans="5:17" x14ac:dyDescent="0.25">
      <c r="E13628" s="265"/>
      <c r="M13628" s="159"/>
      <c r="N13628" s="149"/>
      <c r="P13628" s="135"/>
      <c r="Q13628" s="135"/>
    </row>
    <row r="13629" spans="5:17" x14ac:dyDescent="0.25">
      <c r="E13629" s="265"/>
      <c r="M13629" s="159"/>
      <c r="N13629" s="149"/>
      <c r="P13629" s="135"/>
      <c r="Q13629" s="135"/>
    </row>
    <row r="13630" spans="5:17" x14ac:dyDescent="0.25">
      <c r="E13630" s="265"/>
      <c r="M13630" s="159"/>
      <c r="N13630" s="149"/>
      <c r="P13630" s="135"/>
      <c r="Q13630" s="135"/>
    </row>
    <row r="13631" spans="5:17" x14ac:dyDescent="0.25">
      <c r="E13631" s="265"/>
      <c r="M13631" s="159"/>
      <c r="N13631" s="149"/>
      <c r="P13631" s="135"/>
      <c r="Q13631" s="135"/>
    </row>
    <row r="13632" spans="5:17" x14ac:dyDescent="0.25">
      <c r="E13632" s="265"/>
      <c r="M13632" s="159"/>
      <c r="N13632" s="149"/>
      <c r="P13632" s="135"/>
      <c r="Q13632" s="135"/>
    </row>
    <row r="13633" spans="5:17" x14ac:dyDescent="0.25">
      <c r="E13633" s="265"/>
      <c r="M13633" s="159"/>
      <c r="N13633" s="149"/>
      <c r="P13633" s="135"/>
      <c r="Q13633" s="135"/>
    </row>
    <row r="13634" spans="5:17" x14ac:dyDescent="0.25">
      <c r="E13634" s="265"/>
      <c r="M13634" s="159"/>
      <c r="N13634" s="149"/>
      <c r="P13634" s="135"/>
      <c r="Q13634" s="135"/>
    </row>
    <row r="13635" spans="5:17" x14ac:dyDescent="0.25">
      <c r="E13635" s="265"/>
      <c r="M13635" s="159"/>
      <c r="N13635" s="149"/>
      <c r="P13635" s="135"/>
      <c r="Q13635" s="135"/>
    </row>
    <row r="13636" spans="5:17" x14ac:dyDescent="0.25">
      <c r="E13636" s="265"/>
      <c r="M13636" s="159"/>
      <c r="N13636" s="149"/>
      <c r="P13636" s="135"/>
      <c r="Q13636" s="135"/>
    </row>
    <row r="13637" spans="5:17" x14ac:dyDescent="0.25">
      <c r="E13637" s="265"/>
      <c r="M13637" s="159"/>
      <c r="N13637" s="149"/>
      <c r="P13637" s="135"/>
      <c r="Q13637" s="135"/>
    </row>
    <row r="13638" spans="5:17" x14ac:dyDescent="0.25">
      <c r="E13638" s="265"/>
      <c r="M13638" s="159"/>
      <c r="N13638" s="149"/>
      <c r="P13638" s="135"/>
      <c r="Q13638" s="135"/>
    </row>
    <row r="13639" spans="5:17" x14ac:dyDescent="0.25">
      <c r="E13639" s="265"/>
      <c r="M13639" s="159"/>
      <c r="N13639" s="149"/>
      <c r="P13639" s="135"/>
      <c r="Q13639" s="135"/>
    </row>
    <row r="13640" spans="5:17" x14ac:dyDescent="0.25">
      <c r="E13640" s="265"/>
      <c r="M13640" s="159"/>
      <c r="N13640" s="149"/>
      <c r="P13640" s="135"/>
      <c r="Q13640" s="135"/>
    </row>
    <row r="13641" spans="5:17" x14ac:dyDescent="0.25">
      <c r="E13641" s="265"/>
      <c r="M13641" s="159"/>
      <c r="N13641" s="149"/>
      <c r="P13641" s="135"/>
      <c r="Q13641" s="135"/>
    </row>
    <row r="13642" spans="5:17" x14ac:dyDescent="0.25">
      <c r="E13642" s="265"/>
      <c r="M13642" s="159"/>
      <c r="N13642" s="149"/>
      <c r="P13642" s="135"/>
      <c r="Q13642" s="135"/>
    </row>
    <row r="13643" spans="5:17" x14ac:dyDescent="0.25">
      <c r="E13643" s="265"/>
      <c r="M13643" s="159"/>
      <c r="N13643" s="149"/>
      <c r="P13643" s="135"/>
      <c r="Q13643" s="135"/>
    </row>
    <row r="13644" spans="5:17" x14ac:dyDescent="0.25">
      <c r="E13644" s="265"/>
      <c r="M13644" s="159"/>
      <c r="N13644" s="149"/>
      <c r="P13644" s="135"/>
      <c r="Q13644" s="135"/>
    </row>
    <row r="13645" spans="5:17" x14ac:dyDescent="0.25">
      <c r="E13645" s="265"/>
      <c r="M13645" s="159"/>
      <c r="N13645" s="149"/>
      <c r="P13645" s="135"/>
      <c r="Q13645" s="135"/>
    </row>
    <row r="13646" spans="5:17" x14ac:dyDescent="0.25">
      <c r="E13646" s="265"/>
      <c r="M13646" s="159"/>
      <c r="N13646" s="149"/>
      <c r="P13646" s="135"/>
      <c r="Q13646" s="135"/>
    </row>
    <row r="13647" spans="5:17" x14ac:dyDescent="0.25">
      <c r="E13647" s="265"/>
      <c r="M13647" s="159"/>
      <c r="N13647" s="149"/>
      <c r="P13647" s="135"/>
      <c r="Q13647" s="135"/>
    </row>
    <row r="13648" spans="5:17" x14ac:dyDescent="0.25">
      <c r="E13648" s="265"/>
      <c r="M13648" s="159"/>
      <c r="N13648" s="149"/>
      <c r="P13648" s="135"/>
      <c r="Q13648" s="135"/>
    </row>
    <row r="13649" spans="5:17" x14ac:dyDescent="0.25">
      <c r="E13649" s="265"/>
      <c r="M13649" s="159"/>
      <c r="N13649" s="149"/>
      <c r="P13649" s="135"/>
      <c r="Q13649" s="135"/>
    </row>
    <row r="13650" spans="5:17" x14ac:dyDescent="0.25">
      <c r="E13650" s="265"/>
      <c r="M13650" s="159"/>
      <c r="N13650" s="149"/>
      <c r="P13650" s="135"/>
      <c r="Q13650" s="135"/>
    </row>
    <row r="13651" spans="5:17" x14ac:dyDescent="0.25">
      <c r="E13651" s="265"/>
      <c r="M13651" s="159"/>
      <c r="N13651" s="149"/>
      <c r="P13651" s="135"/>
      <c r="Q13651" s="135"/>
    </row>
    <row r="13652" spans="5:17" x14ac:dyDescent="0.25">
      <c r="E13652" s="265"/>
      <c r="M13652" s="159"/>
      <c r="N13652" s="149"/>
      <c r="P13652" s="135"/>
      <c r="Q13652" s="135"/>
    </row>
    <row r="13653" spans="5:17" x14ac:dyDescent="0.25">
      <c r="E13653" s="265"/>
      <c r="M13653" s="159"/>
      <c r="N13653" s="149"/>
      <c r="P13653" s="135"/>
      <c r="Q13653" s="135"/>
    </row>
    <row r="13654" spans="5:17" x14ac:dyDescent="0.25">
      <c r="E13654" s="265"/>
      <c r="M13654" s="159"/>
      <c r="N13654" s="149"/>
      <c r="P13654" s="135"/>
      <c r="Q13654" s="135"/>
    </row>
    <row r="13655" spans="5:17" x14ac:dyDescent="0.25">
      <c r="E13655" s="265"/>
      <c r="M13655" s="159"/>
      <c r="N13655" s="149"/>
      <c r="P13655" s="135"/>
      <c r="Q13655" s="135"/>
    </row>
    <row r="13656" spans="5:17" x14ac:dyDescent="0.25">
      <c r="E13656" s="265"/>
      <c r="M13656" s="159"/>
      <c r="N13656" s="149"/>
      <c r="P13656" s="135"/>
      <c r="Q13656" s="135"/>
    </row>
    <row r="13657" spans="5:17" x14ac:dyDescent="0.25">
      <c r="E13657" s="265"/>
      <c r="M13657" s="159"/>
      <c r="N13657" s="149"/>
      <c r="P13657" s="135"/>
      <c r="Q13657" s="135"/>
    </row>
    <row r="13658" spans="5:17" x14ac:dyDescent="0.25">
      <c r="E13658" s="265"/>
      <c r="M13658" s="159"/>
      <c r="N13658" s="149"/>
      <c r="P13658" s="135"/>
      <c r="Q13658" s="135"/>
    </row>
    <row r="13659" spans="5:17" x14ac:dyDescent="0.25">
      <c r="E13659" s="265"/>
      <c r="M13659" s="159"/>
      <c r="N13659" s="149"/>
      <c r="P13659" s="135"/>
      <c r="Q13659" s="135"/>
    </row>
    <row r="13660" spans="5:17" x14ac:dyDescent="0.25">
      <c r="E13660" s="265"/>
      <c r="M13660" s="159"/>
      <c r="N13660" s="149"/>
      <c r="P13660" s="135"/>
      <c r="Q13660" s="135"/>
    </row>
    <row r="13661" spans="5:17" x14ac:dyDescent="0.25">
      <c r="E13661" s="265"/>
      <c r="M13661" s="159"/>
      <c r="N13661" s="149"/>
      <c r="P13661" s="135"/>
      <c r="Q13661" s="135"/>
    </row>
    <row r="13662" spans="5:17" x14ac:dyDescent="0.25">
      <c r="E13662" s="265"/>
      <c r="M13662" s="159"/>
      <c r="N13662" s="149"/>
      <c r="P13662" s="135"/>
      <c r="Q13662" s="135"/>
    </row>
    <row r="13663" spans="5:17" x14ac:dyDescent="0.25">
      <c r="E13663" s="265"/>
      <c r="M13663" s="159"/>
      <c r="N13663" s="149"/>
      <c r="P13663" s="135"/>
      <c r="Q13663" s="135"/>
    </row>
    <row r="13664" spans="5:17" x14ac:dyDescent="0.25">
      <c r="E13664" s="265"/>
      <c r="M13664" s="159"/>
      <c r="N13664" s="149"/>
      <c r="P13664" s="135"/>
      <c r="Q13664" s="135"/>
    </row>
    <row r="13665" spans="5:17" x14ac:dyDescent="0.25">
      <c r="E13665" s="265"/>
      <c r="M13665" s="159"/>
      <c r="N13665" s="149"/>
      <c r="P13665" s="135"/>
      <c r="Q13665" s="135"/>
    </row>
    <row r="13666" spans="5:17" x14ac:dyDescent="0.25">
      <c r="E13666" s="265"/>
      <c r="M13666" s="159"/>
      <c r="N13666" s="149"/>
      <c r="P13666" s="135"/>
      <c r="Q13666" s="135"/>
    </row>
    <row r="13667" spans="5:17" x14ac:dyDescent="0.25">
      <c r="E13667" s="265"/>
      <c r="M13667" s="159"/>
      <c r="N13667" s="149"/>
      <c r="P13667" s="135"/>
      <c r="Q13667" s="135"/>
    </row>
    <row r="13668" spans="5:17" x14ac:dyDescent="0.25">
      <c r="E13668" s="265"/>
      <c r="M13668" s="159"/>
      <c r="N13668" s="149"/>
      <c r="P13668" s="135"/>
      <c r="Q13668" s="135"/>
    </row>
    <row r="13669" spans="5:17" x14ac:dyDescent="0.25">
      <c r="E13669" s="265"/>
      <c r="M13669" s="159"/>
      <c r="N13669" s="149"/>
      <c r="P13669" s="135"/>
      <c r="Q13669" s="135"/>
    </row>
    <row r="13670" spans="5:17" x14ac:dyDescent="0.25">
      <c r="E13670" s="265"/>
      <c r="M13670" s="159"/>
      <c r="N13670" s="149"/>
      <c r="P13670" s="135"/>
      <c r="Q13670" s="135"/>
    </row>
    <row r="13671" spans="5:17" x14ac:dyDescent="0.25">
      <c r="E13671" s="265"/>
      <c r="M13671" s="159"/>
      <c r="N13671" s="149"/>
      <c r="P13671" s="135"/>
      <c r="Q13671" s="135"/>
    </row>
    <row r="13672" spans="5:17" x14ac:dyDescent="0.25">
      <c r="E13672" s="265"/>
      <c r="M13672" s="159"/>
      <c r="N13672" s="149"/>
      <c r="P13672" s="135"/>
      <c r="Q13672" s="135"/>
    </row>
    <row r="13673" spans="5:17" x14ac:dyDescent="0.25">
      <c r="E13673" s="265"/>
      <c r="M13673" s="159"/>
      <c r="N13673" s="149"/>
      <c r="P13673" s="135"/>
      <c r="Q13673" s="135"/>
    </row>
    <row r="13674" spans="5:17" x14ac:dyDescent="0.25">
      <c r="E13674" s="265"/>
      <c r="M13674" s="159"/>
      <c r="N13674" s="149"/>
      <c r="P13674" s="135"/>
      <c r="Q13674" s="135"/>
    </row>
    <row r="13675" spans="5:17" x14ac:dyDescent="0.25">
      <c r="E13675" s="265"/>
      <c r="M13675" s="159"/>
      <c r="N13675" s="149"/>
      <c r="P13675" s="135"/>
      <c r="Q13675" s="135"/>
    </row>
    <row r="13676" spans="5:17" x14ac:dyDescent="0.25">
      <c r="E13676" s="265"/>
      <c r="M13676" s="159"/>
      <c r="N13676" s="149"/>
      <c r="P13676" s="135"/>
      <c r="Q13676" s="135"/>
    </row>
    <row r="13677" spans="5:17" x14ac:dyDescent="0.25">
      <c r="E13677" s="265"/>
      <c r="M13677" s="159"/>
      <c r="N13677" s="149"/>
      <c r="P13677" s="135"/>
      <c r="Q13677" s="135"/>
    </row>
    <row r="13678" spans="5:17" x14ac:dyDescent="0.25">
      <c r="E13678" s="265"/>
      <c r="M13678" s="159"/>
      <c r="N13678" s="149"/>
      <c r="P13678" s="135"/>
      <c r="Q13678" s="135"/>
    </row>
    <row r="13679" spans="5:17" x14ac:dyDescent="0.25">
      <c r="E13679" s="265"/>
      <c r="M13679" s="159"/>
      <c r="N13679" s="149"/>
      <c r="P13679" s="135"/>
      <c r="Q13679" s="135"/>
    </row>
    <row r="13680" spans="5:17" x14ac:dyDescent="0.25">
      <c r="E13680" s="265"/>
      <c r="M13680" s="159"/>
      <c r="N13680" s="149"/>
      <c r="P13680" s="135"/>
      <c r="Q13680" s="135"/>
    </row>
    <row r="13681" spans="5:17" x14ac:dyDescent="0.25">
      <c r="E13681" s="265"/>
      <c r="M13681" s="159"/>
      <c r="N13681" s="149"/>
      <c r="P13681" s="135"/>
      <c r="Q13681" s="135"/>
    </row>
    <row r="13682" spans="5:17" x14ac:dyDescent="0.25">
      <c r="E13682" s="265"/>
      <c r="M13682" s="159"/>
      <c r="N13682" s="149"/>
      <c r="P13682" s="135"/>
      <c r="Q13682" s="135"/>
    </row>
    <row r="13683" spans="5:17" x14ac:dyDescent="0.25">
      <c r="E13683" s="265"/>
      <c r="M13683" s="159"/>
      <c r="N13683" s="149"/>
      <c r="P13683" s="135"/>
      <c r="Q13683" s="135"/>
    </row>
    <row r="13684" spans="5:17" x14ac:dyDescent="0.25">
      <c r="E13684" s="265"/>
      <c r="M13684" s="159"/>
      <c r="N13684" s="149"/>
      <c r="P13684" s="135"/>
      <c r="Q13684" s="135"/>
    </row>
    <row r="13685" spans="5:17" x14ac:dyDescent="0.25">
      <c r="E13685" s="265"/>
      <c r="M13685" s="159"/>
      <c r="N13685" s="149"/>
      <c r="P13685" s="135"/>
      <c r="Q13685" s="135"/>
    </row>
    <row r="13686" spans="5:17" x14ac:dyDescent="0.25">
      <c r="E13686" s="265"/>
      <c r="M13686" s="159"/>
      <c r="N13686" s="149"/>
      <c r="P13686" s="135"/>
      <c r="Q13686" s="135"/>
    </row>
    <row r="13687" spans="5:17" x14ac:dyDescent="0.25">
      <c r="E13687" s="265"/>
      <c r="M13687" s="159"/>
      <c r="N13687" s="149"/>
      <c r="P13687" s="135"/>
      <c r="Q13687" s="135"/>
    </row>
    <row r="13688" spans="5:17" x14ac:dyDescent="0.25">
      <c r="E13688" s="265"/>
      <c r="M13688" s="159"/>
      <c r="N13688" s="149"/>
      <c r="P13688" s="135"/>
      <c r="Q13688" s="135"/>
    </row>
    <row r="13689" spans="5:17" x14ac:dyDescent="0.25">
      <c r="E13689" s="265"/>
      <c r="M13689" s="159"/>
      <c r="N13689" s="149"/>
      <c r="P13689" s="135"/>
      <c r="Q13689" s="135"/>
    </row>
    <row r="13690" spans="5:17" x14ac:dyDescent="0.25">
      <c r="E13690" s="265"/>
      <c r="M13690" s="159"/>
      <c r="N13690" s="149"/>
      <c r="P13690" s="135"/>
      <c r="Q13690" s="135"/>
    </row>
    <row r="13691" spans="5:17" x14ac:dyDescent="0.25">
      <c r="E13691" s="265"/>
      <c r="M13691" s="159"/>
      <c r="N13691" s="149"/>
      <c r="P13691" s="135"/>
      <c r="Q13691" s="135"/>
    </row>
    <row r="13692" spans="5:17" x14ac:dyDescent="0.25">
      <c r="E13692" s="265"/>
      <c r="M13692" s="159"/>
      <c r="N13692" s="149"/>
      <c r="P13692" s="135"/>
      <c r="Q13692" s="135"/>
    </row>
    <row r="13693" spans="5:17" x14ac:dyDescent="0.25">
      <c r="E13693" s="265"/>
      <c r="M13693" s="159"/>
      <c r="N13693" s="149"/>
      <c r="P13693" s="135"/>
      <c r="Q13693" s="135"/>
    </row>
    <row r="13694" spans="5:17" x14ac:dyDescent="0.25">
      <c r="E13694" s="265"/>
      <c r="M13694" s="159"/>
      <c r="N13694" s="149"/>
      <c r="P13694" s="135"/>
      <c r="Q13694" s="135"/>
    </row>
    <row r="13695" spans="5:17" x14ac:dyDescent="0.25">
      <c r="E13695" s="265"/>
      <c r="M13695" s="159"/>
      <c r="N13695" s="149"/>
      <c r="P13695" s="135"/>
      <c r="Q13695" s="135"/>
    </row>
    <row r="13696" spans="5:17" x14ac:dyDescent="0.25">
      <c r="E13696" s="265"/>
      <c r="M13696" s="159"/>
      <c r="N13696" s="149"/>
      <c r="P13696" s="135"/>
      <c r="Q13696" s="135"/>
    </row>
    <row r="13697" spans="5:17" x14ac:dyDescent="0.25">
      <c r="E13697" s="265"/>
      <c r="M13697" s="159"/>
      <c r="N13697" s="149"/>
      <c r="P13697" s="135"/>
      <c r="Q13697" s="135"/>
    </row>
    <row r="13698" spans="5:17" x14ac:dyDescent="0.25">
      <c r="E13698" s="265"/>
      <c r="M13698" s="159"/>
      <c r="N13698" s="149"/>
      <c r="P13698" s="135"/>
      <c r="Q13698" s="135"/>
    </row>
    <row r="13699" spans="5:17" x14ac:dyDescent="0.25">
      <c r="E13699" s="265"/>
      <c r="M13699" s="159"/>
      <c r="N13699" s="149"/>
      <c r="P13699" s="135"/>
      <c r="Q13699" s="135"/>
    </row>
    <row r="13700" spans="5:17" x14ac:dyDescent="0.25">
      <c r="E13700" s="265"/>
      <c r="M13700" s="159"/>
      <c r="N13700" s="149"/>
      <c r="P13700" s="135"/>
      <c r="Q13700" s="135"/>
    </row>
    <row r="13701" spans="5:17" x14ac:dyDescent="0.25">
      <c r="E13701" s="265"/>
      <c r="M13701" s="159"/>
      <c r="N13701" s="149"/>
      <c r="P13701" s="135"/>
      <c r="Q13701" s="135"/>
    </row>
    <row r="13702" spans="5:17" x14ac:dyDescent="0.25">
      <c r="E13702" s="265"/>
      <c r="M13702" s="159"/>
      <c r="N13702" s="149"/>
      <c r="P13702" s="135"/>
      <c r="Q13702" s="135"/>
    </row>
    <row r="13703" spans="5:17" x14ac:dyDescent="0.25">
      <c r="E13703" s="265"/>
      <c r="M13703" s="159"/>
      <c r="N13703" s="149"/>
      <c r="P13703" s="135"/>
      <c r="Q13703" s="135"/>
    </row>
    <row r="13704" spans="5:17" x14ac:dyDescent="0.25">
      <c r="E13704" s="265"/>
      <c r="M13704" s="159"/>
      <c r="N13704" s="149"/>
      <c r="P13704" s="135"/>
      <c r="Q13704" s="135"/>
    </row>
    <row r="13705" spans="5:17" x14ac:dyDescent="0.25">
      <c r="E13705" s="265"/>
      <c r="M13705" s="159"/>
      <c r="N13705" s="149"/>
      <c r="P13705" s="135"/>
      <c r="Q13705" s="135"/>
    </row>
    <row r="13706" spans="5:17" x14ac:dyDescent="0.25">
      <c r="E13706" s="265"/>
      <c r="M13706" s="159"/>
      <c r="N13706" s="149"/>
      <c r="P13706" s="135"/>
      <c r="Q13706" s="135"/>
    </row>
    <row r="13707" spans="5:17" x14ac:dyDescent="0.25">
      <c r="E13707" s="265"/>
      <c r="M13707" s="159"/>
      <c r="N13707" s="149"/>
      <c r="P13707" s="135"/>
      <c r="Q13707" s="135"/>
    </row>
    <row r="13708" spans="5:17" x14ac:dyDescent="0.25">
      <c r="E13708" s="265"/>
      <c r="M13708" s="159"/>
      <c r="N13708" s="149"/>
      <c r="P13708" s="135"/>
      <c r="Q13708" s="135"/>
    </row>
    <row r="13709" spans="5:17" x14ac:dyDescent="0.25">
      <c r="E13709" s="265"/>
      <c r="M13709" s="159"/>
      <c r="N13709" s="149"/>
      <c r="P13709" s="135"/>
      <c r="Q13709" s="135"/>
    </row>
    <row r="13710" spans="5:17" x14ac:dyDescent="0.25">
      <c r="E13710" s="265"/>
      <c r="M13710" s="159"/>
      <c r="N13710" s="149"/>
      <c r="P13710" s="135"/>
      <c r="Q13710" s="135"/>
    </row>
    <row r="13711" spans="5:17" x14ac:dyDescent="0.25">
      <c r="E13711" s="265"/>
      <c r="M13711" s="159"/>
      <c r="N13711" s="149"/>
      <c r="P13711" s="135"/>
      <c r="Q13711" s="135"/>
    </row>
    <row r="13712" spans="5:17" x14ac:dyDescent="0.25">
      <c r="E13712" s="265"/>
      <c r="M13712" s="159"/>
      <c r="N13712" s="149"/>
      <c r="P13712" s="135"/>
      <c r="Q13712" s="135"/>
    </row>
    <row r="13713" spans="5:17" x14ac:dyDescent="0.25">
      <c r="E13713" s="265"/>
      <c r="M13713" s="159"/>
      <c r="N13713" s="149"/>
      <c r="P13713" s="135"/>
      <c r="Q13713" s="135"/>
    </row>
    <row r="13714" spans="5:17" x14ac:dyDescent="0.25">
      <c r="E13714" s="265"/>
      <c r="M13714" s="159"/>
      <c r="N13714" s="149"/>
      <c r="P13714" s="135"/>
      <c r="Q13714" s="135"/>
    </row>
    <row r="13715" spans="5:17" x14ac:dyDescent="0.25">
      <c r="E13715" s="265"/>
      <c r="M13715" s="159"/>
      <c r="N13715" s="149"/>
      <c r="P13715" s="135"/>
      <c r="Q13715" s="135"/>
    </row>
    <row r="13716" spans="5:17" x14ac:dyDescent="0.25">
      <c r="E13716" s="265"/>
      <c r="M13716" s="159"/>
      <c r="N13716" s="149"/>
      <c r="P13716" s="135"/>
      <c r="Q13716" s="135"/>
    </row>
    <row r="13717" spans="5:17" x14ac:dyDescent="0.25">
      <c r="E13717" s="265"/>
      <c r="M13717" s="159"/>
      <c r="N13717" s="149"/>
      <c r="P13717" s="135"/>
      <c r="Q13717" s="135"/>
    </row>
    <row r="13718" spans="5:17" x14ac:dyDescent="0.25">
      <c r="E13718" s="265"/>
      <c r="M13718" s="159"/>
      <c r="N13718" s="149"/>
      <c r="P13718" s="135"/>
      <c r="Q13718" s="135"/>
    </row>
    <row r="13719" spans="5:17" x14ac:dyDescent="0.25">
      <c r="E13719" s="265"/>
      <c r="M13719" s="159"/>
      <c r="N13719" s="149"/>
      <c r="P13719" s="135"/>
      <c r="Q13719" s="135"/>
    </row>
    <row r="13720" spans="5:17" x14ac:dyDescent="0.25">
      <c r="E13720" s="265"/>
      <c r="M13720" s="159"/>
      <c r="N13720" s="149"/>
      <c r="P13720" s="135"/>
      <c r="Q13720" s="135"/>
    </row>
    <row r="13721" spans="5:17" x14ac:dyDescent="0.25">
      <c r="E13721" s="265"/>
      <c r="M13721" s="159"/>
      <c r="N13721" s="149"/>
      <c r="P13721" s="135"/>
      <c r="Q13721" s="135"/>
    </row>
    <row r="13722" spans="5:17" x14ac:dyDescent="0.25">
      <c r="E13722" s="265"/>
      <c r="M13722" s="159"/>
      <c r="N13722" s="149"/>
      <c r="P13722" s="135"/>
      <c r="Q13722" s="135"/>
    </row>
    <row r="13723" spans="5:17" x14ac:dyDescent="0.25">
      <c r="E13723" s="265"/>
      <c r="M13723" s="159"/>
      <c r="N13723" s="149"/>
      <c r="P13723" s="135"/>
      <c r="Q13723" s="135"/>
    </row>
    <row r="13724" spans="5:17" x14ac:dyDescent="0.25">
      <c r="E13724" s="265"/>
      <c r="M13724" s="159"/>
      <c r="N13724" s="149"/>
      <c r="P13724" s="135"/>
      <c r="Q13724" s="135"/>
    </row>
    <row r="13725" spans="5:17" x14ac:dyDescent="0.25">
      <c r="E13725" s="265"/>
      <c r="M13725" s="159"/>
      <c r="N13725" s="149"/>
      <c r="P13725" s="135"/>
      <c r="Q13725" s="135"/>
    </row>
    <row r="13726" spans="5:17" x14ac:dyDescent="0.25">
      <c r="E13726" s="265"/>
      <c r="M13726" s="159"/>
      <c r="N13726" s="149"/>
      <c r="P13726" s="135"/>
      <c r="Q13726" s="135"/>
    </row>
    <row r="13727" spans="5:17" x14ac:dyDescent="0.25">
      <c r="E13727" s="265"/>
      <c r="M13727" s="159"/>
      <c r="N13727" s="149"/>
      <c r="P13727" s="135"/>
      <c r="Q13727" s="135"/>
    </row>
    <row r="13728" spans="5:17" x14ac:dyDescent="0.25">
      <c r="E13728" s="265"/>
      <c r="M13728" s="159"/>
      <c r="N13728" s="149"/>
      <c r="P13728" s="135"/>
      <c r="Q13728" s="135"/>
    </row>
    <row r="13729" spans="5:17" x14ac:dyDescent="0.25">
      <c r="E13729" s="265"/>
      <c r="M13729" s="159"/>
      <c r="N13729" s="149"/>
      <c r="P13729" s="135"/>
      <c r="Q13729" s="135"/>
    </row>
    <row r="13730" spans="5:17" x14ac:dyDescent="0.25">
      <c r="E13730" s="265"/>
      <c r="M13730" s="159"/>
      <c r="N13730" s="149"/>
      <c r="P13730" s="135"/>
      <c r="Q13730" s="135"/>
    </row>
    <row r="13731" spans="5:17" x14ac:dyDescent="0.25">
      <c r="E13731" s="265"/>
      <c r="M13731" s="159"/>
      <c r="N13731" s="149"/>
      <c r="P13731" s="135"/>
      <c r="Q13731" s="135"/>
    </row>
    <row r="13732" spans="5:17" x14ac:dyDescent="0.25">
      <c r="E13732" s="265"/>
      <c r="M13732" s="159"/>
      <c r="N13732" s="149"/>
      <c r="P13732" s="135"/>
      <c r="Q13732" s="135"/>
    </row>
    <row r="13733" spans="5:17" x14ac:dyDescent="0.25">
      <c r="E13733" s="265"/>
      <c r="M13733" s="159"/>
      <c r="N13733" s="149"/>
      <c r="P13733" s="135"/>
      <c r="Q13733" s="135"/>
    </row>
    <row r="13734" spans="5:17" x14ac:dyDescent="0.25">
      <c r="E13734" s="265"/>
      <c r="M13734" s="159"/>
      <c r="N13734" s="149"/>
      <c r="P13734" s="135"/>
      <c r="Q13734" s="135"/>
    </row>
    <row r="13735" spans="5:17" x14ac:dyDescent="0.25">
      <c r="E13735" s="265"/>
      <c r="M13735" s="159"/>
      <c r="N13735" s="149"/>
      <c r="P13735" s="135"/>
      <c r="Q13735" s="135"/>
    </row>
    <row r="13736" spans="5:17" x14ac:dyDescent="0.25">
      <c r="E13736" s="265"/>
      <c r="M13736" s="159"/>
      <c r="N13736" s="149"/>
      <c r="P13736" s="135"/>
      <c r="Q13736" s="135"/>
    </row>
    <row r="13737" spans="5:17" x14ac:dyDescent="0.25">
      <c r="E13737" s="265"/>
      <c r="M13737" s="159"/>
      <c r="N13737" s="149"/>
      <c r="P13737" s="135"/>
      <c r="Q13737" s="135"/>
    </row>
    <row r="13738" spans="5:17" x14ac:dyDescent="0.25">
      <c r="E13738" s="265"/>
      <c r="M13738" s="159"/>
      <c r="N13738" s="149"/>
      <c r="P13738" s="135"/>
      <c r="Q13738" s="135"/>
    </row>
    <row r="13739" spans="5:17" x14ac:dyDescent="0.25">
      <c r="E13739" s="265"/>
      <c r="M13739" s="159"/>
      <c r="N13739" s="149"/>
      <c r="P13739" s="135"/>
      <c r="Q13739" s="135"/>
    </row>
    <row r="13740" spans="5:17" x14ac:dyDescent="0.25">
      <c r="E13740" s="265"/>
      <c r="M13740" s="159"/>
      <c r="N13740" s="149"/>
      <c r="P13740" s="135"/>
      <c r="Q13740" s="135"/>
    </row>
    <row r="13741" spans="5:17" x14ac:dyDescent="0.25">
      <c r="E13741" s="265"/>
      <c r="M13741" s="159"/>
      <c r="N13741" s="149"/>
      <c r="P13741" s="135"/>
      <c r="Q13741" s="135"/>
    </row>
    <row r="13742" spans="5:17" x14ac:dyDescent="0.25">
      <c r="E13742" s="265"/>
      <c r="M13742" s="159"/>
      <c r="N13742" s="149"/>
      <c r="P13742" s="135"/>
      <c r="Q13742" s="135"/>
    </row>
    <row r="13743" spans="5:17" x14ac:dyDescent="0.25">
      <c r="E13743" s="265"/>
      <c r="M13743" s="159"/>
      <c r="N13743" s="149"/>
      <c r="P13743" s="135"/>
      <c r="Q13743" s="135"/>
    </row>
    <row r="13744" spans="5:17" x14ac:dyDescent="0.25">
      <c r="E13744" s="265"/>
      <c r="M13744" s="159"/>
      <c r="N13744" s="149"/>
      <c r="P13744" s="135"/>
      <c r="Q13744" s="135"/>
    </row>
    <row r="13745" spans="5:17" x14ac:dyDescent="0.25">
      <c r="E13745" s="265"/>
      <c r="M13745" s="159"/>
      <c r="N13745" s="149"/>
      <c r="P13745" s="135"/>
      <c r="Q13745" s="135"/>
    </row>
    <row r="13746" spans="5:17" x14ac:dyDescent="0.25">
      <c r="E13746" s="265"/>
      <c r="M13746" s="159"/>
      <c r="N13746" s="149"/>
      <c r="P13746" s="135"/>
      <c r="Q13746" s="135"/>
    </row>
    <row r="13747" spans="5:17" x14ac:dyDescent="0.25">
      <c r="E13747" s="265"/>
      <c r="M13747" s="159"/>
      <c r="N13747" s="149"/>
      <c r="P13747" s="135"/>
      <c r="Q13747" s="135"/>
    </row>
    <row r="13748" spans="5:17" x14ac:dyDescent="0.25">
      <c r="E13748" s="265"/>
      <c r="M13748" s="159"/>
      <c r="N13748" s="149"/>
      <c r="P13748" s="135"/>
      <c r="Q13748" s="135"/>
    </row>
    <row r="13749" spans="5:17" x14ac:dyDescent="0.25">
      <c r="E13749" s="265"/>
      <c r="M13749" s="159"/>
      <c r="N13749" s="149"/>
      <c r="P13749" s="135"/>
      <c r="Q13749" s="135"/>
    </row>
    <row r="13750" spans="5:17" x14ac:dyDescent="0.25">
      <c r="E13750" s="265"/>
      <c r="M13750" s="159"/>
      <c r="N13750" s="149"/>
      <c r="P13750" s="135"/>
      <c r="Q13750" s="135"/>
    </row>
    <row r="13751" spans="5:17" x14ac:dyDescent="0.25">
      <c r="E13751" s="265"/>
      <c r="M13751" s="159"/>
      <c r="N13751" s="149"/>
      <c r="P13751" s="135"/>
      <c r="Q13751" s="135"/>
    </row>
    <row r="13752" spans="5:17" x14ac:dyDescent="0.25">
      <c r="E13752" s="265"/>
      <c r="M13752" s="159"/>
      <c r="N13752" s="149"/>
      <c r="P13752" s="135"/>
      <c r="Q13752" s="135"/>
    </row>
    <row r="13753" spans="5:17" x14ac:dyDescent="0.25">
      <c r="E13753" s="265"/>
      <c r="M13753" s="159"/>
      <c r="N13753" s="149"/>
      <c r="P13753" s="135"/>
      <c r="Q13753" s="135"/>
    </row>
    <row r="13754" spans="5:17" x14ac:dyDescent="0.25">
      <c r="E13754" s="265"/>
      <c r="M13754" s="159"/>
      <c r="N13754" s="149"/>
      <c r="P13754" s="135"/>
      <c r="Q13754" s="135"/>
    </row>
    <row r="13755" spans="5:17" x14ac:dyDescent="0.25">
      <c r="E13755" s="265"/>
      <c r="M13755" s="159"/>
      <c r="N13755" s="149"/>
      <c r="P13755" s="135"/>
      <c r="Q13755" s="135"/>
    </row>
    <row r="13756" spans="5:17" x14ac:dyDescent="0.25">
      <c r="E13756" s="265"/>
      <c r="M13756" s="159"/>
      <c r="N13756" s="149"/>
      <c r="P13756" s="135"/>
      <c r="Q13756" s="135"/>
    </row>
    <row r="13757" spans="5:17" x14ac:dyDescent="0.25">
      <c r="E13757" s="265"/>
      <c r="M13757" s="159"/>
      <c r="N13757" s="149"/>
      <c r="P13757" s="135"/>
      <c r="Q13757" s="135"/>
    </row>
    <row r="13758" spans="5:17" x14ac:dyDescent="0.25">
      <c r="E13758" s="265"/>
      <c r="M13758" s="159"/>
      <c r="N13758" s="149"/>
      <c r="P13758" s="135"/>
      <c r="Q13758" s="135"/>
    </row>
    <row r="13759" spans="5:17" x14ac:dyDescent="0.25">
      <c r="E13759" s="265"/>
      <c r="M13759" s="159"/>
      <c r="N13759" s="149"/>
      <c r="P13759" s="135"/>
      <c r="Q13759" s="135"/>
    </row>
    <row r="13760" spans="5:17" x14ac:dyDescent="0.25">
      <c r="E13760" s="265"/>
      <c r="M13760" s="159"/>
      <c r="N13760" s="149"/>
      <c r="P13760" s="135"/>
      <c r="Q13760" s="135"/>
    </row>
    <row r="13761" spans="5:17" x14ac:dyDescent="0.25">
      <c r="E13761" s="265"/>
      <c r="M13761" s="159"/>
      <c r="N13761" s="149"/>
      <c r="P13761" s="135"/>
      <c r="Q13761" s="135"/>
    </row>
    <row r="13762" spans="5:17" x14ac:dyDescent="0.25">
      <c r="E13762" s="265"/>
      <c r="M13762" s="159"/>
      <c r="N13762" s="149"/>
      <c r="P13762" s="135"/>
      <c r="Q13762" s="135"/>
    </row>
    <row r="13763" spans="5:17" x14ac:dyDescent="0.25">
      <c r="E13763" s="265"/>
      <c r="M13763" s="159"/>
      <c r="N13763" s="149"/>
      <c r="P13763" s="135"/>
      <c r="Q13763" s="135"/>
    </row>
    <row r="13764" spans="5:17" x14ac:dyDescent="0.25">
      <c r="E13764" s="265"/>
      <c r="M13764" s="159"/>
      <c r="N13764" s="149"/>
      <c r="P13764" s="135"/>
      <c r="Q13764" s="135"/>
    </row>
    <row r="13765" spans="5:17" x14ac:dyDescent="0.25">
      <c r="E13765" s="265"/>
      <c r="M13765" s="159"/>
      <c r="N13765" s="149"/>
      <c r="P13765" s="135"/>
      <c r="Q13765" s="135"/>
    </row>
    <row r="13766" spans="5:17" x14ac:dyDescent="0.25">
      <c r="E13766" s="265"/>
      <c r="M13766" s="159"/>
      <c r="N13766" s="149"/>
      <c r="P13766" s="135"/>
      <c r="Q13766" s="135"/>
    </row>
    <row r="13767" spans="5:17" x14ac:dyDescent="0.25">
      <c r="E13767" s="265"/>
      <c r="M13767" s="159"/>
      <c r="N13767" s="149"/>
      <c r="P13767" s="135"/>
      <c r="Q13767" s="135"/>
    </row>
    <row r="13768" spans="5:17" x14ac:dyDescent="0.25">
      <c r="E13768" s="265"/>
      <c r="M13768" s="159"/>
      <c r="N13768" s="149"/>
      <c r="P13768" s="135"/>
      <c r="Q13768" s="135"/>
    </row>
    <row r="13769" spans="5:17" x14ac:dyDescent="0.25">
      <c r="E13769" s="265"/>
      <c r="M13769" s="159"/>
      <c r="N13769" s="149"/>
      <c r="P13769" s="135"/>
      <c r="Q13769" s="135"/>
    </row>
    <row r="13770" spans="5:17" x14ac:dyDescent="0.25">
      <c r="E13770" s="265"/>
      <c r="M13770" s="159"/>
      <c r="N13770" s="149"/>
      <c r="P13770" s="135"/>
      <c r="Q13770" s="135"/>
    </row>
    <row r="13771" spans="5:17" x14ac:dyDescent="0.25">
      <c r="E13771" s="265"/>
      <c r="M13771" s="159"/>
      <c r="N13771" s="149"/>
      <c r="P13771" s="135"/>
      <c r="Q13771" s="135"/>
    </row>
    <row r="13772" spans="5:17" x14ac:dyDescent="0.25">
      <c r="E13772" s="265"/>
      <c r="M13772" s="159"/>
      <c r="N13772" s="149"/>
      <c r="P13772" s="135"/>
      <c r="Q13772" s="135"/>
    </row>
    <row r="13773" spans="5:17" x14ac:dyDescent="0.25">
      <c r="E13773" s="265"/>
      <c r="M13773" s="159"/>
      <c r="N13773" s="149"/>
      <c r="P13773" s="135"/>
      <c r="Q13773" s="135"/>
    </row>
    <row r="13774" spans="5:17" x14ac:dyDescent="0.25">
      <c r="E13774" s="265"/>
      <c r="M13774" s="159"/>
      <c r="N13774" s="149"/>
      <c r="P13774" s="135"/>
      <c r="Q13774" s="135"/>
    </row>
    <row r="13775" spans="5:17" x14ac:dyDescent="0.25">
      <c r="E13775" s="265"/>
      <c r="M13775" s="159"/>
      <c r="N13775" s="149"/>
      <c r="P13775" s="135"/>
      <c r="Q13775" s="135"/>
    </row>
    <row r="13776" spans="5:17" x14ac:dyDescent="0.25">
      <c r="E13776" s="265"/>
      <c r="M13776" s="159"/>
      <c r="N13776" s="149"/>
      <c r="P13776" s="135"/>
      <c r="Q13776" s="135"/>
    </row>
    <row r="13777" spans="5:17" x14ac:dyDescent="0.25">
      <c r="E13777" s="265"/>
      <c r="M13777" s="159"/>
      <c r="N13777" s="149"/>
      <c r="P13777" s="135"/>
      <c r="Q13777" s="135"/>
    </row>
    <row r="13778" spans="5:17" x14ac:dyDescent="0.25">
      <c r="E13778" s="265"/>
      <c r="M13778" s="159"/>
      <c r="N13778" s="149"/>
      <c r="P13778" s="135"/>
      <c r="Q13778" s="135"/>
    </row>
    <row r="13779" spans="5:17" x14ac:dyDescent="0.25">
      <c r="E13779" s="265"/>
      <c r="M13779" s="159"/>
      <c r="N13779" s="149"/>
      <c r="P13779" s="135"/>
      <c r="Q13779" s="135"/>
    </row>
    <row r="13780" spans="5:17" x14ac:dyDescent="0.25">
      <c r="E13780" s="265"/>
      <c r="M13780" s="159"/>
      <c r="N13780" s="149"/>
      <c r="P13780" s="135"/>
      <c r="Q13780" s="135"/>
    </row>
    <row r="13781" spans="5:17" x14ac:dyDescent="0.25">
      <c r="E13781" s="265"/>
      <c r="M13781" s="159"/>
      <c r="N13781" s="149"/>
      <c r="P13781" s="135"/>
      <c r="Q13781" s="135"/>
    </row>
    <row r="13782" spans="5:17" x14ac:dyDescent="0.25">
      <c r="E13782" s="265"/>
      <c r="M13782" s="159"/>
      <c r="N13782" s="149"/>
      <c r="P13782" s="135"/>
      <c r="Q13782" s="135"/>
    </row>
    <row r="13783" spans="5:17" x14ac:dyDescent="0.25">
      <c r="E13783" s="265"/>
      <c r="M13783" s="159"/>
      <c r="N13783" s="149"/>
      <c r="P13783" s="135"/>
      <c r="Q13783" s="135"/>
    </row>
    <row r="13784" spans="5:17" x14ac:dyDescent="0.25">
      <c r="E13784" s="265"/>
      <c r="M13784" s="159"/>
      <c r="N13784" s="149"/>
      <c r="P13784" s="135"/>
      <c r="Q13784" s="135"/>
    </row>
    <row r="13785" spans="5:17" x14ac:dyDescent="0.25">
      <c r="E13785" s="265"/>
      <c r="M13785" s="159"/>
      <c r="N13785" s="149"/>
      <c r="P13785" s="135"/>
      <c r="Q13785" s="135"/>
    </row>
    <row r="13786" spans="5:17" x14ac:dyDescent="0.25">
      <c r="E13786" s="265"/>
      <c r="M13786" s="159"/>
      <c r="N13786" s="149"/>
      <c r="P13786" s="135"/>
      <c r="Q13786" s="135"/>
    </row>
    <row r="13787" spans="5:17" x14ac:dyDescent="0.25">
      <c r="E13787" s="265"/>
      <c r="M13787" s="159"/>
      <c r="N13787" s="149"/>
      <c r="P13787" s="135"/>
      <c r="Q13787" s="135"/>
    </row>
    <row r="13788" spans="5:17" x14ac:dyDescent="0.25">
      <c r="E13788" s="265"/>
      <c r="M13788" s="159"/>
      <c r="N13788" s="149"/>
      <c r="P13788" s="135"/>
      <c r="Q13788" s="135"/>
    </row>
    <row r="13789" spans="5:17" x14ac:dyDescent="0.25">
      <c r="E13789" s="265"/>
      <c r="M13789" s="159"/>
      <c r="N13789" s="149"/>
      <c r="P13789" s="135"/>
      <c r="Q13789" s="135"/>
    </row>
    <row r="13790" spans="5:17" x14ac:dyDescent="0.25">
      <c r="E13790" s="265"/>
      <c r="M13790" s="159"/>
      <c r="N13790" s="149"/>
      <c r="P13790" s="135"/>
      <c r="Q13790" s="135"/>
    </row>
    <row r="13791" spans="5:17" x14ac:dyDescent="0.25">
      <c r="E13791" s="265"/>
      <c r="M13791" s="159"/>
      <c r="N13791" s="149"/>
      <c r="P13791" s="135"/>
      <c r="Q13791" s="135"/>
    </row>
    <row r="13792" spans="5:17" x14ac:dyDescent="0.25">
      <c r="E13792" s="265"/>
      <c r="M13792" s="159"/>
      <c r="N13792" s="149"/>
      <c r="P13792" s="135"/>
      <c r="Q13792" s="135"/>
    </row>
    <row r="13793" spans="5:17" x14ac:dyDescent="0.25">
      <c r="E13793" s="265"/>
      <c r="M13793" s="159"/>
      <c r="N13793" s="149"/>
      <c r="P13793" s="135"/>
      <c r="Q13793" s="135"/>
    </row>
    <row r="13794" spans="5:17" x14ac:dyDescent="0.25">
      <c r="E13794" s="265"/>
      <c r="M13794" s="159"/>
      <c r="N13794" s="149"/>
      <c r="P13794" s="135"/>
      <c r="Q13794" s="135"/>
    </row>
    <row r="13795" spans="5:17" x14ac:dyDescent="0.25">
      <c r="E13795" s="265"/>
      <c r="M13795" s="159"/>
      <c r="N13795" s="149"/>
      <c r="P13795" s="135"/>
      <c r="Q13795" s="135"/>
    </row>
    <row r="13796" spans="5:17" x14ac:dyDescent="0.25">
      <c r="E13796" s="265"/>
      <c r="M13796" s="159"/>
      <c r="N13796" s="149"/>
      <c r="P13796" s="135"/>
      <c r="Q13796" s="135"/>
    </row>
    <row r="13797" spans="5:17" x14ac:dyDescent="0.25">
      <c r="E13797" s="265"/>
      <c r="M13797" s="159"/>
      <c r="N13797" s="149"/>
      <c r="P13797" s="135"/>
      <c r="Q13797" s="135"/>
    </row>
    <row r="13798" spans="5:17" x14ac:dyDescent="0.25">
      <c r="E13798" s="265"/>
      <c r="M13798" s="159"/>
      <c r="N13798" s="149"/>
      <c r="P13798" s="135"/>
      <c r="Q13798" s="135"/>
    </row>
    <row r="13799" spans="5:17" x14ac:dyDescent="0.25">
      <c r="E13799" s="265"/>
      <c r="M13799" s="159"/>
      <c r="N13799" s="149"/>
      <c r="P13799" s="135"/>
      <c r="Q13799" s="135"/>
    </row>
    <row r="13800" spans="5:17" x14ac:dyDescent="0.25">
      <c r="E13800" s="265"/>
      <c r="M13800" s="159"/>
      <c r="N13800" s="149"/>
      <c r="P13800" s="135"/>
      <c r="Q13800" s="135"/>
    </row>
    <row r="13801" spans="5:17" x14ac:dyDescent="0.25">
      <c r="E13801" s="265"/>
      <c r="M13801" s="159"/>
      <c r="N13801" s="149"/>
      <c r="P13801" s="135"/>
      <c r="Q13801" s="135"/>
    </row>
    <row r="13802" spans="5:17" x14ac:dyDescent="0.25">
      <c r="E13802" s="265"/>
      <c r="M13802" s="159"/>
      <c r="N13802" s="149"/>
      <c r="P13802" s="135"/>
      <c r="Q13802" s="135"/>
    </row>
    <row r="13803" spans="5:17" x14ac:dyDescent="0.25">
      <c r="E13803" s="265"/>
      <c r="M13803" s="159"/>
      <c r="N13803" s="149"/>
      <c r="P13803" s="135"/>
      <c r="Q13803" s="135"/>
    </row>
    <row r="13804" spans="5:17" x14ac:dyDescent="0.25">
      <c r="E13804" s="265"/>
      <c r="M13804" s="159"/>
      <c r="N13804" s="149"/>
      <c r="P13804" s="135"/>
      <c r="Q13804" s="135"/>
    </row>
    <row r="13805" spans="5:17" x14ac:dyDescent="0.25">
      <c r="E13805" s="265"/>
      <c r="M13805" s="159"/>
      <c r="N13805" s="149"/>
      <c r="P13805" s="135"/>
      <c r="Q13805" s="135"/>
    </row>
    <row r="13806" spans="5:17" x14ac:dyDescent="0.25">
      <c r="E13806" s="265"/>
      <c r="M13806" s="159"/>
      <c r="N13806" s="149"/>
      <c r="P13806" s="135"/>
      <c r="Q13806" s="135"/>
    </row>
    <row r="13807" spans="5:17" x14ac:dyDescent="0.25">
      <c r="E13807" s="265"/>
      <c r="M13807" s="159"/>
      <c r="N13807" s="149"/>
      <c r="P13807" s="135"/>
      <c r="Q13807" s="135"/>
    </row>
    <row r="13808" spans="5:17" x14ac:dyDescent="0.25">
      <c r="E13808" s="265"/>
      <c r="M13808" s="159"/>
      <c r="N13808" s="149"/>
      <c r="P13808" s="135"/>
      <c r="Q13808" s="135"/>
    </row>
    <row r="13809" spans="5:17" x14ac:dyDescent="0.25">
      <c r="E13809" s="265"/>
      <c r="M13809" s="159"/>
      <c r="N13809" s="149"/>
      <c r="P13809" s="135"/>
      <c r="Q13809" s="135"/>
    </row>
    <row r="13810" spans="5:17" x14ac:dyDescent="0.25">
      <c r="E13810" s="265"/>
      <c r="M13810" s="159"/>
      <c r="N13810" s="149"/>
      <c r="P13810" s="135"/>
      <c r="Q13810" s="135"/>
    </row>
    <row r="13811" spans="5:17" x14ac:dyDescent="0.25">
      <c r="E13811" s="265"/>
      <c r="M13811" s="159"/>
      <c r="N13811" s="149"/>
      <c r="P13811" s="135"/>
      <c r="Q13811" s="135"/>
    </row>
    <row r="13812" spans="5:17" x14ac:dyDescent="0.25">
      <c r="E13812" s="265"/>
      <c r="M13812" s="159"/>
      <c r="N13812" s="149"/>
      <c r="P13812" s="135"/>
      <c r="Q13812" s="135"/>
    </row>
    <row r="13813" spans="5:17" x14ac:dyDescent="0.25">
      <c r="E13813" s="265"/>
      <c r="M13813" s="159"/>
      <c r="N13813" s="149"/>
      <c r="P13813" s="135"/>
      <c r="Q13813" s="135"/>
    </row>
    <row r="13814" spans="5:17" x14ac:dyDescent="0.25">
      <c r="E13814" s="265"/>
      <c r="M13814" s="159"/>
      <c r="N13814" s="149"/>
      <c r="P13814" s="135"/>
      <c r="Q13814" s="135"/>
    </row>
    <row r="13815" spans="5:17" x14ac:dyDescent="0.25">
      <c r="E13815" s="265"/>
      <c r="M13815" s="159"/>
      <c r="N13815" s="149"/>
      <c r="P13815" s="135"/>
      <c r="Q13815" s="135"/>
    </row>
    <row r="13816" spans="5:17" x14ac:dyDescent="0.25">
      <c r="E13816" s="265"/>
      <c r="M13816" s="159"/>
      <c r="N13816" s="149"/>
      <c r="P13816" s="135"/>
      <c r="Q13816" s="135"/>
    </row>
    <row r="13817" spans="5:17" x14ac:dyDescent="0.25">
      <c r="E13817" s="265"/>
      <c r="M13817" s="159"/>
      <c r="N13817" s="149"/>
      <c r="P13817" s="135"/>
      <c r="Q13817" s="135"/>
    </row>
    <row r="13818" spans="5:17" x14ac:dyDescent="0.25">
      <c r="E13818" s="265"/>
      <c r="M13818" s="159"/>
      <c r="N13818" s="149"/>
      <c r="P13818" s="135"/>
      <c r="Q13818" s="135"/>
    </row>
    <row r="13819" spans="5:17" x14ac:dyDescent="0.25">
      <c r="E13819" s="265"/>
      <c r="M13819" s="159"/>
      <c r="N13819" s="149"/>
      <c r="P13819" s="135"/>
      <c r="Q13819" s="135"/>
    </row>
    <row r="13820" spans="5:17" x14ac:dyDescent="0.25">
      <c r="E13820" s="265"/>
      <c r="M13820" s="159"/>
      <c r="N13820" s="149"/>
      <c r="P13820" s="135"/>
      <c r="Q13820" s="135"/>
    </row>
    <row r="13821" spans="5:17" x14ac:dyDescent="0.25">
      <c r="E13821" s="265"/>
      <c r="M13821" s="159"/>
      <c r="N13821" s="149"/>
      <c r="P13821" s="135"/>
      <c r="Q13821" s="135"/>
    </row>
    <row r="13822" spans="5:17" x14ac:dyDescent="0.25">
      <c r="E13822" s="265"/>
      <c r="M13822" s="159"/>
      <c r="N13822" s="149"/>
      <c r="P13822" s="135"/>
      <c r="Q13822" s="135"/>
    </row>
    <row r="13823" spans="5:17" x14ac:dyDescent="0.25">
      <c r="E13823" s="265"/>
      <c r="M13823" s="159"/>
      <c r="N13823" s="149"/>
      <c r="P13823" s="135"/>
      <c r="Q13823" s="135"/>
    </row>
    <row r="13824" spans="5:17" x14ac:dyDescent="0.25">
      <c r="E13824" s="265"/>
      <c r="M13824" s="159"/>
      <c r="N13824" s="149"/>
      <c r="P13824" s="135"/>
      <c r="Q13824" s="135"/>
    </row>
    <row r="13825" spans="5:17" x14ac:dyDescent="0.25">
      <c r="E13825" s="265"/>
      <c r="M13825" s="159"/>
      <c r="N13825" s="149"/>
      <c r="P13825" s="135"/>
      <c r="Q13825" s="135"/>
    </row>
    <row r="13826" spans="5:17" x14ac:dyDescent="0.25">
      <c r="E13826" s="265"/>
      <c r="M13826" s="159"/>
      <c r="N13826" s="149"/>
      <c r="P13826" s="135"/>
      <c r="Q13826" s="135"/>
    </row>
    <row r="13827" spans="5:17" x14ac:dyDescent="0.25">
      <c r="E13827" s="265"/>
      <c r="M13827" s="159"/>
      <c r="N13827" s="149"/>
      <c r="P13827" s="135"/>
      <c r="Q13827" s="135"/>
    </row>
    <row r="13828" spans="5:17" x14ac:dyDescent="0.25">
      <c r="E13828" s="265"/>
      <c r="M13828" s="159"/>
      <c r="N13828" s="149"/>
      <c r="P13828" s="135"/>
      <c r="Q13828" s="135"/>
    </row>
    <row r="13829" spans="5:17" x14ac:dyDescent="0.25">
      <c r="E13829" s="265"/>
      <c r="M13829" s="159"/>
      <c r="N13829" s="149"/>
      <c r="P13829" s="135"/>
      <c r="Q13829" s="135"/>
    </row>
    <row r="13830" spans="5:17" x14ac:dyDescent="0.25">
      <c r="E13830" s="265"/>
      <c r="M13830" s="159"/>
      <c r="N13830" s="149"/>
      <c r="P13830" s="135"/>
      <c r="Q13830" s="135"/>
    </row>
    <row r="13831" spans="5:17" x14ac:dyDescent="0.25">
      <c r="E13831" s="265"/>
      <c r="M13831" s="159"/>
      <c r="N13831" s="149"/>
      <c r="P13831" s="135"/>
      <c r="Q13831" s="135"/>
    </row>
    <row r="13832" spans="5:17" x14ac:dyDescent="0.25">
      <c r="E13832" s="265"/>
      <c r="M13832" s="159"/>
      <c r="N13832" s="149"/>
      <c r="P13832" s="135"/>
      <c r="Q13832" s="135"/>
    </row>
    <row r="13833" spans="5:17" x14ac:dyDescent="0.25">
      <c r="E13833" s="265"/>
      <c r="M13833" s="159"/>
      <c r="N13833" s="149"/>
      <c r="P13833" s="135"/>
      <c r="Q13833" s="135"/>
    </row>
    <row r="13834" spans="5:17" x14ac:dyDescent="0.25">
      <c r="E13834" s="265"/>
      <c r="M13834" s="159"/>
      <c r="N13834" s="149"/>
      <c r="P13834" s="135"/>
      <c r="Q13834" s="135"/>
    </row>
    <row r="13835" spans="5:17" x14ac:dyDescent="0.25">
      <c r="E13835" s="265"/>
      <c r="M13835" s="159"/>
      <c r="N13835" s="149"/>
      <c r="P13835" s="135"/>
      <c r="Q13835" s="135"/>
    </row>
    <row r="13836" spans="5:17" x14ac:dyDescent="0.25">
      <c r="E13836" s="265"/>
      <c r="M13836" s="159"/>
      <c r="N13836" s="149"/>
      <c r="P13836" s="135"/>
      <c r="Q13836" s="135"/>
    </row>
    <row r="13837" spans="5:17" x14ac:dyDescent="0.25">
      <c r="E13837" s="265"/>
      <c r="M13837" s="159"/>
      <c r="N13837" s="149"/>
      <c r="P13837" s="135"/>
      <c r="Q13837" s="135"/>
    </row>
    <row r="13838" spans="5:17" x14ac:dyDescent="0.25">
      <c r="E13838" s="265"/>
      <c r="M13838" s="159"/>
      <c r="N13838" s="149"/>
      <c r="P13838" s="135"/>
      <c r="Q13838" s="135"/>
    </row>
    <row r="13839" spans="5:17" x14ac:dyDescent="0.25">
      <c r="E13839" s="265"/>
      <c r="M13839" s="159"/>
      <c r="N13839" s="149"/>
      <c r="P13839" s="135"/>
      <c r="Q13839" s="135"/>
    </row>
    <row r="13840" spans="5:17" x14ac:dyDescent="0.25">
      <c r="E13840" s="265"/>
      <c r="M13840" s="159"/>
      <c r="N13840" s="149"/>
      <c r="P13840" s="135"/>
      <c r="Q13840" s="135"/>
    </row>
    <row r="13841" spans="5:17" x14ac:dyDescent="0.25">
      <c r="E13841" s="265"/>
      <c r="M13841" s="159"/>
      <c r="N13841" s="149"/>
      <c r="P13841" s="135"/>
      <c r="Q13841" s="135"/>
    </row>
    <row r="13842" spans="5:17" x14ac:dyDescent="0.25">
      <c r="E13842" s="265"/>
      <c r="M13842" s="159"/>
      <c r="N13842" s="149"/>
      <c r="P13842" s="135"/>
      <c r="Q13842" s="135"/>
    </row>
    <row r="13843" spans="5:17" x14ac:dyDescent="0.25">
      <c r="E13843" s="265"/>
      <c r="M13843" s="159"/>
      <c r="N13843" s="149"/>
      <c r="P13843" s="135"/>
      <c r="Q13843" s="135"/>
    </row>
    <row r="13844" spans="5:17" x14ac:dyDescent="0.25">
      <c r="E13844" s="265"/>
      <c r="M13844" s="159"/>
      <c r="N13844" s="149"/>
      <c r="P13844" s="135"/>
      <c r="Q13844" s="135"/>
    </row>
    <row r="13845" spans="5:17" x14ac:dyDescent="0.25">
      <c r="E13845" s="265"/>
      <c r="M13845" s="159"/>
      <c r="N13845" s="149"/>
      <c r="P13845" s="135"/>
      <c r="Q13845" s="135"/>
    </row>
    <row r="13846" spans="5:17" x14ac:dyDescent="0.25">
      <c r="E13846" s="265"/>
      <c r="M13846" s="159"/>
      <c r="N13846" s="149"/>
      <c r="P13846" s="135"/>
      <c r="Q13846" s="135"/>
    </row>
    <row r="13847" spans="5:17" x14ac:dyDescent="0.25">
      <c r="E13847" s="265"/>
      <c r="M13847" s="159"/>
      <c r="N13847" s="149"/>
      <c r="P13847" s="135"/>
      <c r="Q13847" s="135"/>
    </row>
    <row r="13848" spans="5:17" x14ac:dyDescent="0.25">
      <c r="E13848" s="265"/>
      <c r="M13848" s="159"/>
      <c r="N13848" s="149"/>
      <c r="P13848" s="135"/>
      <c r="Q13848" s="135"/>
    </row>
    <row r="13849" spans="5:17" x14ac:dyDescent="0.25">
      <c r="E13849" s="265"/>
      <c r="M13849" s="159"/>
      <c r="N13849" s="149"/>
      <c r="P13849" s="135"/>
      <c r="Q13849" s="135"/>
    </row>
    <row r="13850" spans="5:17" x14ac:dyDescent="0.25">
      <c r="E13850" s="265"/>
      <c r="M13850" s="159"/>
      <c r="N13850" s="149"/>
      <c r="P13850" s="135"/>
      <c r="Q13850" s="135"/>
    </row>
    <row r="13851" spans="5:17" x14ac:dyDescent="0.25">
      <c r="E13851" s="265"/>
      <c r="M13851" s="159"/>
      <c r="N13851" s="149"/>
      <c r="P13851" s="135"/>
      <c r="Q13851" s="135"/>
    </row>
    <row r="13852" spans="5:17" x14ac:dyDescent="0.25">
      <c r="E13852" s="265"/>
      <c r="M13852" s="159"/>
      <c r="N13852" s="149"/>
      <c r="P13852" s="135"/>
      <c r="Q13852" s="135"/>
    </row>
    <row r="13853" spans="5:17" x14ac:dyDescent="0.25">
      <c r="E13853" s="265"/>
      <c r="M13853" s="159"/>
      <c r="N13853" s="149"/>
      <c r="P13853" s="135"/>
      <c r="Q13853" s="135"/>
    </row>
    <row r="13854" spans="5:17" x14ac:dyDescent="0.25">
      <c r="E13854" s="265"/>
      <c r="M13854" s="159"/>
      <c r="N13854" s="149"/>
      <c r="P13854" s="135"/>
      <c r="Q13854" s="135"/>
    </row>
    <row r="13855" spans="5:17" x14ac:dyDescent="0.25">
      <c r="E13855" s="265"/>
      <c r="M13855" s="159"/>
      <c r="N13855" s="149"/>
      <c r="P13855" s="135"/>
      <c r="Q13855" s="135"/>
    </row>
    <row r="13856" spans="5:17" x14ac:dyDescent="0.25">
      <c r="E13856" s="265"/>
      <c r="M13856" s="159"/>
      <c r="N13856" s="149"/>
      <c r="P13856" s="135"/>
      <c r="Q13856" s="135"/>
    </row>
    <row r="13857" spans="5:17" x14ac:dyDescent="0.25">
      <c r="E13857" s="265"/>
      <c r="M13857" s="159"/>
      <c r="N13857" s="149"/>
      <c r="P13857" s="135"/>
      <c r="Q13857" s="135"/>
    </row>
    <row r="13858" spans="5:17" x14ac:dyDescent="0.25">
      <c r="E13858" s="265"/>
      <c r="M13858" s="159"/>
      <c r="N13858" s="149"/>
      <c r="P13858" s="135"/>
      <c r="Q13858" s="135"/>
    </row>
    <row r="13859" spans="5:17" x14ac:dyDescent="0.25">
      <c r="E13859" s="265"/>
      <c r="M13859" s="159"/>
      <c r="N13859" s="149"/>
      <c r="P13859" s="135"/>
      <c r="Q13859" s="135"/>
    </row>
    <row r="13860" spans="5:17" x14ac:dyDescent="0.25">
      <c r="E13860" s="265"/>
      <c r="M13860" s="159"/>
      <c r="N13860" s="149"/>
      <c r="P13860" s="135"/>
      <c r="Q13860" s="135"/>
    </row>
    <row r="13861" spans="5:17" x14ac:dyDescent="0.25">
      <c r="E13861" s="265"/>
      <c r="M13861" s="159"/>
      <c r="N13861" s="149"/>
      <c r="P13861" s="135"/>
      <c r="Q13861" s="135"/>
    </row>
    <row r="13862" spans="5:17" x14ac:dyDescent="0.25">
      <c r="E13862" s="265"/>
      <c r="M13862" s="159"/>
      <c r="N13862" s="149"/>
      <c r="P13862" s="135"/>
      <c r="Q13862" s="135"/>
    </row>
    <row r="13863" spans="5:17" x14ac:dyDescent="0.25">
      <c r="E13863" s="265"/>
      <c r="M13863" s="159"/>
      <c r="N13863" s="149"/>
      <c r="P13863" s="135"/>
      <c r="Q13863" s="135"/>
    </row>
    <row r="13864" spans="5:17" x14ac:dyDescent="0.25">
      <c r="E13864" s="265"/>
      <c r="M13864" s="159"/>
      <c r="N13864" s="149"/>
      <c r="P13864" s="135"/>
      <c r="Q13864" s="135"/>
    </row>
    <row r="13865" spans="5:17" x14ac:dyDescent="0.25">
      <c r="E13865" s="265"/>
      <c r="M13865" s="159"/>
      <c r="N13865" s="149"/>
      <c r="P13865" s="135"/>
      <c r="Q13865" s="135"/>
    </row>
    <row r="13866" spans="5:17" x14ac:dyDescent="0.25">
      <c r="E13866" s="265"/>
      <c r="M13866" s="159"/>
      <c r="N13866" s="149"/>
      <c r="P13866" s="135"/>
      <c r="Q13866" s="135"/>
    </row>
    <row r="13867" spans="5:17" x14ac:dyDescent="0.25">
      <c r="E13867" s="265"/>
      <c r="M13867" s="159"/>
      <c r="N13867" s="149"/>
      <c r="P13867" s="135"/>
      <c r="Q13867" s="135"/>
    </row>
    <row r="13868" spans="5:17" x14ac:dyDescent="0.25">
      <c r="E13868" s="265"/>
      <c r="M13868" s="159"/>
      <c r="N13868" s="149"/>
      <c r="P13868" s="135"/>
      <c r="Q13868" s="135"/>
    </row>
    <row r="13869" spans="5:17" x14ac:dyDescent="0.25">
      <c r="E13869" s="265"/>
      <c r="M13869" s="159"/>
      <c r="N13869" s="149"/>
      <c r="P13869" s="135"/>
      <c r="Q13869" s="135"/>
    </row>
    <row r="13870" spans="5:17" x14ac:dyDescent="0.25">
      <c r="E13870" s="265"/>
      <c r="M13870" s="159"/>
      <c r="N13870" s="149"/>
      <c r="P13870" s="135"/>
      <c r="Q13870" s="135"/>
    </row>
    <row r="13871" spans="5:17" x14ac:dyDescent="0.25">
      <c r="E13871" s="265"/>
      <c r="M13871" s="159"/>
      <c r="N13871" s="149"/>
      <c r="P13871" s="135"/>
      <c r="Q13871" s="135"/>
    </row>
    <row r="13872" spans="5:17" x14ac:dyDescent="0.25">
      <c r="E13872" s="265"/>
      <c r="M13872" s="159"/>
      <c r="N13872" s="149"/>
      <c r="P13872" s="135"/>
      <c r="Q13872" s="135"/>
    </row>
    <row r="13873" spans="5:17" x14ac:dyDescent="0.25">
      <c r="E13873" s="265"/>
      <c r="M13873" s="159"/>
      <c r="N13873" s="149"/>
      <c r="P13873" s="135"/>
      <c r="Q13873" s="135"/>
    </row>
    <row r="13874" spans="5:17" x14ac:dyDescent="0.25">
      <c r="E13874" s="265"/>
      <c r="M13874" s="159"/>
      <c r="N13874" s="149"/>
      <c r="P13874" s="135"/>
      <c r="Q13874" s="135"/>
    </row>
    <row r="13875" spans="5:17" x14ac:dyDescent="0.25">
      <c r="E13875" s="265"/>
      <c r="M13875" s="159"/>
      <c r="N13875" s="149"/>
      <c r="P13875" s="135"/>
      <c r="Q13875" s="135"/>
    </row>
    <row r="13876" spans="5:17" x14ac:dyDescent="0.25">
      <c r="E13876" s="265"/>
      <c r="M13876" s="159"/>
      <c r="N13876" s="149"/>
      <c r="P13876" s="135"/>
      <c r="Q13876" s="135"/>
    </row>
    <row r="13877" spans="5:17" x14ac:dyDescent="0.25">
      <c r="E13877" s="265"/>
      <c r="M13877" s="159"/>
      <c r="N13877" s="149"/>
      <c r="P13877" s="135"/>
      <c r="Q13877" s="135"/>
    </row>
    <row r="13878" spans="5:17" x14ac:dyDescent="0.25">
      <c r="E13878" s="265"/>
      <c r="M13878" s="159"/>
      <c r="N13878" s="149"/>
      <c r="P13878" s="135"/>
      <c r="Q13878" s="135"/>
    </row>
    <row r="13879" spans="5:17" x14ac:dyDescent="0.25">
      <c r="E13879" s="265"/>
      <c r="M13879" s="159"/>
      <c r="N13879" s="149"/>
      <c r="P13879" s="135"/>
      <c r="Q13879" s="135"/>
    </row>
    <row r="13880" spans="5:17" x14ac:dyDescent="0.25">
      <c r="E13880" s="265"/>
      <c r="M13880" s="159"/>
      <c r="N13880" s="149"/>
      <c r="P13880" s="135"/>
      <c r="Q13880" s="135"/>
    </row>
    <row r="13881" spans="5:17" x14ac:dyDescent="0.25">
      <c r="E13881" s="265"/>
      <c r="M13881" s="159"/>
      <c r="N13881" s="149"/>
      <c r="P13881" s="135"/>
      <c r="Q13881" s="135"/>
    </row>
    <row r="13882" spans="5:17" x14ac:dyDescent="0.25">
      <c r="E13882" s="265"/>
      <c r="M13882" s="159"/>
      <c r="N13882" s="149"/>
      <c r="P13882" s="135"/>
      <c r="Q13882" s="135"/>
    </row>
    <row r="13883" spans="5:17" x14ac:dyDescent="0.25">
      <c r="E13883" s="265"/>
      <c r="M13883" s="159"/>
      <c r="N13883" s="149"/>
      <c r="P13883" s="135"/>
      <c r="Q13883" s="135"/>
    </row>
    <row r="13884" spans="5:17" x14ac:dyDescent="0.25">
      <c r="E13884" s="265"/>
      <c r="M13884" s="159"/>
      <c r="N13884" s="149"/>
      <c r="P13884" s="135"/>
      <c r="Q13884" s="135"/>
    </row>
    <row r="13885" spans="5:17" x14ac:dyDescent="0.25">
      <c r="E13885" s="265"/>
      <c r="M13885" s="159"/>
      <c r="N13885" s="149"/>
      <c r="P13885" s="135"/>
      <c r="Q13885" s="135"/>
    </row>
    <row r="13886" spans="5:17" x14ac:dyDescent="0.25">
      <c r="E13886" s="265"/>
      <c r="M13886" s="159"/>
      <c r="N13886" s="149"/>
      <c r="P13886" s="135"/>
      <c r="Q13886" s="135"/>
    </row>
    <row r="13887" spans="5:17" x14ac:dyDescent="0.25">
      <c r="E13887" s="265"/>
      <c r="M13887" s="159"/>
      <c r="N13887" s="149"/>
      <c r="P13887" s="135"/>
      <c r="Q13887" s="135"/>
    </row>
    <row r="13888" spans="5:17" x14ac:dyDescent="0.25">
      <c r="E13888" s="265"/>
      <c r="M13888" s="159"/>
      <c r="N13888" s="149"/>
      <c r="P13888" s="135"/>
      <c r="Q13888" s="135"/>
    </row>
    <row r="13889" spans="5:17" x14ac:dyDescent="0.25">
      <c r="E13889" s="265"/>
      <c r="M13889" s="159"/>
      <c r="N13889" s="149"/>
      <c r="P13889" s="135"/>
      <c r="Q13889" s="135"/>
    </row>
    <row r="13890" spans="5:17" x14ac:dyDescent="0.25">
      <c r="E13890" s="265"/>
      <c r="M13890" s="159"/>
      <c r="N13890" s="149"/>
      <c r="P13890" s="135"/>
      <c r="Q13890" s="135"/>
    </row>
    <row r="13891" spans="5:17" x14ac:dyDescent="0.25">
      <c r="E13891" s="265"/>
      <c r="M13891" s="159"/>
      <c r="N13891" s="149"/>
      <c r="P13891" s="135"/>
      <c r="Q13891" s="135"/>
    </row>
    <row r="13892" spans="5:17" x14ac:dyDescent="0.25">
      <c r="E13892" s="265"/>
      <c r="M13892" s="159"/>
      <c r="N13892" s="149"/>
      <c r="P13892" s="135"/>
      <c r="Q13892" s="135"/>
    </row>
    <row r="13893" spans="5:17" x14ac:dyDescent="0.25">
      <c r="E13893" s="265"/>
      <c r="M13893" s="159"/>
      <c r="N13893" s="149"/>
      <c r="P13893" s="135"/>
      <c r="Q13893" s="135"/>
    </row>
    <row r="13894" spans="5:17" x14ac:dyDescent="0.25">
      <c r="E13894" s="265"/>
      <c r="M13894" s="159"/>
      <c r="N13894" s="149"/>
      <c r="P13894" s="135"/>
      <c r="Q13894" s="135"/>
    </row>
    <row r="13895" spans="5:17" x14ac:dyDescent="0.25">
      <c r="E13895" s="265"/>
      <c r="M13895" s="159"/>
      <c r="N13895" s="149"/>
      <c r="P13895" s="135"/>
      <c r="Q13895" s="135"/>
    </row>
    <row r="13896" spans="5:17" x14ac:dyDescent="0.25">
      <c r="E13896" s="265"/>
      <c r="M13896" s="159"/>
      <c r="N13896" s="149"/>
      <c r="P13896" s="135"/>
      <c r="Q13896" s="135"/>
    </row>
    <row r="13897" spans="5:17" x14ac:dyDescent="0.25">
      <c r="E13897" s="265"/>
      <c r="M13897" s="159"/>
      <c r="N13897" s="149"/>
      <c r="P13897" s="135"/>
      <c r="Q13897" s="135"/>
    </row>
    <row r="13898" spans="5:17" x14ac:dyDescent="0.25">
      <c r="E13898" s="265"/>
      <c r="M13898" s="159"/>
      <c r="N13898" s="149"/>
      <c r="P13898" s="135"/>
      <c r="Q13898" s="135"/>
    </row>
    <row r="13899" spans="5:17" x14ac:dyDescent="0.25">
      <c r="E13899" s="265"/>
      <c r="M13899" s="159"/>
      <c r="N13899" s="149"/>
      <c r="P13899" s="135"/>
      <c r="Q13899" s="135"/>
    </row>
    <row r="13900" spans="5:17" x14ac:dyDescent="0.25">
      <c r="E13900" s="265"/>
      <c r="M13900" s="159"/>
      <c r="N13900" s="149"/>
      <c r="P13900" s="135"/>
      <c r="Q13900" s="135"/>
    </row>
    <row r="13901" spans="5:17" x14ac:dyDescent="0.25">
      <c r="E13901" s="265"/>
      <c r="M13901" s="159"/>
      <c r="N13901" s="149"/>
      <c r="P13901" s="135"/>
      <c r="Q13901" s="135"/>
    </row>
    <row r="13902" spans="5:17" x14ac:dyDescent="0.25">
      <c r="E13902" s="265"/>
      <c r="M13902" s="159"/>
      <c r="N13902" s="149"/>
      <c r="P13902" s="135"/>
      <c r="Q13902" s="135"/>
    </row>
    <row r="13903" spans="5:17" x14ac:dyDescent="0.25">
      <c r="E13903" s="265"/>
      <c r="M13903" s="159"/>
      <c r="N13903" s="149"/>
      <c r="P13903" s="135"/>
      <c r="Q13903" s="135"/>
    </row>
    <row r="13904" spans="5:17" x14ac:dyDescent="0.25">
      <c r="E13904" s="265"/>
      <c r="M13904" s="159"/>
      <c r="N13904" s="149"/>
      <c r="P13904" s="135"/>
      <c r="Q13904" s="135"/>
    </row>
    <row r="13905" spans="5:17" x14ac:dyDescent="0.25">
      <c r="E13905" s="265"/>
      <c r="M13905" s="159"/>
      <c r="N13905" s="149"/>
      <c r="P13905" s="135"/>
      <c r="Q13905" s="135"/>
    </row>
    <row r="13906" spans="5:17" x14ac:dyDescent="0.25">
      <c r="E13906" s="265"/>
      <c r="M13906" s="159"/>
      <c r="N13906" s="149"/>
      <c r="P13906" s="135"/>
      <c r="Q13906" s="135"/>
    </row>
    <row r="13907" spans="5:17" x14ac:dyDescent="0.25">
      <c r="E13907" s="265"/>
      <c r="M13907" s="159"/>
      <c r="N13907" s="149"/>
      <c r="P13907" s="135"/>
      <c r="Q13907" s="135"/>
    </row>
    <row r="13908" spans="5:17" x14ac:dyDescent="0.25">
      <c r="E13908" s="265"/>
      <c r="M13908" s="159"/>
      <c r="N13908" s="149"/>
      <c r="P13908" s="135"/>
      <c r="Q13908" s="135"/>
    </row>
    <row r="13909" spans="5:17" x14ac:dyDescent="0.25">
      <c r="E13909" s="265"/>
      <c r="M13909" s="159"/>
      <c r="N13909" s="149"/>
      <c r="P13909" s="135"/>
      <c r="Q13909" s="135"/>
    </row>
    <row r="13910" spans="5:17" x14ac:dyDescent="0.25">
      <c r="E13910" s="265"/>
      <c r="M13910" s="159"/>
      <c r="N13910" s="149"/>
      <c r="P13910" s="135"/>
      <c r="Q13910" s="135"/>
    </row>
    <row r="13911" spans="5:17" x14ac:dyDescent="0.25">
      <c r="E13911" s="265"/>
      <c r="M13911" s="159"/>
      <c r="N13911" s="149"/>
      <c r="P13911" s="135"/>
      <c r="Q13911" s="135"/>
    </row>
    <row r="13912" spans="5:17" x14ac:dyDescent="0.25">
      <c r="E13912" s="265"/>
      <c r="M13912" s="159"/>
      <c r="N13912" s="149"/>
      <c r="P13912" s="135"/>
      <c r="Q13912" s="135"/>
    </row>
    <row r="13913" spans="5:17" x14ac:dyDescent="0.25">
      <c r="E13913" s="265"/>
      <c r="M13913" s="159"/>
      <c r="N13913" s="149"/>
      <c r="P13913" s="135"/>
      <c r="Q13913" s="135"/>
    </row>
    <row r="13914" spans="5:17" x14ac:dyDescent="0.25">
      <c r="E13914" s="265"/>
      <c r="M13914" s="159"/>
      <c r="N13914" s="149"/>
      <c r="P13914" s="135"/>
      <c r="Q13914" s="135"/>
    </row>
    <row r="13915" spans="5:17" x14ac:dyDescent="0.25">
      <c r="E13915" s="265"/>
      <c r="M13915" s="159"/>
      <c r="N13915" s="149"/>
      <c r="P13915" s="135"/>
      <c r="Q13915" s="135"/>
    </row>
    <row r="13916" spans="5:17" x14ac:dyDescent="0.25">
      <c r="E13916" s="265"/>
      <c r="M13916" s="159"/>
      <c r="N13916" s="149"/>
      <c r="P13916" s="135"/>
      <c r="Q13916" s="135"/>
    </row>
    <row r="13917" spans="5:17" x14ac:dyDescent="0.25">
      <c r="E13917" s="265"/>
      <c r="M13917" s="159"/>
      <c r="N13917" s="149"/>
      <c r="P13917" s="135"/>
      <c r="Q13917" s="135"/>
    </row>
    <row r="13918" spans="5:17" x14ac:dyDescent="0.25">
      <c r="E13918" s="265"/>
      <c r="M13918" s="159"/>
      <c r="N13918" s="149"/>
      <c r="P13918" s="135"/>
      <c r="Q13918" s="135"/>
    </row>
    <row r="13919" spans="5:17" x14ac:dyDescent="0.25">
      <c r="E13919" s="265"/>
      <c r="M13919" s="159"/>
      <c r="N13919" s="149"/>
      <c r="P13919" s="135"/>
      <c r="Q13919" s="135"/>
    </row>
    <row r="13920" spans="5:17" x14ac:dyDescent="0.25">
      <c r="E13920" s="265"/>
      <c r="M13920" s="159"/>
      <c r="N13920" s="149"/>
      <c r="P13920" s="135"/>
      <c r="Q13920" s="135"/>
    </row>
    <row r="13921" spans="5:17" x14ac:dyDescent="0.25">
      <c r="E13921" s="265"/>
      <c r="M13921" s="159"/>
      <c r="N13921" s="149"/>
      <c r="P13921" s="135"/>
      <c r="Q13921" s="135"/>
    </row>
    <row r="13922" spans="5:17" x14ac:dyDescent="0.25">
      <c r="E13922" s="265"/>
      <c r="M13922" s="159"/>
      <c r="N13922" s="149"/>
      <c r="P13922" s="135"/>
      <c r="Q13922" s="135"/>
    </row>
    <row r="13923" spans="5:17" x14ac:dyDescent="0.25">
      <c r="E13923" s="265"/>
      <c r="M13923" s="159"/>
      <c r="N13923" s="149"/>
      <c r="P13923" s="135"/>
      <c r="Q13923" s="135"/>
    </row>
    <row r="13924" spans="5:17" x14ac:dyDescent="0.25">
      <c r="E13924" s="265"/>
      <c r="M13924" s="159"/>
      <c r="N13924" s="149"/>
      <c r="P13924" s="135"/>
      <c r="Q13924" s="135"/>
    </row>
    <row r="13925" spans="5:17" x14ac:dyDescent="0.25">
      <c r="E13925" s="265"/>
      <c r="M13925" s="159"/>
      <c r="N13925" s="149"/>
      <c r="P13925" s="135"/>
      <c r="Q13925" s="135"/>
    </row>
    <row r="13926" spans="5:17" x14ac:dyDescent="0.25">
      <c r="E13926" s="265"/>
      <c r="M13926" s="159"/>
      <c r="N13926" s="149"/>
      <c r="P13926" s="135"/>
      <c r="Q13926" s="135"/>
    </row>
    <row r="13927" spans="5:17" x14ac:dyDescent="0.25">
      <c r="E13927" s="265"/>
      <c r="M13927" s="159"/>
      <c r="N13927" s="149"/>
      <c r="P13927" s="135"/>
      <c r="Q13927" s="135"/>
    </row>
    <row r="13928" spans="5:17" x14ac:dyDescent="0.25">
      <c r="E13928" s="265"/>
      <c r="M13928" s="159"/>
      <c r="N13928" s="149"/>
      <c r="P13928" s="135"/>
      <c r="Q13928" s="135"/>
    </row>
    <row r="13929" spans="5:17" x14ac:dyDescent="0.25">
      <c r="E13929" s="265"/>
      <c r="M13929" s="159"/>
      <c r="N13929" s="149"/>
      <c r="P13929" s="135"/>
      <c r="Q13929" s="135"/>
    </row>
    <row r="13930" spans="5:17" x14ac:dyDescent="0.25">
      <c r="E13930" s="265"/>
      <c r="M13930" s="159"/>
      <c r="N13930" s="149"/>
      <c r="P13930" s="135"/>
      <c r="Q13930" s="135"/>
    </row>
    <row r="13931" spans="5:17" x14ac:dyDescent="0.25">
      <c r="E13931" s="265"/>
      <c r="M13931" s="159"/>
      <c r="N13931" s="149"/>
      <c r="P13931" s="135"/>
      <c r="Q13931" s="135"/>
    </row>
    <row r="13932" spans="5:17" x14ac:dyDescent="0.25">
      <c r="E13932" s="265"/>
      <c r="M13932" s="159"/>
      <c r="N13932" s="149"/>
      <c r="P13932" s="135"/>
      <c r="Q13932" s="135"/>
    </row>
    <row r="13933" spans="5:17" x14ac:dyDescent="0.25">
      <c r="E13933" s="265"/>
      <c r="M13933" s="159"/>
      <c r="N13933" s="149"/>
      <c r="P13933" s="135"/>
      <c r="Q13933" s="135"/>
    </row>
    <row r="13934" spans="5:17" x14ac:dyDescent="0.25">
      <c r="E13934" s="265"/>
      <c r="M13934" s="159"/>
      <c r="N13934" s="149"/>
      <c r="P13934" s="135"/>
      <c r="Q13934" s="135"/>
    </row>
    <row r="13935" spans="5:17" x14ac:dyDescent="0.25">
      <c r="E13935" s="265"/>
      <c r="M13935" s="159"/>
      <c r="N13935" s="149"/>
      <c r="P13935" s="135"/>
      <c r="Q13935" s="135"/>
    </row>
    <row r="13936" spans="5:17" x14ac:dyDescent="0.25">
      <c r="E13936" s="265"/>
      <c r="M13936" s="159"/>
      <c r="N13936" s="149"/>
      <c r="P13936" s="135"/>
      <c r="Q13936" s="135"/>
    </row>
    <row r="13937" spans="5:17" x14ac:dyDescent="0.25">
      <c r="E13937" s="265"/>
      <c r="M13937" s="159"/>
      <c r="N13937" s="149"/>
      <c r="P13937" s="135"/>
      <c r="Q13937" s="135"/>
    </row>
    <row r="13938" spans="5:17" x14ac:dyDescent="0.25">
      <c r="E13938" s="265"/>
      <c r="M13938" s="159"/>
      <c r="N13938" s="149"/>
      <c r="P13938" s="135"/>
      <c r="Q13938" s="135"/>
    </row>
    <row r="13939" spans="5:17" x14ac:dyDescent="0.25">
      <c r="E13939" s="265"/>
      <c r="M13939" s="159"/>
      <c r="N13939" s="149"/>
      <c r="P13939" s="135"/>
      <c r="Q13939" s="135"/>
    </row>
    <row r="13940" spans="5:17" x14ac:dyDescent="0.25">
      <c r="E13940" s="265"/>
      <c r="M13940" s="159"/>
      <c r="N13940" s="149"/>
      <c r="P13940" s="135"/>
      <c r="Q13940" s="135"/>
    </row>
    <row r="13941" spans="5:17" x14ac:dyDescent="0.25">
      <c r="E13941" s="265"/>
      <c r="M13941" s="159"/>
      <c r="N13941" s="149"/>
      <c r="P13941" s="135"/>
      <c r="Q13941" s="135"/>
    </row>
    <row r="13942" spans="5:17" x14ac:dyDescent="0.25">
      <c r="E13942" s="265"/>
      <c r="M13942" s="159"/>
      <c r="N13942" s="149"/>
      <c r="P13942" s="135"/>
      <c r="Q13942" s="135"/>
    </row>
    <row r="13943" spans="5:17" x14ac:dyDescent="0.25">
      <c r="E13943" s="265"/>
      <c r="M13943" s="159"/>
      <c r="N13943" s="149"/>
      <c r="P13943" s="135"/>
      <c r="Q13943" s="135"/>
    </row>
    <row r="13944" spans="5:17" x14ac:dyDescent="0.25">
      <c r="E13944" s="265"/>
      <c r="M13944" s="159"/>
      <c r="N13944" s="149"/>
      <c r="P13944" s="135"/>
      <c r="Q13944" s="135"/>
    </row>
    <row r="13945" spans="5:17" x14ac:dyDescent="0.25">
      <c r="E13945" s="265"/>
      <c r="M13945" s="159"/>
      <c r="N13945" s="149"/>
      <c r="P13945" s="135"/>
      <c r="Q13945" s="135"/>
    </row>
    <row r="13946" spans="5:17" x14ac:dyDescent="0.25">
      <c r="E13946" s="265"/>
      <c r="M13946" s="159"/>
      <c r="N13946" s="149"/>
      <c r="P13946" s="135"/>
      <c r="Q13946" s="135"/>
    </row>
    <row r="13947" spans="5:17" x14ac:dyDescent="0.25">
      <c r="E13947" s="265"/>
      <c r="M13947" s="159"/>
      <c r="N13947" s="149"/>
      <c r="P13947" s="135"/>
      <c r="Q13947" s="135"/>
    </row>
    <row r="13948" spans="5:17" x14ac:dyDescent="0.25">
      <c r="E13948" s="265"/>
      <c r="M13948" s="159"/>
      <c r="N13948" s="149"/>
      <c r="P13948" s="135"/>
      <c r="Q13948" s="135"/>
    </row>
    <row r="13949" spans="5:17" x14ac:dyDescent="0.25">
      <c r="E13949" s="265"/>
      <c r="M13949" s="159"/>
      <c r="N13949" s="149"/>
      <c r="P13949" s="135"/>
      <c r="Q13949" s="135"/>
    </row>
    <row r="13950" spans="5:17" x14ac:dyDescent="0.25">
      <c r="E13950" s="265"/>
      <c r="M13950" s="159"/>
      <c r="N13950" s="149"/>
      <c r="P13950" s="135"/>
      <c r="Q13950" s="135"/>
    </row>
    <row r="13951" spans="5:17" x14ac:dyDescent="0.25">
      <c r="E13951" s="265"/>
      <c r="M13951" s="159"/>
      <c r="N13951" s="149"/>
      <c r="P13951" s="135"/>
      <c r="Q13951" s="135"/>
    </row>
    <row r="13952" spans="5:17" x14ac:dyDescent="0.25">
      <c r="E13952" s="265"/>
      <c r="M13952" s="159"/>
      <c r="N13952" s="149"/>
      <c r="P13952" s="135"/>
      <c r="Q13952" s="135"/>
    </row>
    <row r="13953" spans="5:17" x14ac:dyDescent="0.25">
      <c r="E13953" s="265"/>
      <c r="M13953" s="159"/>
      <c r="N13953" s="149"/>
      <c r="P13953" s="135"/>
      <c r="Q13953" s="135"/>
    </row>
    <row r="13954" spans="5:17" x14ac:dyDescent="0.25">
      <c r="E13954" s="265"/>
      <c r="M13954" s="159"/>
      <c r="N13954" s="149"/>
      <c r="P13954" s="135"/>
      <c r="Q13954" s="135"/>
    </row>
    <row r="13955" spans="5:17" x14ac:dyDescent="0.25">
      <c r="E13955" s="265"/>
      <c r="M13955" s="159"/>
      <c r="N13955" s="149"/>
      <c r="P13955" s="135"/>
      <c r="Q13955" s="135"/>
    </row>
    <row r="13956" spans="5:17" x14ac:dyDescent="0.25">
      <c r="E13956" s="265"/>
      <c r="M13956" s="159"/>
      <c r="N13956" s="149"/>
      <c r="P13956" s="135"/>
      <c r="Q13956" s="135"/>
    </row>
    <row r="13957" spans="5:17" x14ac:dyDescent="0.25">
      <c r="E13957" s="265"/>
      <c r="M13957" s="159"/>
      <c r="N13957" s="149"/>
      <c r="P13957" s="135"/>
      <c r="Q13957" s="135"/>
    </row>
    <row r="13958" spans="5:17" x14ac:dyDescent="0.25">
      <c r="E13958" s="265"/>
      <c r="M13958" s="159"/>
      <c r="N13958" s="149"/>
      <c r="P13958" s="135"/>
      <c r="Q13958" s="135"/>
    </row>
    <row r="13959" spans="5:17" x14ac:dyDescent="0.25">
      <c r="E13959" s="265"/>
      <c r="M13959" s="159"/>
      <c r="N13959" s="149"/>
      <c r="P13959" s="135"/>
      <c r="Q13959" s="135"/>
    </row>
    <row r="13960" spans="5:17" x14ac:dyDescent="0.25">
      <c r="E13960" s="265"/>
      <c r="M13960" s="159"/>
      <c r="N13960" s="149"/>
      <c r="P13960" s="135"/>
      <c r="Q13960" s="135"/>
    </row>
    <row r="13961" spans="5:17" x14ac:dyDescent="0.25">
      <c r="E13961" s="265"/>
      <c r="M13961" s="159"/>
      <c r="N13961" s="149"/>
      <c r="P13961" s="135"/>
      <c r="Q13961" s="135"/>
    </row>
    <row r="13962" spans="5:17" x14ac:dyDescent="0.25">
      <c r="E13962" s="265"/>
      <c r="M13962" s="159"/>
      <c r="N13962" s="149"/>
      <c r="P13962" s="135"/>
      <c r="Q13962" s="135"/>
    </row>
    <row r="13963" spans="5:17" x14ac:dyDescent="0.25">
      <c r="E13963" s="265"/>
      <c r="M13963" s="159"/>
      <c r="N13963" s="149"/>
      <c r="P13963" s="135"/>
      <c r="Q13963" s="135"/>
    </row>
    <row r="13964" spans="5:17" x14ac:dyDescent="0.25">
      <c r="E13964" s="265"/>
      <c r="M13964" s="159"/>
      <c r="N13964" s="149"/>
      <c r="P13964" s="135"/>
      <c r="Q13964" s="135"/>
    </row>
    <row r="13965" spans="5:17" x14ac:dyDescent="0.25">
      <c r="E13965" s="265"/>
      <c r="M13965" s="159"/>
      <c r="N13965" s="149"/>
      <c r="P13965" s="135"/>
      <c r="Q13965" s="135"/>
    </row>
    <row r="13966" spans="5:17" x14ac:dyDescent="0.25">
      <c r="E13966" s="265"/>
      <c r="M13966" s="159"/>
      <c r="N13966" s="149"/>
      <c r="P13966" s="135"/>
      <c r="Q13966" s="135"/>
    </row>
    <row r="13967" spans="5:17" x14ac:dyDescent="0.25">
      <c r="E13967" s="265"/>
      <c r="M13967" s="159"/>
      <c r="N13967" s="149"/>
      <c r="P13967" s="135"/>
      <c r="Q13967" s="135"/>
    </row>
    <row r="13968" spans="5:17" x14ac:dyDescent="0.25">
      <c r="E13968" s="265"/>
      <c r="M13968" s="159"/>
      <c r="N13968" s="149"/>
      <c r="P13968" s="135"/>
      <c r="Q13968" s="135"/>
    </row>
    <row r="13969" spans="5:17" x14ac:dyDescent="0.25">
      <c r="E13969" s="265"/>
      <c r="M13969" s="159"/>
      <c r="N13969" s="149"/>
      <c r="P13969" s="135"/>
      <c r="Q13969" s="135"/>
    </row>
    <row r="13970" spans="5:17" x14ac:dyDescent="0.25">
      <c r="E13970" s="265"/>
      <c r="M13970" s="159"/>
      <c r="N13970" s="149"/>
      <c r="P13970" s="135"/>
      <c r="Q13970" s="135"/>
    </row>
    <row r="13971" spans="5:17" x14ac:dyDescent="0.25">
      <c r="E13971" s="265"/>
      <c r="M13971" s="159"/>
      <c r="N13971" s="149"/>
      <c r="P13971" s="135"/>
      <c r="Q13971" s="135"/>
    </row>
    <row r="13972" spans="5:17" x14ac:dyDescent="0.25">
      <c r="E13972" s="265"/>
      <c r="M13972" s="159"/>
      <c r="N13972" s="149"/>
      <c r="P13972" s="135"/>
      <c r="Q13972" s="135"/>
    </row>
    <row r="13973" spans="5:17" x14ac:dyDescent="0.25">
      <c r="E13973" s="265"/>
      <c r="M13973" s="159"/>
      <c r="N13973" s="149"/>
      <c r="P13973" s="135"/>
      <c r="Q13973" s="135"/>
    </row>
    <row r="13974" spans="5:17" x14ac:dyDescent="0.25">
      <c r="E13974" s="265"/>
      <c r="M13974" s="159"/>
      <c r="N13974" s="149"/>
      <c r="P13974" s="135"/>
      <c r="Q13974" s="135"/>
    </row>
    <row r="13975" spans="5:17" x14ac:dyDescent="0.25">
      <c r="E13975" s="265"/>
      <c r="M13975" s="159"/>
      <c r="N13975" s="149"/>
      <c r="P13975" s="135"/>
      <c r="Q13975" s="135"/>
    </row>
    <row r="13976" spans="5:17" x14ac:dyDescent="0.25">
      <c r="E13976" s="265"/>
      <c r="M13976" s="159"/>
      <c r="N13976" s="149"/>
      <c r="P13976" s="135"/>
      <c r="Q13976" s="135"/>
    </row>
    <row r="13977" spans="5:17" x14ac:dyDescent="0.25">
      <c r="E13977" s="265"/>
      <c r="M13977" s="159"/>
      <c r="N13977" s="149"/>
      <c r="P13977" s="135"/>
      <c r="Q13977" s="135"/>
    </row>
    <row r="13978" spans="5:17" x14ac:dyDescent="0.25">
      <c r="E13978" s="265"/>
      <c r="M13978" s="159"/>
      <c r="N13978" s="149"/>
      <c r="P13978" s="135"/>
      <c r="Q13978" s="135"/>
    </row>
    <row r="13979" spans="5:17" x14ac:dyDescent="0.25">
      <c r="E13979" s="265"/>
      <c r="M13979" s="159"/>
      <c r="N13979" s="149"/>
      <c r="P13979" s="135"/>
      <c r="Q13979" s="135"/>
    </row>
    <row r="13980" spans="5:17" x14ac:dyDescent="0.25">
      <c r="E13980" s="265"/>
      <c r="M13980" s="159"/>
      <c r="N13980" s="149"/>
      <c r="P13980" s="135"/>
      <c r="Q13980" s="135"/>
    </row>
    <row r="13981" spans="5:17" x14ac:dyDescent="0.25">
      <c r="E13981" s="265"/>
      <c r="M13981" s="159"/>
      <c r="N13981" s="149"/>
      <c r="P13981" s="135"/>
      <c r="Q13981" s="135"/>
    </row>
    <row r="13982" spans="5:17" x14ac:dyDescent="0.25">
      <c r="E13982" s="265"/>
      <c r="M13982" s="159"/>
      <c r="N13982" s="149"/>
      <c r="P13982" s="135"/>
      <c r="Q13982" s="135"/>
    </row>
    <row r="13983" spans="5:17" x14ac:dyDescent="0.25">
      <c r="E13983" s="265"/>
      <c r="M13983" s="159"/>
      <c r="N13983" s="149"/>
      <c r="P13983" s="135"/>
      <c r="Q13983" s="135"/>
    </row>
    <row r="13984" spans="5:17" x14ac:dyDescent="0.25">
      <c r="E13984" s="265"/>
      <c r="M13984" s="159"/>
      <c r="N13984" s="149"/>
      <c r="P13984" s="135"/>
      <c r="Q13984" s="135"/>
    </row>
    <row r="13985" spans="5:17" x14ac:dyDescent="0.25">
      <c r="E13985" s="265"/>
      <c r="M13985" s="159"/>
      <c r="N13985" s="149"/>
      <c r="P13985" s="135"/>
      <c r="Q13985" s="135"/>
    </row>
    <row r="13986" spans="5:17" x14ac:dyDescent="0.25">
      <c r="E13986" s="265"/>
      <c r="M13986" s="159"/>
      <c r="N13986" s="149"/>
      <c r="P13986" s="135"/>
      <c r="Q13986" s="135"/>
    </row>
    <row r="13987" spans="5:17" x14ac:dyDescent="0.25">
      <c r="E13987" s="265"/>
      <c r="M13987" s="159"/>
      <c r="N13987" s="149"/>
      <c r="P13987" s="135"/>
      <c r="Q13987" s="135"/>
    </row>
    <row r="13988" spans="5:17" x14ac:dyDescent="0.25">
      <c r="E13988" s="265"/>
      <c r="M13988" s="159"/>
      <c r="N13988" s="149"/>
      <c r="P13988" s="135"/>
      <c r="Q13988" s="135"/>
    </row>
    <row r="13989" spans="5:17" x14ac:dyDescent="0.25">
      <c r="E13989" s="265"/>
      <c r="M13989" s="159"/>
      <c r="N13989" s="149"/>
      <c r="P13989" s="135"/>
      <c r="Q13989" s="135"/>
    </row>
    <row r="13990" spans="5:17" x14ac:dyDescent="0.25">
      <c r="E13990" s="265"/>
      <c r="M13990" s="159"/>
      <c r="N13990" s="149"/>
      <c r="P13990" s="135"/>
      <c r="Q13990" s="135"/>
    </row>
    <row r="13991" spans="5:17" x14ac:dyDescent="0.25">
      <c r="E13991" s="265"/>
      <c r="M13991" s="159"/>
      <c r="N13991" s="149"/>
      <c r="P13991" s="135"/>
      <c r="Q13991" s="135"/>
    </row>
    <row r="13992" spans="5:17" x14ac:dyDescent="0.25">
      <c r="E13992" s="265"/>
      <c r="M13992" s="159"/>
      <c r="N13992" s="149"/>
      <c r="P13992" s="135"/>
      <c r="Q13992" s="135"/>
    </row>
    <row r="13993" spans="5:17" x14ac:dyDescent="0.25">
      <c r="E13993" s="265"/>
      <c r="M13993" s="159"/>
      <c r="N13993" s="149"/>
      <c r="P13993" s="135"/>
      <c r="Q13993" s="135"/>
    </row>
    <row r="13994" spans="5:17" x14ac:dyDescent="0.25">
      <c r="E13994" s="265"/>
      <c r="M13994" s="159"/>
      <c r="N13994" s="149"/>
      <c r="P13994" s="135"/>
      <c r="Q13994" s="135"/>
    </row>
    <row r="13995" spans="5:17" x14ac:dyDescent="0.25">
      <c r="E13995" s="265"/>
      <c r="M13995" s="159"/>
      <c r="N13995" s="149"/>
      <c r="P13995" s="135"/>
      <c r="Q13995" s="135"/>
    </row>
    <row r="13996" spans="5:17" x14ac:dyDescent="0.25">
      <c r="E13996" s="265"/>
      <c r="M13996" s="159"/>
      <c r="N13996" s="149"/>
      <c r="P13996" s="135"/>
      <c r="Q13996" s="135"/>
    </row>
    <row r="13997" spans="5:17" x14ac:dyDescent="0.25">
      <c r="E13997" s="265"/>
      <c r="M13997" s="159"/>
      <c r="N13997" s="149"/>
      <c r="P13997" s="135"/>
      <c r="Q13997" s="135"/>
    </row>
    <row r="13998" spans="5:17" x14ac:dyDescent="0.25">
      <c r="E13998" s="265"/>
      <c r="M13998" s="159"/>
      <c r="N13998" s="149"/>
      <c r="P13998" s="135"/>
      <c r="Q13998" s="135"/>
    </row>
    <row r="13999" spans="5:17" x14ac:dyDescent="0.25">
      <c r="E13999" s="265"/>
      <c r="M13999" s="159"/>
      <c r="N13999" s="149"/>
      <c r="P13999" s="135"/>
      <c r="Q13999" s="135"/>
    </row>
    <row r="14000" spans="5:17" x14ac:dyDescent="0.25">
      <c r="E14000" s="265"/>
      <c r="M14000" s="159"/>
      <c r="N14000" s="149"/>
      <c r="P14000" s="135"/>
      <c r="Q14000" s="135"/>
    </row>
    <row r="14001" spans="5:17" x14ac:dyDescent="0.25">
      <c r="E14001" s="265"/>
      <c r="M14001" s="159"/>
      <c r="N14001" s="149"/>
      <c r="P14001" s="135"/>
      <c r="Q14001" s="135"/>
    </row>
    <row r="14002" spans="5:17" x14ac:dyDescent="0.25">
      <c r="E14002" s="265"/>
      <c r="M14002" s="159"/>
      <c r="N14002" s="149"/>
      <c r="P14002" s="135"/>
      <c r="Q14002" s="135"/>
    </row>
    <row r="14003" spans="5:17" x14ac:dyDescent="0.25">
      <c r="E14003" s="265"/>
      <c r="M14003" s="159"/>
      <c r="N14003" s="149"/>
      <c r="P14003" s="135"/>
      <c r="Q14003" s="135"/>
    </row>
    <row r="14004" spans="5:17" x14ac:dyDescent="0.25">
      <c r="E14004" s="265"/>
      <c r="M14004" s="159"/>
      <c r="N14004" s="149"/>
      <c r="P14004" s="135"/>
      <c r="Q14004" s="135"/>
    </row>
    <row r="14005" spans="5:17" x14ac:dyDescent="0.25">
      <c r="E14005" s="265"/>
      <c r="M14005" s="159"/>
      <c r="N14005" s="149"/>
      <c r="P14005" s="135"/>
      <c r="Q14005" s="135"/>
    </row>
    <row r="14006" spans="5:17" x14ac:dyDescent="0.25">
      <c r="E14006" s="265"/>
      <c r="M14006" s="159"/>
      <c r="N14006" s="149"/>
      <c r="P14006" s="135"/>
      <c r="Q14006" s="135"/>
    </row>
    <row r="14007" spans="5:17" x14ac:dyDescent="0.25">
      <c r="E14007" s="265"/>
      <c r="M14007" s="159"/>
      <c r="N14007" s="149"/>
      <c r="P14007" s="135"/>
      <c r="Q14007" s="135"/>
    </row>
    <row r="14008" spans="5:17" x14ac:dyDescent="0.25">
      <c r="E14008" s="265"/>
      <c r="M14008" s="159"/>
      <c r="N14008" s="149"/>
      <c r="P14008" s="135"/>
      <c r="Q14008" s="135"/>
    </row>
    <row r="14009" spans="5:17" x14ac:dyDescent="0.25">
      <c r="E14009" s="265"/>
      <c r="M14009" s="159"/>
      <c r="N14009" s="149"/>
      <c r="P14009" s="135"/>
      <c r="Q14009" s="135"/>
    </row>
    <row r="14010" spans="5:17" x14ac:dyDescent="0.25">
      <c r="E14010" s="265"/>
      <c r="M14010" s="159"/>
      <c r="N14010" s="149"/>
      <c r="P14010" s="135"/>
      <c r="Q14010" s="135"/>
    </row>
    <row r="14011" spans="5:17" x14ac:dyDescent="0.25">
      <c r="E14011" s="265"/>
      <c r="M14011" s="159"/>
      <c r="N14011" s="149"/>
      <c r="P14011" s="135"/>
      <c r="Q14011" s="135"/>
    </row>
    <row r="14012" spans="5:17" x14ac:dyDescent="0.25">
      <c r="E14012" s="265"/>
      <c r="M14012" s="159"/>
      <c r="N14012" s="149"/>
      <c r="P14012" s="135"/>
      <c r="Q14012" s="135"/>
    </row>
    <row r="14013" spans="5:17" x14ac:dyDescent="0.25">
      <c r="E14013" s="265"/>
      <c r="M14013" s="159"/>
      <c r="N14013" s="149"/>
      <c r="P14013" s="135"/>
      <c r="Q14013" s="135"/>
    </row>
    <row r="14014" spans="5:17" x14ac:dyDescent="0.25">
      <c r="E14014" s="265"/>
      <c r="M14014" s="159"/>
      <c r="N14014" s="149"/>
      <c r="P14014" s="135"/>
      <c r="Q14014" s="135"/>
    </row>
    <row r="14015" spans="5:17" x14ac:dyDescent="0.25">
      <c r="E14015" s="265"/>
      <c r="M14015" s="159"/>
      <c r="N14015" s="149"/>
      <c r="P14015" s="135"/>
      <c r="Q14015" s="135"/>
    </row>
    <row r="14016" spans="5:17" x14ac:dyDescent="0.25">
      <c r="E14016" s="265"/>
      <c r="M14016" s="159"/>
      <c r="N14016" s="149"/>
      <c r="P14016" s="135"/>
      <c r="Q14016" s="135"/>
    </row>
    <row r="14017" spans="5:17" x14ac:dyDescent="0.25">
      <c r="E14017" s="265"/>
      <c r="M14017" s="159"/>
      <c r="N14017" s="149"/>
      <c r="P14017" s="135"/>
      <c r="Q14017" s="135"/>
    </row>
    <row r="14018" spans="5:17" x14ac:dyDescent="0.25">
      <c r="E14018" s="265"/>
      <c r="M14018" s="159"/>
      <c r="N14018" s="149"/>
      <c r="P14018" s="135"/>
      <c r="Q14018" s="135"/>
    </row>
    <row r="14019" spans="5:17" x14ac:dyDescent="0.25">
      <c r="E14019" s="265"/>
      <c r="M14019" s="159"/>
      <c r="N14019" s="149"/>
      <c r="P14019" s="135"/>
      <c r="Q14019" s="135"/>
    </row>
    <row r="14020" spans="5:17" x14ac:dyDescent="0.25">
      <c r="E14020" s="265"/>
      <c r="M14020" s="159"/>
      <c r="N14020" s="149"/>
      <c r="P14020" s="135"/>
      <c r="Q14020" s="135"/>
    </row>
    <row r="14021" spans="5:17" x14ac:dyDescent="0.25">
      <c r="E14021" s="265"/>
      <c r="M14021" s="159"/>
      <c r="N14021" s="149"/>
      <c r="P14021" s="135"/>
      <c r="Q14021" s="135"/>
    </row>
    <row r="14022" spans="5:17" x14ac:dyDescent="0.25">
      <c r="E14022" s="265"/>
      <c r="M14022" s="159"/>
      <c r="N14022" s="149"/>
      <c r="P14022" s="135"/>
      <c r="Q14022" s="135"/>
    </row>
    <row r="14023" spans="5:17" x14ac:dyDescent="0.25">
      <c r="E14023" s="265"/>
      <c r="M14023" s="159"/>
      <c r="N14023" s="149"/>
      <c r="P14023" s="135"/>
      <c r="Q14023" s="135"/>
    </row>
    <row r="14024" spans="5:17" x14ac:dyDescent="0.25">
      <c r="E14024" s="265"/>
      <c r="M14024" s="159"/>
      <c r="N14024" s="149"/>
      <c r="P14024" s="135"/>
      <c r="Q14024" s="135"/>
    </row>
    <row r="14025" spans="5:17" x14ac:dyDescent="0.25">
      <c r="E14025" s="265"/>
      <c r="M14025" s="159"/>
      <c r="N14025" s="149"/>
      <c r="P14025" s="135"/>
      <c r="Q14025" s="135"/>
    </row>
    <row r="14026" spans="5:17" x14ac:dyDescent="0.25">
      <c r="E14026" s="265"/>
      <c r="M14026" s="159"/>
      <c r="N14026" s="149"/>
      <c r="P14026" s="135"/>
      <c r="Q14026" s="135"/>
    </row>
    <row r="14027" spans="5:17" x14ac:dyDescent="0.25">
      <c r="E14027" s="265"/>
      <c r="M14027" s="159"/>
      <c r="N14027" s="149"/>
      <c r="P14027" s="135"/>
      <c r="Q14027" s="135"/>
    </row>
    <row r="14028" spans="5:17" x14ac:dyDescent="0.25">
      <c r="E14028" s="265"/>
      <c r="M14028" s="159"/>
      <c r="N14028" s="149"/>
      <c r="P14028" s="135"/>
      <c r="Q14028" s="135"/>
    </row>
    <row r="14029" spans="5:17" x14ac:dyDescent="0.25">
      <c r="E14029" s="265"/>
      <c r="M14029" s="159"/>
      <c r="N14029" s="149"/>
      <c r="P14029" s="135"/>
      <c r="Q14029" s="135"/>
    </row>
    <row r="14030" spans="5:17" x14ac:dyDescent="0.25">
      <c r="E14030" s="265"/>
      <c r="M14030" s="159"/>
      <c r="N14030" s="149"/>
      <c r="P14030" s="135"/>
      <c r="Q14030" s="135"/>
    </row>
    <row r="14031" spans="5:17" x14ac:dyDescent="0.25">
      <c r="E14031" s="265"/>
      <c r="M14031" s="159"/>
      <c r="N14031" s="149"/>
      <c r="P14031" s="135"/>
      <c r="Q14031" s="135"/>
    </row>
    <row r="14032" spans="5:17" x14ac:dyDescent="0.25">
      <c r="E14032" s="265"/>
      <c r="M14032" s="159"/>
      <c r="N14032" s="149"/>
      <c r="P14032" s="135"/>
      <c r="Q14032" s="135"/>
    </row>
    <row r="14033" spans="5:17" x14ac:dyDescent="0.25">
      <c r="E14033" s="265"/>
      <c r="M14033" s="159"/>
      <c r="N14033" s="149"/>
      <c r="P14033" s="135"/>
      <c r="Q14033" s="135"/>
    </row>
    <row r="14034" spans="5:17" x14ac:dyDescent="0.25">
      <c r="E14034" s="265"/>
      <c r="M14034" s="159"/>
      <c r="N14034" s="149"/>
      <c r="P14034" s="135"/>
      <c r="Q14034" s="135"/>
    </row>
    <row r="14035" spans="5:17" x14ac:dyDescent="0.25">
      <c r="E14035" s="265"/>
      <c r="M14035" s="159"/>
      <c r="N14035" s="149"/>
      <c r="P14035" s="135"/>
      <c r="Q14035" s="135"/>
    </row>
    <row r="14036" spans="5:17" x14ac:dyDescent="0.25">
      <c r="E14036" s="265"/>
      <c r="M14036" s="159"/>
      <c r="N14036" s="149"/>
      <c r="P14036" s="135"/>
      <c r="Q14036" s="135"/>
    </row>
    <row r="14037" spans="5:17" x14ac:dyDescent="0.25">
      <c r="E14037" s="265"/>
      <c r="M14037" s="159"/>
      <c r="N14037" s="149"/>
      <c r="P14037" s="135"/>
      <c r="Q14037" s="135"/>
    </row>
    <row r="14038" spans="5:17" x14ac:dyDescent="0.25">
      <c r="E14038" s="265"/>
      <c r="M14038" s="159"/>
      <c r="N14038" s="149"/>
      <c r="P14038" s="135"/>
      <c r="Q14038" s="135"/>
    </row>
    <row r="14039" spans="5:17" x14ac:dyDescent="0.25">
      <c r="E14039" s="265"/>
      <c r="M14039" s="159"/>
      <c r="N14039" s="149"/>
      <c r="P14039" s="135"/>
      <c r="Q14039" s="135"/>
    </row>
    <row r="14040" spans="5:17" x14ac:dyDescent="0.25">
      <c r="E14040" s="265"/>
      <c r="M14040" s="159"/>
      <c r="N14040" s="149"/>
      <c r="P14040" s="135"/>
      <c r="Q14040" s="135"/>
    </row>
    <row r="14041" spans="5:17" x14ac:dyDescent="0.25">
      <c r="E14041" s="265"/>
      <c r="M14041" s="159"/>
      <c r="N14041" s="149"/>
      <c r="P14041" s="135"/>
      <c r="Q14041" s="135"/>
    </row>
    <row r="14042" spans="5:17" x14ac:dyDescent="0.25">
      <c r="E14042" s="265"/>
      <c r="M14042" s="159"/>
      <c r="N14042" s="149"/>
      <c r="P14042" s="135"/>
      <c r="Q14042" s="135"/>
    </row>
    <row r="14043" spans="5:17" x14ac:dyDescent="0.25">
      <c r="E14043" s="265"/>
      <c r="M14043" s="159"/>
      <c r="N14043" s="149"/>
      <c r="P14043" s="135"/>
      <c r="Q14043" s="135"/>
    </row>
    <row r="14044" spans="5:17" x14ac:dyDescent="0.25">
      <c r="E14044" s="265"/>
      <c r="M14044" s="159"/>
      <c r="N14044" s="149"/>
      <c r="P14044" s="135"/>
      <c r="Q14044" s="135"/>
    </row>
    <row r="14045" spans="5:17" x14ac:dyDescent="0.25">
      <c r="E14045" s="265"/>
      <c r="M14045" s="159"/>
      <c r="N14045" s="149"/>
      <c r="P14045" s="135"/>
      <c r="Q14045" s="135"/>
    </row>
    <row r="14046" spans="5:17" x14ac:dyDescent="0.25">
      <c r="E14046" s="265"/>
      <c r="M14046" s="159"/>
      <c r="N14046" s="149"/>
      <c r="P14046" s="135"/>
      <c r="Q14046" s="135"/>
    </row>
    <row r="14047" spans="5:17" x14ac:dyDescent="0.25">
      <c r="E14047" s="265"/>
      <c r="M14047" s="159"/>
      <c r="N14047" s="149"/>
      <c r="P14047" s="135"/>
      <c r="Q14047" s="135"/>
    </row>
    <row r="14048" spans="5:17" x14ac:dyDescent="0.25">
      <c r="E14048" s="265"/>
      <c r="M14048" s="159"/>
      <c r="N14048" s="149"/>
      <c r="P14048" s="135"/>
      <c r="Q14048" s="135"/>
    </row>
    <row r="14049" spans="5:17" x14ac:dyDescent="0.25">
      <c r="E14049" s="265"/>
      <c r="M14049" s="159"/>
      <c r="N14049" s="149"/>
      <c r="P14049" s="135"/>
      <c r="Q14049" s="135"/>
    </row>
    <row r="14050" spans="5:17" x14ac:dyDescent="0.25">
      <c r="E14050" s="265"/>
      <c r="M14050" s="159"/>
      <c r="N14050" s="149"/>
      <c r="P14050" s="135"/>
      <c r="Q14050" s="135"/>
    </row>
    <row r="14051" spans="5:17" x14ac:dyDescent="0.25">
      <c r="E14051" s="265"/>
      <c r="M14051" s="159"/>
      <c r="N14051" s="149"/>
      <c r="P14051" s="135"/>
      <c r="Q14051" s="135"/>
    </row>
    <row r="14052" spans="5:17" x14ac:dyDescent="0.25">
      <c r="E14052" s="265"/>
      <c r="M14052" s="159"/>
      <c r="N14052" s="149"/>
      <c r="P14052" s="135"/>
      <c r="Q14052" s="135"/>
    </row>
    <row r="14053" spans="5:17" x14ac:dyDescent="0.25">
      <c r="E14053" s="265"/>
      <c r="M14053" s="159"/>
      <c r="N14053" s="149"/>
      <c r="P14053" s="135"/>
      <c r="Q14053" s="135"/>
    </row>
    <row r="14054" spans="5:17" x14ac:dyDescent="0.25">
      <c r="E14054" s="265"/>
      <c r="M14054" s="159"/>
      <c r="N14054" s="149"/>
      <c r="P14054" s="135"/>
      <c r="Q14054" s="135"/>
    </row>
    <row r="14055" spans="5:17" x14ac:dyDescent="0.25">
      <c r="E14055" s="265"/>
      <c r="M14055" s="159"/>
      <c r="N14055" s="149"/>
      <c r="P14055" s="135"/>
      <c r="Q14055" s="135"/>
    </row>
    <row r="14056" spans="5:17" x14ac:dyDescent="0.25">
      <c r="E14056" s="265"/>
      <c r="M14056" s="159"/>
      <c r="N14056" s="149"/>
      <c r="P14056" s="135"/>
      <c r="Q14056" s="135"/>
    </row>
    <row r="14057" spans="5:17" x14ac:dyDescent="0.25">
      <c r="E14057" s="265"/>
      <c r="M14057" s="159"/>
      <c r="N14057" s="149"/>
      <c r="P14057" s="135"/>
      <c r="Q14057" s="135"/>
    </row>
    <row r="14058" spans="5:17" x14ac:dyDescent="0.25">
      <c r="E14058" s="265"/>
      <c r="M14058" s="159"/>
      <c r="N14058" s="149"/>
      <c r="P14058" s="135"/>
      <c r="Q14058" s="135"/>
    </row>
    <row r="14059" spans="5:17" x14ac:dyDescent="0.25">
      <c r="E14059" s="265"/>
      <c r="M14059" s="159"/>
      <c r="N14059" s="149"/>
      <c r="P14059" s="135"/>
      <c r="Q14059" s="135"/>
    </row>
    <row r="14060" spans="5:17" x14ac:dyDescent="0.25">
      <c r="E14060" s="265"/>
      <c r="M14060" s="159"/>
      <c r="N14060" s="149"/>
      <c r="P14060" s="135"/>
      <c r="Q14060" s="135"/>
    </row>
    <row r="14061" spans="5:17" x14ac:dyDescent="0.25">
      <c r="E14061" s="265"/>
      <c r="M14061" s="159"/>
      <c r="N14061" s="149"/>
      <c r="P14061" s="135"/>
      <c r="Q14061" s="135"/>
    </row>
    <row r="14062" spans="5:17" x14ac:dyDescent="0.25">
      <c r="E14062" s="265"/>
      <c r="M14062" s="159"/>
      <c r="N14062" s="149"/>
      <c r="P14062" s="135"/>
      <c r="Q14062" s="135"/>
    </row>
    <row r="14063" spans="5:17" x14ac:dyDescent="0.25">
      <c r="E14063" s="265"/>
      <c r="M14063" s="159"/>
      <c r="N14063" s="149"/>
      <c r="P14063" s="135"/>
      <c r="Q14063" s="135"/>
    </row>
    <row r="14064" spans="5:17" x14ac:dyDescent="0.25">
      <c r="E14064" s="265"/>
      <c r="M14064" s="159"/>
      <c r="N14064" s="149"/>
      <c r="P14064" s="135"/>
      <c r="Q14064" s="135"/>
    </row>
    <row r="14065" spans="5:17" x14ac:dyDescent="0.25">
      <c r="E14065" s="265"/>
      <c r="M14065" s="159"/>
      <c r="N14065" s="149"/>
      <c r="P14065" s="135"/>
      <c r="Q14065" s="135"/>
    </row>
    <row r="14066" spans="5:17" x14ac:dyDescent="0.25">
      <c r="E14066" s="265"/>
      <c r="M14066" s="159"/>
      <c r="N14066" s="149"/>
      <c r="P14066" s="135"/>
      <c r="Q14066" s="135"/>
    </row>
    <row r="14067" spans="5:17" x14ac:dyDescent="0.25">
      <c r="E14067" s="265"/>
      <c r="M14067" s="159"/>
      <c r="N14067" s="149"/>
      <c r="P14067" s="135"/>
      <c r="Q14067" s="135"/>
    </row>
    <row r="14068" spans="5:17" x14ac:dyDescent="0.25">
      <c r="E14068" s="265"/>
      <c r="M14068" s="159"/>
      <c r="N14068" s="149"/>
      <c r="P14068" s="135"/>
      <c r="Q14068" s="135"/>
    </row>
    <row r="14069" spans="5:17" x14ac:dyDescent="0.25">
      <c r="E14069" s="265"/>
      <c r="M14069" s="159"/>
      <c r="N14069" s="149"/>
      <c r="P14069" s="135"/>
      <c r="Q14069" s="135"/>
    </row>
    <row r="14070" spans="5:17" x14ac:dyDescent="0.25">
      <c r="E14070" s="265"/>
      <c r="M14070" s="159"/>
      <c r="N14070" s="149"/>
      <c r="P14070" s="135"/>
      <c r="Q14070" s="135"/>
    </row>
    <row r="14071" spans="5:17" x14ac:dyDescent="0.25">
      <c r="E14071" s="265"/>
      <c r="M14071" s="159"/>
      <c r="N14071" s="149"/>
      <c r="P14071" s="135"/>
      <c r="Q14071" s="135"/>
    </row>
    <row r="14072" spans="5:17" x14ac:dyDescent="0.25">
      <c r="E14072" s="265"/>
      <c r="M14072" s="159"/>
      <c r="N14072" s="149"/>
      <c r="P14072" s="135"/>
      <c r="Q14072" s="135"/>
    </row>
    <row r="14073" spans="5:17" x14ac:dyDescent="0.25">
      <c r="E14073" s="265"/>
      <c r="M14073" s="159"/>
      <c r="N14073" s="149"/>
      <c r="P14073" s="135"/>
      <c r="Q14073" s="135"/>
    </row>
    <row r="14074" spans="5:17" x14ac:dyDescent="0.25">
      <c r="E14074" s="265"/>
      <c r="M14074" s="159"/>
      <c r="N14074" s="149"/>
      <c r="P14074" s="135"/>
      <c r="Q14074" s="135"/>
    </row>
    <row r="14075" spans="5:17" x14ac:dyDescent="0.25">
      <c r="E14075" s="265"/>
      <c r="M14075" s="159"/>
      <c r="N14075" s="149"/>
      <c r="P14075" s="135"/>
      <c r="Q14075" s="135"/>
    </row>
    <row r="14076" spans="5:17" x14ac:dyDescent="0.25">
      <c r="E14076" s="265"/>
      <c r="M14076" s="159"/>
      <c r="N14076" s="149"/>
      <c r="P14076" s="135"/>
      <c r="Q14076" s="135"/>
    </row>
    <row r="14077" spans="5:17" x14ac:dyDescent="0.25">
      <c r="E14077" s="265"/>
      <c r="M14077" s="159"/>
      <c r="N14077" s="149"/>
      <c r="P14077" s="135"/>
      <c r="Q14077" s="135"/>
    </row>
    <row r="14078" spans="5:17" x14ac:dyDescent="0.25">
      <c r="E14078" s="265"/>
      <c r="M14078" s="159"/>
      <c r="N14078" s="149"/>
      <c r="P14078" s="135"/>
      <c r="Q14078" s="135"/>
    </row>
    <row r="14079" spans="5:17" x14ac:dyDescent="0.25">
      <c r="E14079" s="265"/>
      <c r="M14079" s="159"/>
      <c r="N14079" s="149"/>
      <c r="P14079" s="135"/>
      <c r="Q14079" s="135"/>
    </row>
    <row r="14080" spans="5:17" x14ac:dyDescent="0.25">
      <c r="E14080" s="265"/>
      <c r="M14080" s="159"/>
      <c r="N14080" s="149"/>
      <c r="P14080" s="135"/>
      <c r="Q14080" s="135"/>
    </row>
    <row r="14081" spans="5:17" x14ac:dyDescent="0.25">
      <c r="E14081" s="265"/>
      <c r="M14081" s="159"/>
      <c r="N14081" s="149"/>
      <c r="P14081" s="135"/>
      <c r="Q14081" s="135"/>
    </row>
    <row r="14082" spans="5:17" x14ac:dyDescent="0.25">
      <c r="E14082" s="265"/>
      <c r="M14082" s="159"/>
      <c r="N14082" s="149"/>
      <c r="P14082" s="135"/>
      <c r="Q14082" s="135"/>
    </row>
    <row r="14083" spans="5:17" x14ac:dyDescent="0.25">
      <c r="E14083" s="265"/>
      <c r="M14083" s="159"/>
      <c r="N14083" s="149"/>
      <c r="P14083" s="135"/>
      <c r="Q14083" s="135"/>
    </row>
    <row r="14084" spans="5:17" x14ac:dyDescent="0.25">
      <c r="E14084" s="265"/>
      <c r="M14084" s="159"/>
      <c r="N14084" s="149"/>
      <c r="P14084" s="135"/>
      <c r="Q14084" s="135"/>
    </row>
    <row r="14085" spans="5:17" x14ac:dyDescent="0.25">
      <c r="E14085" s="265"/>
      <c r="M14085" s="159"/>
      <c r="N14085" s="149"/>
      <c r="P14085" s="135"/>
      <c r="Q14085" s="135"/>
    </row>
    <row r="14086" spans="5:17" x14ac:dyDescent="0.25">
      <c r="E14086" s="265"/>
      <c r="M14086" s="159"/>
      <c r="N14086" s="149"/>
      <c r="P14086" s="135"/>
      <c r="Q14086" s="135"/>
    </row>
    <row r="14087" spans="5:17" x14ac:dyDescent="0.25">
      <c r="E14087" s="265"/>
      <c r="M14087" s="159"/>
      <c r="N14087" s="149"/>
      <c r="P14087" s="135"/>
      <c r="Q14087" s="135"/>
    </row>
    <row r="14088" spans="5:17" x14ac:dyDescent="0.25">
      <c r="E14088" s="265"/>
      <c r="M14088" s="159"/>
      <c r="N14088" s="149"/>
      <c r="P14088" s="135"/>
      <c r="Q14088" s="135"/>
    </row>
    <row r="14089" spans="5:17" x14ac:dyDescent="0.25">
      <c r="E14089" s="265"/>
      <c r="M14089" s="159"/>
      <c r="N14089" s="149"/>
      <c r="P14089" s="135"/>
      <c r="Q14089" s="135"/>
    </row>
    <row r="14090" spans="5:17" x14ac:dyDescent="0.25">
      <c r="E14090" s="265"/>
      <c r="M14090" s="159"/>
      <c r="N14090" s="149"/>
      <c r="P14090" s="135"/>
      <c r="Q14090" s="135"/>
    </row>
    <row r="14091" spans="5:17" x14ac:dyDescent="0.25">
      <c r="E14091" s="265"/>
      <c r="M14091" s="159"/>
      <c r="N14091" s="149"/>
      <c r="P14091" s="135"/>
      <c r="Q14091" s="135"/>
    </row>
    <row r="14092" spans="5:17" x14ac:dyDescent="0.25">
      <c r="E14092" s="265"/>
      <c r="M14092" s="159"/>
      <c r="N14092" s="149"/>
      <c r="P14092" s="135"/>
      <c r="Q14092" s="135"/>
    </row>
    <row r="14093" spans="5:17" x14ac:dyDescent="0.25">
      <c r="E14093" s="265"/>
      <c r="M14093" s="159"/>
      <c r="N14093" s="149"/>
      <c r="P14093" s="135"/>
      <c r="Q14093" s="135"/>
    </row>
    <row r="14094" spans="5:17" x14ac:dyDescent="0.25">
      <c r="E14094" s="265"/>
      <c r="M14094" s="159"/>
      <c r="N14094" s="149"/>
      <c r="P14094" s="135"/>
      <c r="Q14094" s="135"/>
    </row>
    <row r="14095" spans="5:17" x14ac:dyDescent="0.25">
      <c r="E14095" s="265"/>
      <c r="M14095" s="159"/>
      <c r="N14095" s="149"/>
      <c r="P14095" s="135"/>
      <c r="Q14095" s="135"/>
    </row>
    <row r="14096" spans="5:17" x14ac:dyDescent="0.25">
      <c r="E14096" s="265"/>
      <c r="M14096" s="159"/>
      <c r="N14096" s="149"/>
      <c r="P14096" s="135"/>
      <c r="Q14096" s="135"/>
    </row>
    <row r="14097" spans="5:17" x14ac:dyDescent="0.25">
      <c r="E14097" s="265"/>
      <c r="M14097" s="159"/>
      <c r="N14097" s="149"/>
      <c r="P14097" s="135"/>
      <c r="Q14097" s="135"/>
    </row>
    <row r="14098" spans="5:17" x14ac:dyDescent="0.25">
      <c r="E14098" s="265"/>
      <c r="M14098" s="159"/>
      <c r="N14098" s="149"/>
      <c r="P14098" s="135"/>
      <c r="Q14098" s="135"/>
    </row>
    <row r="14099" spans="5:17" x14ac:dyDescent="0.25">
      <c r="E14099" s="265"/>
      <c r="M14099" s="159"/>
      <c r="N14099" s="149"/>
      <c r="P14099" s="135"/>
      <c r="Q14099" s="135"/>
    </row>
    <row r="14100" spans="5:17" x14ac:dyDescent="0.25">
      <c r="E14100" s="265"/>
      <c r="M14100" s="159"/>
      <c r="N14100" s="149"/>
      <c r="P14100" s="135"/>
      <c r="Q14100" s="135"/>
    </row>
    <row r="14101" spans="5:17" x14ac:dyDescent="0.25">
      <c r="E14101" s="265"/>
      <c r="M14101" s="159"/>
      <c r="N14101" s="149"/>
      <c r="P14101" s="135"/>
      <c r="Q14101" s="135"/>
    </row>
    <row r="14102" spans="5:17" x14ac:dyDescent="0.25">
      <c r="E14102" s="265"/>
      <c r="M14102" s="159"/>
      <c r="N14102" s="149"/>
      <c r="P14102" s="135"/>
      <c r="Q14102" s="135"/>
    </row>
    <row r="14103" spans="5:17" x14ac:dyDescent="0.25">
      <c r="E14103" s="265"/>
      <c r="M14103" s="159"/>
      <c r="N14103" s="149"/>
      <c r="P14103" s="135"/>
      <c r="Q14103" s="135"/>
    </row>
    <row r="14104" spans="5:17" x14ac:dyDescent="0.25">
      <c r="E14104" s="265"/>
      <c r="M14104" s="159"/>
      <c r="N14104" s="149"/>
      <c r="P14104" s="135"/>
      <c r="Q14104" s="135"/>
    </row>
    <row r="14105" spans="5:17" x14ac:dyDescent="0.25">
      <c r="E14105" s="265"/>
      <c r="M14105" s="159"/>
      <c r="N14105" s="149"/>
      <c r="P14105" s="135"/>
      <c r="Q14105" s="135"/>
    </row>
    <row r="14106" spans="5:17" x14ac:dyDescent="0.25">
      <c r="E14106" s="265"/>
      <c r="M14106" s="159"/>
      <c r="N14106" s="149"/>
      <c r="P14106" s="135"/>
      <c r="Q14106" s="135"/>
    </row>
    <row r="14107" spans="5:17" x14ac:dyDescent="0.25">
      <c r="E14107" s="265"/>
      <c r="M14107" s="159"/>
      <c r="N14107" s="149"/>
      <c r="P14107" s="135"/>
      <c r="Q14107" s="135"/>
    </row>
    <row r="14108" spans="5:17" x14ac:dyDescent="0.25">
      <c r="E14108" s="265"/>
      <c r="M14108" s="159"/>
      <c r="N14108" s="149"/>
      <c r="P14108" s="135"/>
      <c r="Q14108" s="135"/>
    </row>
    <row r="14109" spans="5:17" x14ac:dyDescent="0.25">
      <c r="E14109" s="265"/>
      <c r="M14109" s="159"/>
      <c r="N14109" s="149"/>
      <c r="P14109" s="135"/>
      <c r="Q14109" s="135"/>
    </row>
    <row r="14110" spans="5:17" x14ac:dyDescent="0.25">
      <c r="E14110" s="265"/>
      <c r="M14110" s="159"/>
      <c r="N14110" s="149"/>
      <c r="P14110" s="135"/>
      <c r="Q14110" s="135"/>
    </row>
    <row r="14111" spans="5:17" x14ac:dyDescent="0.25">
      <c r="E14111" s="265"/>
      <c r="M14111" s="159"/>
      <c r="N14111" s="149"/>
      <c r="P14111" s="135"/>
      <c r="Q14111" s="135"/>
    </row>
    <row r="14112" spans="5:17" x14ac:dyDescent="0.25">
      <c r="E14112" s="265"/>
      <c r="M14112" s="159"/>
      <c r="N14112" s="149"/>
      <c r="P14112" s="135"/>
      <c r="Q14112" s="135"/>
    </row>
    <row r="14113" spans="5:17" x14ac:dyDescent="0.25">
      <c r="E14113" s="265"/>
      <c r="M14113" s="159"/>
      <c r="N14113" s="149"/>
      <c r="P14113" s="135"/>
      <c r="Q14113" s="135"/>
    </row>
    <row r="14114" spans="5:17" x14ac:dyDescent="0.25">
      <c r="E14114" s="265"/>
      <c r="M14114" s="159"/>
      <c r="N14114" s="149"/>
      <c r="P14114" s="135"/>
      <c r="Q14114" s="135"/>
    </row>
    <row r="14115" spans="5:17" x14ac:dyDescent="0.25">
      <c r="E14115" s="265"/>
      <c r="M14115" s="159"/>
      <c r="N14115" s="149"/>
      <c r="P14115" s="135"/>
      <c r="Q14115" s="135"/>
    </row>
    <row r="14116" spans="5:17" x14ac:dyDescent="0.25">
      <c r="E14116" s="265"/>
      <c r="M14116" s="159"/>
      <c r="N14116" s="149"/>
      <c r="P14116" s="135"/>
      <c r="Q14116" s="135"/>
    </row>
    <row r="14117" spans="5:17" x14ac:dyDescent="0.25">
      <c r="E14117" s="265"/>
      <c r="M14117" s="159"/>
      <c r="N14117" s="149"/>
      <c r="P14117" s="135"/>
      <c r="Q14117" s="135"/>
    </row>
    <row r="14118" spans="5:17" x14ac:dyDescent="0.25">
      <c r="E14118" s="265"/>
      <c r="M14118" s="159"/>
      <c r="N14118" s="149"/>
      <c r="P14118" s="135"/>
      <c r="Q14118" s="135"/>
    </row>
    <row r="14119" spans="5:17" x14ac:dyDescent="0.25">
      <c r="E14119" s="265"/>
      <c r="M14119" s="159"/>
      <c r="N14119" s="149"/>
      <c r="P14119" s="135"/>
      <c r="Q14119" s="135"/>
    </row>
    <row r="14120" spans="5:17" x14ac:dyDescent="0.25">
      <c r="E14120" s="265"/>
      <c r="M14120" s="159"/>
      <c r="N14120" s="149"/>
      <c r="P14120" s="135"/>
      <c r="Q14120" s="135"/>
    </row>
    <row r="14121" spans="5:17" x14ac:dyDescent="0.25">
      <c r="E14121" s="265"/>
      <c r="M14121" s="159"/>
      <c r="N14121" s="149"/>
      <c r="P14121" s="135"/>
      <c r="Q14121" s="135"/>
    </row>
    <row r="14122" spans="5:17" x14ac:dyDescent="0.25">
      <c r="E14122" s="265"/>
      <c r="M14122" s="159"/>
      <c r="N14122" s="149"/>
      <c r="P14122" s="135"/>
      <c r="Q14122" s="135"/>
    </row>
    <row r="14123" spans="5:17" x14ac:dyDescent="0.25">
      <c r="E14123" s="265"/>
      <c r="M14123" s="159"/>
      <c r="N14123" s="149"/>
      <c r="P14123" s="135"/>
      <c r="Q14123" s="135"/>
    </row>
    <row r="14124" spans="5:17" x14ac:dyDescent="0.25">
      <c r="E14124" s="265"/>
      <c r="M14124" s="159"/>
      <c r="N14124" s="149"/>
      <c r="P14124" s="135"/>
      <c r="Q14124" s="135"/>
    </row>
    <row r="14125" spans="5:17" x14ac:dyDescent="0.25">
      <c r="E14125" s="265"/>
      <c r="M14125" s="159"/>
      <c r="N14125" s="149"/>
      <c r="P14125" s="135"/>
      <c r="Q14125" s="135"/>
    </row>
    <row r="14126" spans="5:17" x14ac:dyDescent="0.25">
      <c r="E14126" s="265"/>
      <c r="M14126" s="159"/>
      <c r="N14126" s="149"/>
      <c r="P14126" s="135"/>
      <c r="Q14126" s="135"/>
    </row>
    <row r="14127" spans="5:17" x14ac:dyDescent="0.25">
      <c r="E14127" s="265"/>
      <c r="M14127" s="159"/>
      <c r="N14127" s="149"/>
      <c r="P14127" s="135"/>
      <c r="Q14127" s="135"/>
    </row>
    <row r="14128" spans="5:17" x14ac:dyDescent="0.25">
      <c r="E14128" s="265"/>
      <c r="M14128" s="159"/>
      <c r="N14128" s="149"/>
      <c r="P14128" s="135"/>
      <c r="Q14128" s="135"/>
    </row>
    <row r="14129" spans="5:17" x14ac:dyDescent="0.25">
      <c r="E14129" s="265"/>
      <c r="M14129" s="159"/>
      <c r="N14129" s="149"/>
      <c r="P14129" s="135"/>
      <c r="Q14129" s="135"/>
    </row>
    <row r="14130" spans="5:17" x14ac:dyDescent="0.25">
      <c r="E14130" s="265"/>
      <c r="M14130" s="159"/>
      <c r="N14130" s="149"/>
      <c r="P14130" s="135"/>
      <c r="Q14130" s="135"/>
    </row>
    <row r="14131" spans="5:17" x14ac:dyDescent="0.25">
      <c r="E14131" s="265"/>
      <c r="M14131" s="159"/>
      <c r="N14131" s="149"/>
      <c r="P14131" s="135"/>
      <c r="Q14131" s="135"/>
    </row>
    <row r="14132" spans="5:17" x14ac:dyDescent="0.25">
      <c r="E14132" s="265"/>
      <c r="M14132" s="159"/>
      <c r="N14132" s="149"/>
      <c r="P14132" s="135"/>
      <c r="Q14132" s="135"/>
    </row>
    <row r="14133" spans="5:17" x14ac:dyDescent="0.25">
      <c r="E14133" s="265"/>
      <c r="M14133" s="159"/>
      <c r="N14133" s="149"/>
      <c r="P14133" s="135"/>
      <c r="Q14133" s="135"/>
    </row>
    <row r="14134" spans="5:17" x14ac:dyDescent="0.25">
      <c r="E14134" s="265"/>
      <c r="M14134" s="159"/>
      <c r="N14134" s="149"/>
      <c r="P14134" s="135"/>
      <c r="Q14134" s="135"/>
    </row>
    <row r="14135" spans="5:17" x14ac:dyDescent="0.25">
      <c r="E14135" s="265"/>
      <c r="M14135" s="159"/>
      <c r="N14135" s="149"/>
      <c r="P14135" s="135"/>
      <c r="Q14135" s="135"/>
    </row>
    <row r="14136" spans="5:17" x14ac:dyDescent="0.25">
      <c r="E14136" s="265"/>
      <c r="M14136" s="159"/>
      <c r="N14136" s="149"/>
      <c r="P14136" s="135"/>
      <c r="Q14136" s="135"/>
    </row>
    <row r="14137" spans="5:17" x14ac:dyDescent="0.25">
      <c r="E14137" s="265"/>
      <c r="M14137" s="159"/>
      <c r="N14137" s="149"/>
      <c r="P14137" s="135"/>
      <c r="Q14137" s="135"/>
    </row>
    <row r="14138" spans="5:17" x14ac:dyDescent="0.25">
      <c r="E14138" s="265"/>
      <c r="M14138" s="159"/>
      <c r="N14138" s="149"/>
      <c r="P14138" s="135"/>
      <c r="Q14138" s="135"/>
    </row>
    <row r="14139" spans="5:17" x14ac:dyDescent="0.25">
      <c r="E14139" s="265"/>
      <c r="M14139" s="159"/>
      <c r="N14139" s="149"/>
      <c r="P14139" s="135"/>
      <c r="Q14139" s="135"/>
    </row>
    <row r="14140" spans="5:17" x14ac:dyDescent="0.25">
      <c r="E14140" s="265"/>
      <c r="M14140" s="159"/>
      <c r="N14140" s="149"/>
      <c r="P14140" s="135"/>
      <c r="Q14140" s="135"/>
    </row>
    <row r="14141" spans="5:17" x14ac:dyDescent="0.25">
      <c r="E14141" s="265"/>
      <c r="M14141" s="159"/>
      <c r="N14141" s="149"/>
      <c r="P14141" s="135"/>
      <c r="Q14141" s="135"/>
    </row>
    <row r="14142" spans="5:17" x14ac:dyDescent="0.25">
      <c r="E14142" s="265"/>
      <c r="M14142" s="159"/>
      <c r="N14142" s="149"/>
      <c r="P14142" s="135"/>
      <c r="Q14142" s="135"/>
    </row>
    <row r="14143" spans="5:17" x14ac:dyDescent="0.25">
      <c r="E14143" s="265"/>
      <c r="M14143" s="159"/>
      <c r="N14143" s="149"/>
      <c r="P14143" s="135"/>
      <c r="Q14143" s="135"/>
    </row>
    <row r="14144" spans="5:17" x14ac:dyDescent="0.25">
      <c r="E14144" s="265"/>
      <c r="M14144" s="159"/>
      <c r="N14144" s="149"/>
      <c r="P14144" s="135"/>
      <c r="Q14144" s="135"/>
    </row>
    <row r="14145" spans="5:17" x14ac:dyDescent="0.25">
      <c r="E14145" s="265"/>
      <c r="M14145" s="159"/>
      <c r="N14145" s="149"/>
      <c r="P14145" s="135"/>
      <c r="Q14145" s="135"/>
    </row>
    <row r="14146" spans="5:17" x14ac:dyDescent="0.25">
      <c r="E14146" s="265"/>
      <c r="M14146" s="159"/>
      <c r="N14146" s="149"/>
      <c r="P14146" s="135"/>
      <c r="Q14146" s="135"/>
    </row>
    <row r="14147" spans="5:17" x14ac:dyDescent="0.25">
      <c r="E14147" s="265"/>
      <c r="M14147" s="159"/>
      <c r="N14147" s="149"/>
      <c r="P14147" s="135"/>
      <c r="Q14147" s="135"/>
    </row>
    <row r="14148" spans="5:17" x14ac:dyDescent="0.25">
      <c r="E14148" s="265"/>
      <c r="M14148" s="159"/>
      <c r="N14148" s="149"/>
      <c r="P14148" s="135"/>
      <c r="Q14148" s="135"/>
    </row>
    <row r="14149" spans="5:17" x14ac:dyDescent="0.25">
      <c r="E14149" s="265"/>
      <c r="M14149" s="159"/>
      <c r="N14149" s="149"/>
      <c r="P14149" s="135"/>
      <c r="Q14149" s="135"/>
    </row>
    <row r="14150" spans="5:17" x14ac:dyDescent="0.25">
      <c r="E14150" s="265"/>
      <c r="M14150" s="159"/>
      <c r="N14150" s="149"/>
      <c r="P14150" s="135"/>
      <c r="Q14150" s="135"/>
    </row>
    <row r="14151" spans="5:17" x14ac:dyDescent="0.25">
      <c r="E14151" s="265"/>
      <c r="M14151" s="159"/>
      <c r="N14151" s="149"/>
      <c r="P14151" s="135"/>
      <c r="Q14151" s="135"/>
    </row>
    <row r="14152" spans="5:17" x14ac:dyDescent="0.25">
      <c r="E14152" s="265"/>
      <c r="M14152" s="159"/>
      <c r="N14152" s="149"/>
      <c r="P14152" s="135"/>
      <c r="Q14152" s="135"/>
    </row>
    <row r="14153" spans="5:17" x14ac:dyDescent="0.25">
      <c r="E14153" s="265"/>
      <c r="M14153" s="159"/>
      <c r="N14153" s="149"/>
      <c r="P14153" s="135"/>
      <c r="Q14153" s="135"/>
    </row>
    <row r="14154" spans="5:17" x14ac:dyDescent="0.25">
      <c r="E14154" s="265"/>
      <c r="M14154" s="159"/>
      <c r="N14154" s="149"/>
      <c r="P14154" s="135"/>
      <c r="Q14154" s="135"/>
    </row>
    <row r="14155" spans="5:17" x14ac:dyDescent="0.25">
      <c r="E14155" s="265"/>
      <c r="M14155" s="159"/>
      <c r="N14155" s="149"/>
      <c r="P14155" s="135"/>
      <c r="Q14155" s="135"/>
    </row>
    <row r="14156" spans="5:17" x14ac:dyDescent="0.25">
      <c r="E14156" s="265"/>
      <c r="M14156" s="159"/>
      <c r="N14156" s="149"/>
      <c r="P14156" s="135"/>
      <c r="Q14156" s="135"/>
    </row>
    <row r="14157" spans="5:17" x14ac:dyDescent="0.25">
      <c r="E14157" s="265"/>
      <c r="M14157" s="159"/>
      <c r="N14157" s="149"/>
      <c r="P14157" s="135"/>
      <c r="Q14157" s="135"/>
    </row>
    <row r="14158" spans="5:17" x14ac:dyDescent="0.25">
      <c r="E14158" s="265"/>
      <c r="M14158" s="159"/>
      <c r="N14158" s="149"/>
      <c r="P14158" s="135"/>
      <c r="Q14158" s="135"/>
    </row>
    <row r="14159" spans="5:17" x14ac:dyDescent="0.25">
      <c r="E14159" s="265"/>
      <c r="M14159" s="159"/>
      <c r="N14159" s="149"/>
      <c r="P14159" s="135"/>
      <c r="Q14159" s="135"/>
    </row>
    <row r="14160" spans="5:17" x14ac:dyDescent="0.25">
      <c r="E14160" s="265"/>
      <c r="M14160" s="159"/>
      <c r="N14160" s="149"/>
      <c r="P14160" s="135"/>
      <c r="Q14160" s="135"/>
    </row>
    <row r="14161" spans="5:17" x14ac:dyDescent="0.25">
      <c r="E14161" s="265"/>
      <c r="M14161" s="159"/>
      <c r="N14161" s="149"/>
      <c r="P14161" s="135"/>
      <c r="Q14161" s="135"/>
    </row>
    <row r="14162" spans="5:17" x14ac:dyDescent="0.25">
      <c r="E14162" s="265"/>
      <c r="M14162" s="159"/>
      <c r="N14162" s="149"/>
      <c r="P14162" s="135"/>
      <c r="Q14162" s="135"/>
    </row>
    <row r="14163" spans="5:17" x14ac:dyDescent="0.25">
      <c r="E14163" s="265"/>
      <c r="M14163" s="159"/>
      <c r="N14163" s="149"/>
      <c r="P14163" s="135"/>
      <c r="Q14163" s="135"/>
    </row>
    <row r="14164" spans="5:17" x14ac:dyDescent="0.25">
      <c r="E14164" s="265"/>
      <c r="M14164" s="159"/>
      <c r="N14164" s="149"/>
      <c r="P14164" s="135"/>
      <c r="Q14164" s="135"/>
    </row>
    <row r="14165" spans="5:17" x14ac:dyDescent="0.25">
      <c r="E14165" s="265"/>
      <c r="M14165" s="159"/>
      <c r="N14165" s="149"/>
      <c r="P14165" s="135"/>
      <c r="Q14165" s="135"/>
    </row>
    <row r="14166" spans="5:17" x14ac:dyDescent="0.25">
      <c r="E14166" s="265"/>
      <c r="M14166" s="159"/>
      <c r="N14166" s="149"/>
      <c r="P14166" s="135"/>
      <c r="Q14166" s="135"/>
    </row>
    <row r="14167" spans="5:17" x14ac:dyDescent="0.25">
      <c r="E14167" s="265"/>
      <c r="M14167" s="159"/>
      <c r="N14167" s="149"/>
      <c r="P14167" s="135"/>
      <c r="Q14167" s="135"/>
    </row>
    <row r="14168" spans="5:17" x14ac:dyDescent="0.25">
      <c r="E14168" s="265"/>
      <c r="M14168" s="159"/>
      <c r="N14168" s="149"/>
      <c r="P14168" s="135"/>
      <c r="Q14168" s="135"/>
    </row>
    <row r="14169" spans="5:17" x14ac:dyDescent="0.25">
      <c r="E14169" s="265"/>
      <c r="M14169" s="159"/>
      <c r="N14169" s="149"/>
      <c r="P14169" s="135"/>
      <c r="Q14169" s="135"/>
    </row>
    <row r="14170" spans="5:17" x14ac:dyDescent="0.25">
      <c r="E14170" s="265"/>
      <c r="M14170" s="159"/>
      <c r="N14170" s="149"/>
      <c r="P14170" s="135"/>
      <c r="Q14170" s="135"/>
    </row>
    <row r="14171" spans="5:17" x14ac:dyDescent="0.25">
      <c r="E14171" s="265"/>
      <c r="M14171" s="159"/>
      <c r="N14171" s="149"/>
      <c r="P14171" s="135"/>
      <c r="Q14171" s="135"/>
    </row>
    <row r="14172" spans="5:17" x14ac:dyDescent="0.25">
      <c r="E14172" s="265"/>
      <c r="M14172" s="159"/>
      <c r="N14172" s="149"/>
      <c r="P14172" s="135"/>
      <c r="Q14172" s="135"/>
    </row>
    <row r="14173" spans="5:17" x14ac:dyDescent="0.25">
      <c r="E14173" s="265"/>
      <c r="M14173" s="159"/>
      <c r="N14173" s="149"/>
      <c r="P14173" s="135"/>
      <c r="Q14173" s="135"/>
    </row>
    <row r="14174" spans="5:17" x14ac:dyDescent="0.25">
      <c r="E14174" s="265"/>
      <c r="M14174" s="159"/>
      <c r="N14174" s="149"/>
      <c r="P14174" s="135"/>
      <c r="Q14174" s="135"/>
    </row>
    <row r="14175" spans="5:17" x14ac:dyDescent="0.25">
      <c r="E14175" s="265"/>
      <c r="M14175" s="159"/>
      <c r="N14175" s="149"/>
      <c r="P14175" s="135"/>
      <c r="Q14175" s="135"/>
    </row>
    <row r="14176" spans="5:17" x14ac:dyDescent="0.25">
      <c r="E14176" s="265"/>
      <c r="M14176" s="159"/>
      <c r="N14176" s="149"/>
      <c r="P14176" s="135"/>
      <c r="Q14176" s="135"/>
    </row>
    <row r="14177" spans="5:17" x14ac:dyDescent="0.25">
      <c r="E14177" s="265"/>
      <c r="M14177" s="159"/>
      <c r="N14177" s="149"/>
      <c r="P14177" s="135"/>
      <c r="Q14177" s="135"/>
    </row>
    <row r="14178" spans="5:17" x14ac:dyDescent="0.25">
      <c r="E14178" s="265"/>
      <c r="M14178" s="159"/>
      <c r="N14178" s="149"/>
      <c r="P14178" s="135"/>
      <c r="Q14178" s="135"/>
    </row>
    <row r="14179" spans="5:17" x14ac:dyDescent="0.25">
      <c r="E14179" s="265"/>
      <c r="M14179" s="159"/>
      <c r="N14179" s="149"/>
      <c r="P14179" s="135"/>
      <c r="Q14179" s="135"/>
    </row>
    <row r="14180" spans="5:17" x14ac:dyDescent="0.25">
      <c r="E14180" s="265"/>
      <c r="M14180" s="159"/>
      <c r="N14180" s="149"/>
      <c r="P14180" s="135"/>
      <c r="Q14180" s="135"/>
    </row>
    <row r="14181" spans="5:17" x14ac:dyDescent="0.25">
      <c r="E14181" s="265"/>
      <c r="M14181" s="159"/>
      <c r="N14181" s="149"/>
      <c r="P14181" s="135"/>
      <c r="Q14181" s="135"/>
    </row>
    <row r="14182" spans="5:17" x14ac:dyDescent="0.25">
      <c r="E14182" s="265"/>
      <c r="M14182" s="159"/>
      <c r="N14182" s="149"/>
      <c r="P14182" s="135"/>
      <c r="Q14182" s="135"/>
    </row>
    <row r="14183" spans="5:17" x14ac:dyDescent="0.25">
      <c r="E14183" s="265"/>
      <c r="M14183" s="159"/>
      <c r="N14183" s="149"/>
      <c r="P14183" s="135"/>
      <c r="Q14183" s="135"/>
    </row>
    <row r="14184" spans="5:17" x14ac:dyDescent="0.25">
      <c r="E14184" s="265"/>
      <c r="M14184" s="159"/>
      <c r="N14184" s="149"/>
      <c r="P14184" s="135"/>
      <c r="Q14184" s="135"/>
    </row>
    <row r="14185" spans="5:17" x14ac:dyDescent="0.25">
      <c r="E14185" s="265"/>
      <c r="M14185" s="159"/>
      <c r="N14185" s="149"/>
      <c r="P14185" s="135"/>
      <c r="Q14185" s="135"/>
    </row>
    <row r="14186" spans="5:17" x14ac:dyDescent="0.25">
      <c r="E14186" s="265"/>
      <c r="M14186" s="159"/>
      <c r="N14186" s="149"/>
      <c r="P14186" s="135"/>
      <c r="Q14186" s="135"/>
    </row>
    <row r="14187" spans="5:17" x14ac:dyDescent="0.25">
      <c r="E14187" s="265"/>
      <c r="M14187" s="159"/>
      <c r="N14187" s="149"/>
      <c r="P14187" s="135"/>
      <c r="Q14187" s="135"/>
    </row>
    <row r="14188" spans="5:17" x14ac:dyDescent="0.25">
      <c r="E14188" s="265"/>
      <c r="M14188" s="159"/>
      <c r="N14188" s="149"/>
      <c r="P14188" s="135"/>
      <c r="Q14188" s="135"/>
    </row>
    <row r="14189" spans="5:17" x14ac:dyDescent="0.25">
      <c r="E14189" s="265"/>
      <c r="M14189" s="159"/>
      <c r="N14189" s="149"/>
      <c r="P14189" s="135"/>
      <c r="Q14189" s="135"/>
    </row>
    <row r="14190" spans="5:17" x14ac:dyDescent="0.25">
      <c r="E14190" s="265"/>
      <c r="M14190" s="159"/>
      <c r="N14190" s="149"/>
      <c r="P14190" s="135"/>
      <c r="Q14190" s="135"/>
    </row>
    <row r="14191" spans="5:17" x14ac:dyDescent="0.25">
      <c r="E14191" s="265"/>
      <c r="M14191" s="159"/>
      <c r="N14191" s="149"/>
      <c r="P14191" s="135"/>
      <c r="Q14191" s="135"/>
    </row>
    <row r="14192" spans="5:17" x14ac:dyDescent="0.25">
      <c r="E14192" s="265"/>
      <c r="M14192" s="159"/>
      <c r="N14192" s="149"/>
      <c r="P14192" s="135"/>
      <c r="Q14192" s="135"/>
    </row>
    <row r="14193" spans="5:17" x14ac:dyDescent="0.25">
      <c r="E14193" s="265"/>
      <c r="M14193" s="159"/>
      <c r="N14193" s="149"/>
      <c r="P14193" s="135"/>
      <c r="Q14193" s="135"/>
    </row>
    <row r="14194" spans="5:17" x14ac:dyDescent="0.25">
      <c r="E14194" s="265"/>
      <c r="M14194" s="159"/>
      <c r="N14194" s="149"/>
      <c r="P14194" s="135"/>
      <c r="Q14194" s="135"/>
    </row>
    <row r="14195" spans="5:17" x14ac:dyDescent="0.25">
      <c r="E14195" s="265"/>
      <c r="M14195" s="159"/>
      <c r="N14195" s="149"/>
      <c r="P14195" s="135"/>
      <c r="Q14195" s="135"/>
    </row>
    <row r="14196" spans="5:17" x14ac:dyDescent="0.25">
      <c r="E14196" s="265"/>
      <c r="M14196" s="159"/>
      <c r="N14196" s="149"/>
      <c r="P14196" s="135"/>
      <c r="Q14196" s="135"/>
    </row>
    <row r="14197" spans="5:17" x14ac:dyDescent="0.25">
      <c r="E14197" s="265"/>
      <c r="M14197" s="159"/>
      <c r="N14197" s="149"/>
      <c r="P14197" s="135"/>
      <c r="Q14197" s="135"/>
    </row>
    <row r="14198" spans="5:17" x14ac:dyDescent="0.25">
      <c r="E14198" s="265"/>
      <c r="M14198" s="159"/>
      <c r="N14198" s="149"/>
      <c r="P14198" s="135"/>
      <c r="Q14198" s="135"/>
    </row>
    <row r="14199" spans="5:17" x14ac:dyDescent="0.25">
      <c r="E14199" s="265"/>
      <c r="M14199" s="159"/>
      <c r="N14199" s="149"/>
      <c r="P14199" s="135"/>
      <c r="Q14199" s="135"/>
    </row>
    <row r="14200" spans="5:17" x14ac:dyDescent="0.25">
      <c r="E14200" s="265"/>
      <c r="M14200" s="159"/>
      <c r="N14200" s="149"/>
      <c r="P14200" s="135"/>
      <c r="Q14200" s="135"/>
    </row>
    <row r="14201" spans="5:17" x14ac:dyDescent="0.25">
      <c r="E14201" s="265"/>
      <c r="M14201" s="159"/>
      <c r="N14201" s="149"/>
      <c r="P14201" s="135"/>
      <c r="Q14201" s="135"/>
    </row>
    <row r="14202" spans="5:17" x14ac:dyDescent="0.25">
      <c r="E14202" s="265"/>
      <c r="M14202" s="159"/>
      <c r="N14202" s="149"/>
      <c r="P14202" s="135"/>
      <c r="Q14202" s="135"/>
    </row>
    <row r="14203" spans="5:17" x14ac:dyDescent="0.25">
      <c r="E14203" s="265"/>
      <c r="M14203" s="159"/>
      <c r="N14203" s="149"/>
      <c r="P14203" s="135"/>
      <c r="Q14203" s="135"/>
    </row>
    <row r="14204" spans="5:17" x14ac:dyDescent="0.25">
      <c r="E14204" s="265"/>
      <c r="M14204" s="159"/>
      <c r="N14204" s="149"/>
      <c r="P14204" s="135"/>
      <c r="Q14204" s="135"/>
    </row>
    <row r="14205" spans="5:17" x14ac:dyDescent="0.25">
      <c r="E14205" s="265"/>
      <c r="M14205" s="159"/>
      <c r="N14205" s="149"/>
      <c r="P14205" s="135"/>
      <c r="Q14205" s="135"/>
    </row>
    <row r="14206" spans="5:17" x14ac:dyDescent="0.25">
      <c r="E14206" s="265"/>
      <c r="M14206" s="159"/>
      <c r="N14206" s="149"/>
      <c r="P14206" s="135"/>
      <c r="Q14206" s="135"/>
    </row>
    <row r="14207" spans="5:17" x14ac:dyDescent="0.25">
      <c r="E14207" s="265"/>
      <c r="M14207" s="159"/>
      <c r="N14207" s="149"/>
      <c r="P14207" s="135"/>
      <c r="Q14207" s="135"/>
    </row>
    <row r="14208" spans="5:17" x14ac:dyDescent="0.25">
      <c r="E14208" s="265"/>
      <c r="M14208" s="159"/>
      <c r="N14208" s="149"/>
      <c r="P14208" s="135"/>
      <c r="Q14208" s="135"/>
    </row>
    <row r="14209" spans="5:17" x14ac:dyDescent="0.25">
      <c r="E14209" s="265"/>
      <c r="M14209" s="159"/>
      <c r="N14209" s="149"/>
      <c r="P14209" s="135"/>
      <c r="Q14209" s="135"/>
    </row>
    <row r="14210" spans="5:17" x14ac:dyDescent="0.25">
      <c r="E14210" s="265"/>
      <c r="M14210" s="159"/>
      <c r="N14210" s="149"/>
      <c r="P14210" s="135"/>
      <c r="Q14210" s="135"/>
    </row>
    <row r="14211" spans="5:17" x14ac:dyDescent="0.25">
      <c r="E14211" s="265"/>
      <c r="M14211" s="159"/>
      <c r="N14211" s="149"/>
      <c r="P14211" s="135"/>
      <c r="Q14211" s="135"/>
    </row>
    <row r="14212" spans="5:17" x14ac:dyDescent="0.25">
      <c r="E14212" s="265"/>
      <c r="M14212" s="159"/>
      <c r="N14212" s="149"/>
      <c r="P14212" s="135"/>
      <c r="Q14212" s="135"/>
    </row>
    <row r="14213" spans="5:17" x14ac:dyDescent="0.25">
      <c r="E14213" s="265"/>
      <c r="M14213" s="159"/>
      <c r="N14213" s="149"/>
      <c r="P14213" s="135"/>
      <c r="Q14213" s="135"/>
    </row>
    <row r="14214" spans="5:17" x14ac:dyDescent="0.25">
      <c r="E14214" s="265"/>
      <c r="M14214" s="159"/>
      <c r="N14214" s="149"/>
      <c r="P14214" s="135"/>
      <c r="Q14214" s="135"/>
    </row>
    <row r="14215" spans="5:17" x14ac:dyDescent="0.25">
      <c r="E14215" s="265"/>
      <c r="M14215" s="159"/>
      <c r="N14215" s="149"/>
      <c r="P14215" s="135"/>
      <c r="Q14215" s="135"/>
    </row>
    <row r="14216" spans="5:17" x14ac:dyDescent="0.25">
      <c r="E14216" s="265"/>
      <c r="M14216" s="159"/>
      <c r="N14216" s="149"/>
      <c r="P14216" s="135"/>
      <c r="Q14216" s="135"/>
    </row>
    <row r="14217" spans="5:17" x14ac:dyDescent="0.25">
      <c r="E14217" s="265"/>
      <c r="M14217" s="159"/>
      <c r="N14217" s="149"/>
      <c r="P14217" s="135"/>
      <c r="Q14217" s="135"/>
    </row>
    <row r="14218" spans="5:17" x14ac:dyDescent="0.25">
      <c r="E14218" s="265"/>
      <c r="M14218" s="159"/>
      <c r="N14218" s="149"/>
      <c r="P14218" s="135"/>
      <c r="Q14218" s="135"/>
    </row>
    <row r="14219" spans="5:17" x14ac:dyDescent="0.25">
      <c r="E14219" s="265"/>
      <c r="M14219" s="159"/>
      <c r="N14219" s="149"/>
      <c r="P14219" s="135"/>
      <c r="Q14219" s="135"/>
    </row>
    <row r="14220" spans="5:17" x14ac:dyDescent="0.25">
      <c r="E14220" s="265"/>
      <c r="M14220" s="159"/>
      <c r="N14220" s="149"/>
      <c r="P14220" s="135"/>
      <c r="Q14220" s="135"/>
    </row>
    <row r="14221" spans="5:17" x14ac:dyDescent="0.25">
      <c r="E14221" s="265"/>
      <c r="M14221" s="159"/>
      <c r="N14221" s="149"/>
      <c r="P14221" s="135"/>
      <c r="Q14221" s="135"/>
    </row>
    <row r="14222" spans="5:17" x14ac:dyDescent="0.25">
      <c r="E14222" s="265"/>
      <c r="M14222" s="159"/>
      <c r="N14222" s="149"/>
      <c r="P14222" s="135"/>
      <c r="Q14222" s="135"/>
    </row>
    <row r="14223" spans="5:17" x14ac:dyDescent="0.25">
      <c r="E14223" s="265"/>
      <c r="M14223" s="159"/>
      <c r="N14223" s="149"/>
      <c r="P14223" s="135"/>
      <c r="Q14223" s="135"/>
    </row>
    <row r="14224" spans="5:17" x14ac:dyDescent="0.25">
      <c r="E14224" s="265"/>
      <c r="M14224" s="159"/>
      <c r="N14224" s="149"/>
      <c r="P14224" s="135"/>
      <c r="Q14224" s="135"/>
    </row>
    <row r="14225" spans="5:17" x14ac:dyDescent="0.25">
      <c r="E14225" s="265"/>
      <c r="M14225" s="159"/>
      <c r="N14225" s="149"/>
      <c r="P14225" s="135"/>
      <c r="Q14225" s="135"/>
    </row>
    <row r="14226" spans="5:17" x14ac:dyDescent="0.25">
      <c r="E14226" s="265"/>
      <c r="M14226" s="159"/>
      <c r="N14226" s="149"/>
      <c r="P14226" s="135"/>
      <c r="Q14226" s="135"/>
    </row>
    <row r="14227" spans="5:17" x14ac:dyDescent="0.25">
      <c r="E14227" s="265"/>
      <c r="M14227" s="159"/>
      <c r="N14227" s="149"/>
      <c r="P14227" s="135"/>
      <c r="Q14227" s="135"/>
    </row>
    <row r="14228" spans="5:17" x14ac:dyDescent="0.25">
      <c r="E14228" s="265"/>
      <c r="M14228" s="159"/>
      <c r="N14228" s="149"/>
      <c r="P14228" s="135"/>
      <c r="Q14228" s="135"/>
    </row>
    <row r="14229" spans="5:17" x14ac:dyDescent="0.25">
      <c r="E14229" s="265"/>
      <c r="M14229" s="159"/>
      <c r="N14229" s="149"/>
      <c r="P14229" s="135"/>
      <c r="Q14229" s="135"/>
    </row>
    <row r="14230" spans="5:17" x14ac:dyDescent="0.25">
      <c r="E14230" s="265"/>
      <c r="M14230" s="159"/>
      <c r="N14230" s="149"/>
      <c r="P14230" s="135"/>
      <c r="Q14230" s="135"/>
    </row>
    <row r="14231" spans="5:17" x14ac:dyDescent="0.25">
      <c r="E14231" s="265"/>
      <c r="M14231" s="159"/>
      <c r="N14231" s="149"/>
      <c r="P14231" s="135"/>
      <c r="Q14231" s="135"/>
    </row>
    <row r="14232" spans="5:17" x14ac:dyDescent="0.25">
      <c r="E14232" s="265"/>
      <c r="M14232" s="159"/>
      <c r="N14232" s="149"/>
      <c r="P14232" s="135"/>
      <c r="Q14232" s="135"/>
    </row>
    <row r="14233" spans="5:17" x14ac:dyDescent="0.25">
      <c r="E14233" s="265"/>
      <c r="M14233" s="159"/>
      <c r="N14233" s="149"/>
      <c r="P14233" s="135"/>
      <c r="Q14233" s="135"/>
    </row>
    <row r="14234" spans="5:17" x14ac:dyDescent="0.25">
      <c r="E14234" s="265"/>
      <c r="M14234" s="159"/>
      <c r="N14234" s="149"/>
      <c r="P14234" s="135"/>
      <c r="Q14234" s="135"/>
    </row>
    <row r="14235" spans="5:17" x14ac:dyDescent="0.25">
      <c r="E14235" s="265"/>
      <c r="M14235" s="159"/>
      <c r="N14235" s="149"/>
      <c r="P14235" s="135"/>
      <c r="Q14235" s="135"/>
    </row>
    <row r="14236" spans="5:17" x14ac:dyDescent="0.25">
      <c r="E14236" s="265"/>
      <c r="M14236" s="159"/>
      <c r="N14236" s="149"/>
      <c r="P14236" s="135"/>
      <c r="Q14236" s="135"/>
    </row>
    <row r="14237" spans="5:17" x14ac:dyDescent="0.25">
      <c r="E14237" s="265"/>
      <c r="M14237" s="159"/>
      <c r="N14237" s="149"/>
      <c r="P14237" s="135"/>
      <c r="Q14237" s="135"/>
    </row>
    <row r="14238" spans="5:17" x14ac:dyDescent="0.25">
      <c r="E14238" s="265"/>
      <c r="M14238" s="159"/>
      <c r="N14238" s="149"/>
      <c r="P14238" s="135"/>
      <c r="Q14238" s="135"/>
    </row>
    <row r="14239" spans="5:17" x14ac:dyDescent="0.25">
      <c r="E14239" s="265"/>
      <c r="M14239" s="159"/>
      <c r="N14239" s="149"/>
      <c r="P14239" s="135"/>
      <c r="Q14239" s="135"/>
    </row>
    <row r="14240" spans="5:17" x14ac:dyDescent="0.25">
      <c r="E14240" s="265"/>
      <c r="M14240" s="159"/>
      <c r="N14240" s="149"/>
      <c r="P14240" s="135"/>
      <c r="Q14240" s="135"/>
    </row>
    <row r="14241" spans="5:17" x14ac:dyDescent="0.25">
      <c r="E14241" s="265"/>
      <c r="M14241" s="159"/>
      <c r="N14241" s="149"/>
      <c r="P14241" s="135"/>
      <c r="Q14241" s="135"/>
    </row>
    <row r="14242" spans="5:17" x14ac:dyDescent="0.25">
      <c r="E14242" s="265"/>
      <c r="M14242" s="159"/>
      <c r="N14242" s="149"/>
      <c r="P14242" s="135"/>
      <c r="Q14242" s="135"/>
    </row>
    <row r="14243" spans="5:17" x14ac:dyDescent="0.25">
      <c r="E14243" s="265"/>
      <c r="M14243" s="159"/>
      <c r="N14243" s="149"/>
      <c r="P14243" s="135"/>
      <c r="Q14243" s="135"/>
    </row>
    <row r="14244" spans="5:17" x14ac:dyDescent="0.25">
      <c r="E14244" s="265"/>
      <c r="M14244" s="159"/>
      <c r="N14244" s="149"/>
      <c r="P14244" s="135"/>
      <c r="Q14244" s="135"/>
    </row>
    <row r="14245" spans="5:17" x14ac:dyDescent="0.25">
      <c r="E14245" s="265"/>
      <c r="M14245" s="159"/>
      <c r="N14245" s="149"/>
      <c r="P14245" s="135"/>
      <c r="Q14245" s="135"/>
    </row>
    <row r="14246" spans="5:17" x14ac:dyDescent="0.25">
      <c r="E14246" s="265"/>
      <c r="M14246" s="159"/>
      <c r="N14246" s="149"/>
      <c r="P14246" s="135"/>
      <c r="Q14246" s="135"/>
    </row>
    <row r="14247" spans="5:17" x14ac:dyDescent="0.25">
      <c r="E14247" s="265"/>
      <c r="M14247" s="159"/>
      <c r="N14247" s="149"/>
      <c r="P14247" s="135"/>
      <c r="Q14247" s="135"/>
    </row>
    <row r="14248" spans="5:17" x14ac:dyDescent="0.25">
      <c r="E14248" s="265"/>
      <c r="M14248" s="159"/>
      <c r="N14248" s="149"/>
      <c r="P14248" s="135"/>
      <c r="Q14248" s="135"/>
    </row>
    <row r="14249" spans="5:17" x14ac:dyDescent="0.25">
      <c r="E14249" s="265"/>
      <c r="M14249" s="159"/>
      <c r="N14249" s="149"/>
      <c r="P14249" s="135"/>
      <c r="Q14249" s="135"/>
    </row>
    <row r="14250" spans="5:17" x14ac:dyDescent="0.25">
      <c r="E14250" s="265"/>
      <c r="M14250" s="159"/>
      <c r="N14250" s="149"/>
      <c r="P14250" s="135"/>
      <c r="Q14250" s="135"/>
    </row>
    <row r="14251" spans="5:17" x14ac:dyDescent="0.25">
      <c r="E14251" s="265"/>
      <c r="M14251" s="159"/>
      <c r="N14251" s="149"/>
      <c r="P14251" s="135"/>
      <c r="Q14251" s="135"/>
    </row>
    <row r="14252" spans="5:17" x14ac:dyDescent="0.25">
      <c r="E14252" s="265"/>
      <c r="M14252" s="159"/>
      <c r="N14252" s="149"/>
      <c r="P14252" s="135"/>
      <c r="Q14252" s="135"/>
    </row>
    <row r="14253" spans="5:17" x14ac:dyDescent="0.25">
      <c r="E14253" s="265"/>
      <c r="M14253" s="159"/>
      <c r="N14253" s="149"/>
      <c r="P14253" s="135"/>
      <c r="Q14253" s="135"/>
    </row>
    <row r="14254" spans="5:17" x14ac:dyDescent="0.25">
      <c r="E14254" s="265"/>
      <c r="M14254" s="159"/>
      <c r="N14254" s="149"/>
      <c r="P14254" s="135"/>
      <c r="Q14254" s="135"/>
    </row>
    <row r="14255" spans="5:17" x14ac:dyDescent="0.25">
      <c r="E14255" s="265"/>
      <c r="M14255" s="159"/>
      <c r="N14255" s="149"/>
      <c r="P14255" s="135"/>
      <c r="Q14255" s="135"/>
    </row>
    <row r="14256" spans="5:17" x14ac:dyDescent="0.25">
      <c r="E14256" s="265"/>
      <c r="M14256" s="159"/>
      <c r="N14256" s="149"/>
      <c r="P14256" s="135"/>
      <c r="Q14256" s="135"/>
    </row>
    <row r="14257" spans="5:17" x14ac:dyDescent="0.25">
      <c r="E14257" s="265"/>
      <c r="M14257" s="159"/>
      <c r="N14257" s="149"/>
      <c r="P14257" s="135"/>
      <c r="Q14257" s="135"/>
    </row>
    <row r="14258" spans="5:17" x14ac:dyDescent="0.25">
      <c r="E14258" s="265"/>
      <c r="M14258" s="159"/>
      <c r="N14258" s="149"/>
      <c r="P14258" s="135"/>
      <c r="Q14258" s="135"/>
    </row>
    <row r="14259" spans="5:17" x14ac:dyDescent="0.25">
      <c r="E14259" s="265"/>
      <c r="M14259" s="159"/>
      <c r="N14259" s="149"/>
      <c r="P14259" s="135"/>
      <c r="Q14259" s="135"/>
    </row>
    <row r="14260" spans="5:17" x14ac:dyDescent="0.25">
      <c r="E14260" s="265"/>
      <c r="M14260" s="159"/>
      <c r="N14260" s="149"/>
      <c r="P14260" s="135"/>
      <c r="Q14260" s="135"/>
    </row>
    <row r="14261" spans="5:17" x14ac:dyDescent="0.25">
      <c r="E14261" s="265"/>
      <c r="M14261" s="159"/>
      <c r="N14261" s="149"/>
      <c r="P14261" s="135"/>
      <c r="Q14261" s="135"/>
    </row>
    <row r="14262" spans="5:17" x14ac:dyDescent="0.25">
      <c r="E14262" s="265"/>
      <c r="M14262" s="159"/>
      <c r="N14262" s="149"/>
      <c r="P14262" s="135"/>
      <c r="Q14262" s="135"/>
    </row>
    <row r="14263" spans="5:17" x14ac:dyDescent="0.25">
      <c r="E14263" s="265"/>
      <c r="M14263" s="159"/>
      <c r="N14263" s="149"/>
      <c r="P14263" s="135"/>
      <c r="Q14263" s="135"/>
    </row>
    <row r="14264" spans="5:17" x14ac:dyDescent="0.25">
      <c r="E14264" s="265"/>
      <c r="M14264" s="159"/>
      <c r="N14264" s="149"/>
      <c r="P14264" s="135"/>
      <c r="Q14264" s="135"/>
    </row>
    <row r="14265" spans="5:17" x14ac:dyDescent="0.25">
      <c r="E14265" s="265"/>
      <c r="M14265" s="159"/>
      <c r="N14265" s="149"/>
      <c r="P14265" s="135"/>
      <c r="Q14265" s="135"/>
    </row>
    <row r="14266" spans="5:17" x14ac:dyDescent="0.25">
      <c r="E14266" s="265"/>
      <c r="M14266" s="159"/>
      <c r="N14266" s="149"/>
      <c r="P14266" s="135"/>
      <c r="Q14266" s="135"/>
    </row>
    <row r="14267" spans="5:17" x14ac:dyDescent="0.25">
      <c r="E14267" s="265"/>
      <c r="M14267" s="159"/>
      <c r="N14267" s="149"/>
      <c r="P14267" s="135"/>
      <c r="Q14267" s="135"/>
    </row>
    <row r="14268" spans="5:17" x14ac:dyDescent="0.25">
      <c r="E14268" s="265"/>
      <c r="M14268" s="159"/>
      <c r="N14268" s="149"/>
      <c r="P14268" s="135"/>
      <c r="Q14268" s="135"/>
    </row>
    <row r="14269" spans="5:17" x14ac:dyDescent="0.25">
      <c r="E14269" s="265"/>
      <c r="M14269" s="159"/>
      <c r="N14269" s="149"/>
      <c r="P14269" s="135"/>
      <c r="Q14269" s="135"/>
    </row>
    <row r="14270" spans="5:17" x14ac:dyDescent="0.25">
      <c r="E14270" s="265"/>
      <c r="M14270" s="159"/>
      <c r="N14270" s="149"/>
      <c r="P14270" s="135"/>
      <c r="Q14270" s="135"/>
    </row>
    <row r="14271" spans="5:17" x14ac:dyDescent="0.25">
      <c r="E14271" s="265"/>
      <c r="M14271" s="159"/>
      <c r="N14271" s="149"/>
      <c r="P14271" s="135"/>
      <c r="Q14271" s="135"/>
    </row>
    <row r="14272" spans="5:17" x14ac:dyDescent="0.25">
      <c r="E14272" s="265"/>
      <c r="M14272" s="159"/>
      <c r="N14272" s="149"/>
      <c r="P14272" s="135"/>
      <c r="Q14272" s="135"/>
    </row>
    <row r="14273" spans="5:17" x14ac:dyDescent="0.25">
      <c r="E14273" s="265"/>
      <c r="M14273" s="159"/>
      <c r="N14273" s="149"/>
      <c r="P14273" s="135"/>
      <c r="Q14273" s="135"/>
    </row>
    <row r="14274" spans="5:17" x14ac:dyDescent="0.25">
      <c r="E14274" s="265"/>
      <c r="M14274" s="159"/>
      <c r="N14274" s="149"/>
      <c r="P14274" s="135"/>
      <c r="Q14274" s="135"/>
    </row>
    <row r="14275" spans="5:17" x14ac:dyDescent="0.25">
      <c r="E14275" s="265"/>
      <c r="M14275" s="159"/>
      <c r="N14275" s="149"/>
      <c r="P14275" s="135"/>
      <c r="Q14275" s="135"/>
    </row>
    <row r="14276" spans="5:17" x14ac:dyDescent="0.25">
      <c r="E14276" s="265"/>
      <c r="M14276" s="159"/>
      <c r="N14276" s="149"/>
      <c r="P14276" s="135"/>
      <c r="Q14276" s="135"/>
    </row>
    <row r="14277" spans="5:17" x14ac:dyDescent="0.25">
      <c r="E14277" s="265"/>
      <c r="M14277" s="159"/>
      <c r="N14277" s="149"/>
      <c r="P14277" s="135"/>
      <c r="Q14277" s="135"/>
    </row>
    <row r="14278" spans="5:17" x14ac:dyDescent="0.25">
      <c r="E14278" s="265"/>
      <c r="M14278" s="159"/>
      <c r="N14278" s="149"/>
      <c r="P14278" s="135"/>
      <c r="Q14278" s="135"/>
    </row>
    <row r="14279" spans="5:17" x14ac:dyDescent="0.25">
      <c r="E14279" s="265"/>
      <c r="M14279" s="159"/>
      <c r="N14279" s="149"/>
      <c r="P14279" s="135"/>
      <c r="Q14279" s="135"/>
    </row>
    <row r="14280" spans="5:17" x14ac:dyDescent="0.25">
      <c r="E14280" s="265"/>
      <c r="M14280" s="159"/>
      <c r="N14280" s="149"/>
      <c r="P14280" s="135"/>
      <c r="Q14280" s="135"/>
    </row>
    <row r="14281" spans="5:17" x14ac:dyDescent="0.25">
      <c r="E14281" s="265"/>
      <c r="M14281" s="159"/>
      <c r="N14281" s="149"/>
      <c r="P14281" s="135"/>
      <c r="Q14281" s="135"/>
    </row>
    <row r="14282" spans="5:17" x14ac:dyDescent="0.25">
      <c r="E14282" s="265"/>
      <c r="M14282" s="159"/>
      <c r="N14282" s="149"/>
      <c r="P14282" s="135"/>
      <c r="Q14282" s="135"/>
    </row>
    <row r="14283" spans="5:17" x14ac:dyDescent="0.25">
      <c r="E14283" s="265"/>
      <c r="M14283" s="159"/>
      <c r="N14283" s="149"/>
      <c r="P14283" s="135"/>
      <c r="Q14283" s="135"/>
    </row>
    <row r="14284" spans="5:17" x14ac:dyDescent="0.25">
      <c r="E14284" s="265"/>
      <c r="M14284" s="159"/>
      <c r="N14284" s="149"/>
      <c r="P14284" s="135"/>
      <c r="Q14284" s="135"/>
    </row>
    <row r="14285" spans="5:17" x14ac:dyDescent="0.25">
      <c r="E14285" s="265"/>
      <c r="M14285" s="159"/>
      <c r="N14285" s="149"/>
      <c r="P14285" s="135"/>
      <c r="Q14285" s="135"/>
    </row>
    <row r="14286" spans="5:17" x14ac:dyDescent="0.25">
      <c r="E14286" s="265"/>
      <c r="M14286" s="159"/>
      <c r="N14286" s="149"/>
      <c r="P14286" s="135"/>
      <c r="Q14286" s="135"/>
    </row>
    <row r="14287" spans="5:17" x14ac:dyDescent="0.25">
      <c r="E14287" s="265"/>
      <c r="M14287" s="159"/>
      <c r="N14287" s="149"/>
      <c r="P14287" s="135"/>
      <c r="Q14287" s="135"/>
    </row>
    <row r="14288" spans="5:17" x14ac:dyDescent="0.25">
      <c r="E14288" s="265"/>
      <c r="M14288" s="159"/>
      <c r="N14288" s="149"/>
      <c r="P14288" s="135"/>
      <c r="Q14288" s="135"/>
    </row>
    <row r="14289" spans="5:17" x14ac:dyDescent="0.25">
      <c r="E14289" s="265"/>
      <c r="M14289" s="159"/>
      <c r="N14289" s="149"/>
      <c r="P14289" s="135"/>
      <c r="Q14289" s="135"/>
    </row>
    <row r="14290" spans="5:17" x14ac:dyDescent="0.25">
      <c r="E14290" s="265"/>
      <c r="M14290" s="159"/>
      <c r="N14290" s="149"/>
      <c r="P14290" s="135"/>
      <c r="Q14290" s="135"/>
    </row>
    <row r="14291" spans="5:17" x14ac:dyDescent="0.25">
      <c r="E14291" s="265"/>
      <c r="M14291" s="159"/>
      <c r="N14291" s="149"/>
      <c r="P14291" s="135"/>
      <c r="Q14291" s="135"/>
    </row>
    <row r="14292" spans="5:17" x14ac:dyDescent="0.25">
      <c r="E14292" s="265"/>
      <c r="M14292" s="159"/>
      <c r="N14292" s="149"/>
      <c r="P14292" s="135"/>
      <c r="Q14292" s="135"/>
    </row>
    <row r="14293" spans="5:17" x14ac:dyDescent="0.25">
      <c r="E14293" s="265"/>
      <c r="M14293" s="159"/>
      <c r="N14293" s="149"/>
      <c r="P14293" s="135"/>
      <c r="Q14293" s="135"/>
    </row>
    <row r="14294" spans="5:17" x14ac:dyDescent="0.25">
      <c r="E14294" s="265"/>
      <c r="M14294" s="159"/>
      <c r="N14294" s="149"/>
      <c r="P14294" s="135"/>
      <c r="Q14294" s="135"/>
    </row>
    <row r="14295" spans="5:17" x14ac:dyDescent="0.25">
      <c r="E14295" s="265"/>
      <c r="M14295" s="159"/>
      <c r="N14295" s="149"/>
      <c r="P14295" s="135"/>
      <c r="Q14295" s="135"/>
    </row>
    <row r="14296" spans="5:17" x14ac:dyDescent="0.25">
      <c r="E14296" s="265"/>
      <c r="M14296" s="159"/>
      <c r="N14296" s="149"/>
      <c r="P14296" s="135"/>
      <c r="Q14296" s="135"/>
    </row>
    <row r="14297" spans="5:17" x14ac:dyDescent="0.25">
      <c r="E14297" s="265"/>
      <c r="M14297" s="159"/>
      <c r="N14297" s="149"/>
      <c r="P14297" s="135"/>
      <c r="Q14297" s="135"/>
    </row>
    <row r="14298" spans="5:17" x14ac:dyDescent="0.25">
      <c r="E14298" s="265"/>
      <c r="M14298" s="159"/>
      <c r="N14298" s="149"/>
      <c r="P14298" s="135"/>
      <c r="Q14298" s="135"/>
    </row>
    <row r="14299" spans="5:17" x14ac:dyDescent="0.25">
      <c r="E14299" s="265"/>
      <c r="M14299" s="159"/>
      <c r="N14299" s="149"/>
      <c r="P14299" s="135"/>
      <c r="Q14299" s="135"/>
    </row>
    <row r="14300" spans="5:17" x14ac:dyDescent="0.25">
      <c r="E14300" s="265"/>
      <c r="M14300" s="159"/>
      <c r="N14300" s="149"/>
      <c r="P14300" s="135"/>
      <c r="Q14300" s="135"/>
    </row>
    <row r="14301" spans="5:17" x14ac:dyDescent="0.25">
      <c r="E14301" s="265"/>
      <c r="M14301" s="159"/>
      <c r="N14301" s="149"/>
      <c r="P14301" s="135"/>
      <c r="Q14301" s="135"/>
    </row>
    <row r="14302" spans="5:17" x14ac:dyDescent="0.25">
      <c r="E14302" s="265"/>
      <c r="M14302" s="159"/>
      <c r="N14302" s="149"/>
      <c r="P14302" s="135"/>
      <c r="Q14302" s="135"/>
    </row>
    <row r="14303" spans="5:17" x14ac:dyDescent="0.25">
      <c r="E14303" s="265"/>
      <c r="M14303" s="159"/>
      <c r="N14303" s="149"/>
      <c r="P14303" s="135"/>
      <c r="Q14303" s="135"/>
    </row>
    <row r="14304" spans="5:17" x14ac:dyDescent="0.25">
      <c r="E14304" s="265"/>
      <c r="M14304" s="159"/>
      <c r="N14304" s="149"/>
      <c r="P14304" s="135"/>
      <c r="Q14304" s="135"/>
    </row>
    <row r="14305" spans="5:17" x14ac:dyDescent="0.25">
      <c r="E14305" s="265"/>
      <c r="M14305" s="159"/>
      <c r="N14305" s="149"/>
      <c r="P14305" s="135"/>
      <c r="Q14305" s="135"/>
    </row>
    <row r="14306" spans="5:17" x14ac:dyDescent="0.25">
      <c r="E14306" s="265"/>
      <c r="M14306" s="159"/>
      <c r="N14306" s="149"/>
      <c r="P14306" s="135"/>
      <c r="Q14306" s="135"/>
    </row>
    <row r="14307" spans="5:17" x14ac:dyDescent="0.25">
      <c r="E14307" s="265"/>
      <c r="M14307" s="159"/>
      <c r="N14307" s="149"/>
      <c r="P14307" s="135"/>
      <c r="Q14307" s="135"/>
    </row>
    <row r="14308" spans="5:17" x14ac:dyDescent="0.25">
      <c r="E14308" s="265"/>
      <c r="M14308" s="159"/>
      <c r="N14308" s="149"/>
      <c r="P14308" s="135"/>
      <c r="Q14308" s="135"/>
    </row>
    <row r="14309" spans="5:17" x14ac:dyDescent="0.25">
      <c r="E14309" s="265"/>
      <c r="M14309" s="159"/>
      <c r="N14309" s="149"/>
      <c r="P14309" s="135"/>
      <c r="Q14309" s="135"/>
    </row>
    <row r="14310" spans="5:17" x14ac:dyDescent="0.25">
      <c r="E14310" s="265"/>
      <c r="M14310" s="159"/>
      <c r="N14310" s="149"/>
      <c r="P14310" s="135"/>
      <c r="Q14310" s="135"/>
    </row>
    <row r="14311" spans="5:17" x14ac:dyDescent="0.25">
      <c r="E14311" s="265"/>
      <c r="M14311" s="159"/>
      <c r="N14311" s="149"/>
      <c r="P14311" s="135"/>
      <c r="Q14311" s="135"/>
    </row>
    <row r="14312" spans="5:17" x14ac:dyDescent="0.25">
      <c r="E14312" s="265"/>
      <c r="M14312" s="159"/>
      <c r="N14312" s="149"/>
      <c r="P14312" s="135"/>
      <c r="Q14312" s="135"/>
    </row>
    <row r="14313" spans="5:17" x14ac:dyDescent="0.25">
      <c r="E14313" s="265"/>
      <c r="M14313" s="159"/>
      <c r="N14313" s="149"/>
      <c r="P14313" s="135"/>
      <c r="Q14313" s="135"/>
    </row>
    <row r="14314" spans="5:17" x14ac:dyDescent="0.25">
      <c r="E14314" s="265"/>
      <c r="M14314" s="159"/>
      <c r="N14314" s="149"/>
      <c r="P14314" s="135"/>
      <c r="Q14314" s="135"/>
    </row>
    <row r="14315" spans="5:17" x14ac:dyDescent="0.25">
      <c r="E14315" s="265"/>
      <c r="M14315" s="159"/>
      <c r="N14315" s="149"/>
      <c r="P14315" s="135"/>
      <c r="Q14315" s="135"/>
    </row>
    <row r="14316" spans="5:17" x14ac:dyDescent="0.25">
      <c r="E14316" s="265"/>
      <c r="M14316" s="159"/>
      <c r="N14316" s="149"/>
      <c r="P14316" s="135"/>
      <c r="Q14316" s="135"/>
    </row>
    <row r="14317" spans="5:17" x14ac:dyDescent="0.25">
      <c r="E14317" s="265"/>
      <c r="M14317" s="159"/>
      <c r="N14317" s="149"/>
      <c r="P14317" s="135"/>
      <c r="Q14317" s="135"/>
    </row>
    <row r="14318" spans="5:17" x14ac:dyDescent="0.25">
      <c r="E14318" s="265"/>
      <c r="M14318" s="159"/>
      <c r="N14318" s="149"/>
      <c r="P14318" s="135"/>
      <c r="Q14318" s="135"/>
    </row>
    <row r="14319" spans="5:17" x14ac:dyDescent="0.25">
      <c r="E14319" s="265"/>
      <c r="M14319" s="159"/>
      <c r="N14319" s="149"/>
      <c r="P14319" s="135"/>
      <c r="Q14319" s="135"/>
    </row>
    <row r="14320" spans="5:17" x14ac:dyDescent="0.25">
      <c r="E14320" s="265"/>
      <c r="M14320" s="159"/>
      <c r="N14320" s="149"/>
      <c r="P14320" s="135"/>
      <c r="Q14320" s="135"/>
    </row>
    <row r="14321" spans="5:17" x14ac:dyDescent="0.25">
      <c r="E14321" s="265"/>
      <c r="M14321" s="159"/>
      <c r="N14321" s="149"/>
      <c r="P14321" s="135"/>
      <c r="Q14321" s="135"/>
    </row>
    <row r="14322" spans="5:17" x14ac:dyDescent="0.25">
      <c r="E14322" s="265"/>
      <c r="M14322" s="159"/>
      <c r="N14322" s="149"/>
      <c r="P14322" s="135"/>
      <c r="Q14322" s="135"/>
    </row>
    <row r="14323" spans="5:17" x14ac:dyDescent="0.25">
      <c r="E14323" s="265"/>
      <c r="M14323" s="159"/>
      <c r="N14323" s="149"/>
      <c r="P14323" s="135"/>
      <c r="Q14323" s="135"/>
    </row>
    <row r="14324" spans="5:17" x14ac:dyDescent="0.25">
      <c r="E14324" s="265"/>
      <c r="M14324" s="159"/>
      <c r="N14324" s="149"/>
      <c r="P14324" s="135"/>
      <c r="Q14324" s="135"/>
    </row>
    <row r="14325" spans="5:17" x14ac:dyDescent="0.25">
      <c r="E14325" s="265"/>
      <c r="M14325" s="159"/>
      <c r="N14325" s="149"/>
      <c r="P14325" s="135"/>
      <c r="Q14325" s="135"/>
    </row>
    <row r="14326" spans="5:17" x14ac:dyDescent="0.25">
      <c r="E14326" s="265"/>
      <c r="M14326" s="159"/>
      <c r="N14326" s="149"/>
      <c r="P14326" s="135"/>
      <c r="Q14326" s="135"/>
    </row>
    <row r="14327" spans="5:17" x14ac:dyDescent="0.25">
      <c r="E14327" s="265"/>
      <c r="M14327" s="159"/>
      <c r="N14327" s="149"/>
      <c r="P14327" s="135"/>
      <c r="Q14327" s="135"/>
    </row>
    <row r="14328" spans="5:17" x14ac:dyDescent="0.25">
      <c r="E14328" s="265"/>
      <c r="M14328" s="159"/>
      <c r="N14328" s="149"/>
      <c r="P14328" s="135"/>
      <c r="Q14328" s="135"/>
    </row>
    <row r="14329" spans="5:17" x14ac:dyDescent="0.25">
      <c r="E14329" s="265"/>
      <c r="M14329" s="159"/>
      <c r="N14329" s="149"/>
      <c r="P14329" s="135"/>
      <c r="Q14329" s="135"/>
    </row>
    <row r="14330" spans="5:17" x14ac:dyDescent="0.25">
      <c r="E14330" s="265"/>
      <c r="M14330" s="159"/>
      <c r="N14330" s="149"/>
      <c r="P14330" s="135"/>
      <c r="Q14330" s="135"/>
    </row>
    <row r="14331" spans="5:17" x14ac:dyDescent="0.25">
      <c r="E14331" s="265"/>
      <c r="M14331" s="159"/>
      <c r="N14331" s="149"/>
      <c r="P14331" s="135"/>
      <c r="Q14331" s="135"/>
    </row>
    <row r="14332" spans="5:17" x14ac:dyDescent="0.25">
      <c r="E14332" s="265"/>
      <c r="M14332" s="159"/>
      <c r="N14332" s="149"/>
      <c r="P14332" s="135"/>
      <c r="Q14332" s="135"/>
    </row>
    <row r="14333" spans="5:17" x14ac:dyDescent="0.25">
      <c r="E14333" s="265"/>
      <c r="M14333" s="159"/>
      <c r="N14333" s="149"/>
      <c r="P14333" s="135"/>
      <c r="Q14333" s="135"/>
    </row>
    <row r="14334" spans="5:17" x14ac:dyDescent="0.25">
      <c r="E14334" s="265"/>
      <c r="M14334" s="159"/>
      <c r="N14334" s="149"/>
      <c r="P14334" s="135"/>
      <c r="Q14334" s="135"/>
    </row>
    <row r="14335" spans="5:17" x14ac:dyDescent="0.25">
      <c r="E14335" s="265"/>
      <c r="M14335" s="159"/>
      <c r="N14335" s="149"/>
      <c r="P14335" s="135"/>
      <c r="Q14335" s="135"/>
    </row>
    <row r="14336" spans="5:17" x14ac:dyDescent="0.25">
      <c r="E14336" s="265"/>
      <c r="M14336" s="159"/>
      <c r="N14336" s="149"/>
      <c r="P14336" s="135"/>
      <c r="Q14336" s="135"/>
    </row>
    <row r="14337" spans="5:17" x14ac:dyDescent="0.25">
      <c r="E14337" s="265"/>
      <c r="M14337" s="159"/>
      <c r="N14337" s="149"/>
      <c r="P14337" s="135"/>
      <c r="Q14337" s="135"/>
    </row>
    <row r="14338" spans="5:17" x14ac:dyDescent="0.25">
      <c r="E14338" s="265"/>
      <c r="M14338" s="159"/>
      <c r="N14338" s="149"/>
      <c r="P14338" s="135"/>
      <c r="Q14338" s="135"/>
    </row>
    <row r="14339" spans="5:17" x14ac:dyDescent="0.25">
      <c r="E14339" s="265"/>
      <c r="M14339" s="159"/>
      <c r="N14339" s="149"/>
      <c r="P14339" s="135"/>
      <c r="Q14339" s="135"/>
    </row>
    <row r="14340" spans="5:17" x14ac:dyDescent="0.25">
      <c r="E14340" s="265"/>
      <c r="M14340" s="159"/>
      <c r="N14340" s="149"/>
      <c r="P14340" s="135"/>
      <c r="Q14340" s="135"/>
    </row>
    <row r="14341" spans="5:17" x14ac:dyDescent="0.25">
      <c r="E14341" s="265"/>
      <c r="M14341" s="159"/>
      <c r="N14341" s="149"/>
      <c r="P14341" s="135"/>
      <c r="Q14341" s="135"/>
    </row>
    <row r="14342" spans="5:17" x14ac:dyDescent="0.25">
      <c r="E14342" s="265"/>
      <c r="M14342" s="159"/>
      <c r="N14342" s="149"/>
      <c r="P14342" s="135"/>
      <c r="Q14342" s="135"/>
    </row>
    <row r="14343" spans="5:17" x14ac:dyDescent="0.25">
      <c r="E14343" s="265"/>
      <c r="M14343" s="159"/>
      <c r="N14343" s="149"/>
      <c r="P14343" s="135"/>
      <c r="Q14343" s="135"/>
    </row>
    <row r="14344" spans="5:17" x14ac:dyDescent="0.25">
      <c r="E14344" s="265"/>
      <c r="M14344" s="159"/>
      <c r="N14344" s="149"/>
      <c r="P14344" s="135"/>
      <c r="Q14344" s="135"/>
    </row>
    <row r="14345" spans="5:17" x14ac:dyDescent="0.25">
      <c r="E14345" s="265"/>
      <c r="M14345" s="159"/>
      <c r="N14345" s="149"/>
      <c r="P14345" s="135"/>
      <c r="Q14345" s="135"/>
    </row>
    <row r="14346" spans="5:17" x14ac:dyDescent="0.25">
      <c r="E14346" s="265"/>
      <c r="M14346" s="159"/>
      <c r="N14346" s="149"/>
      <c r="P14346" s="135"/>
      <c r="Q14346" s="135"/>
    </row>
    <row r="14347" spans="5:17" x14ac:dyDescent="0.25">
      <c r="E14347" s="265"/>
      <c r="M14347" s="159"/>
      <c r="N14347" s="149"/>
      <c r="P14347" s="135"/>
      <c r="Q14347" s="135"/>
    </row>
    <row r="14348" spans="5:17" x14ac:dyDescent="0.25">
      <c r="E14348" s="265"/>
      <c r="M14348" s="159"/>
      <c r="N14348" s="149"/>
      <c r="P14348" s="135"/>
      <c r="Q14348" s="135"/>
    </row>
    <row r="14349" spans="5:17" x14ac:dyDescent="0.25">
      <c r="E14349" s="265"/>
      <c r="M14349" s="159"/>
      <c r="N14349" s="149"/>
      <c r="P14349" s="135"/>
      <c r="Q14349" s="135"/>
    </row>
    <row r="14350" spans="5:17" x14ac:dyDescent="0.25">
      <c r="E14350" s="265"/>
      <c r="M14350" s="159"/>
      <c r="N14350" s="149"/>
      <c r="P14350" s="135"/>
      <c r="Q14350" s="135"/>
    </row>
    <row r="14351" spans="5:17" x14ac:dyDescent="0.25">
      <c r="E14351" s="265"/>
      <c r="M14351" s="159"/>
      <c r="N14351" s="149"/>
      <c r="P14351" s="135"/>
      <c r="Q14351" s="135"/>
    </row>
    <row r="14352" spans="5:17" x14ac:dyDescent="0.25">
      <c r="E14352" s="265"/>
      <c r="M14352" s="159"/>
      <c r="N14352" s="149"/>
      <c r="P14352" s="135"/>
      <c r="Q14352" s="135"/>
    </row>
    <row r="14353" spans="5:17" x14ac:dyDescent="0.25">
      <c r="E14353" s="265"/>
      <c r="M14353" s="159"/>
      <c r="N14353" s="149"/>
      <c r="P14353" s="135"/>
      <c r="Q14353" s="135"/>
    </row>
    <row r="14354" spans="5:17" x14ac:dyDescent="0.25">
      <c r="E14354" s="265"/>
      <c r="M14354" s="159"/>
      <c r="N14354" s="149"/>
      <c r="P14354" s="135"/>
      <c r="Q14354" s="135"/>
    </row>
    <row r="14355" spans="5:17" x14ac:dyDescent="0.25">
      <c r="E14355" s="265"/>
      <c r="M14355" s="159"/>
      <c r="N14355" s="149"/>
      <c r="P14355" s="135"/>
      <c r="Q14355" s="135"/>
    </row>
    <row r="14356" spans="5:17" x14ac:dyDescent="0.25">
      <c r="E14356" s="265"/>
      <c r="M14356" s="159"/>
      <c r="N14356" s="149"/>
      <c r="P14356" s="135"/>
      <c r="Q14356" s="135"/>
    </row>
    <row r="14357" spans="5:17" x14ac:dyDescent="0.25">
      <c r="E14357" s="265"/>
      <c r="M14357" s="159"/>
      <c r="N14357" s="149"/>
      <c r="P14357" s="135"/>
      <c r="Q14357" s="135"/>
    </row>
    <row r="14358" spans="5:17" x14ac:dyDescent="0.25">
      <c r="E14358" s="265"/>
      <c r="M14358" s="159"/>
      <c r="N14358" s="149"/>
      <c r="P14358" s="135"/>
      <c r="Q14358" s="135"/>
    </row>
    <row r="14359" spans="5:17" x14ac:dyDescent="0.25">
      <c r="E14359" s="265"/>
      <c r="M14359" s="159"/>
      <c r="N14359" s="149"/>
      <c r="P14359" s="135"/>
      <c r="Q14359" s="135"/>
    </row>
    <row r="14360" spans="5:17" x14ac:dyDescent="0.25">
      <c r="E14360" s="265"/>
      <c r="M14360" s="159"/>
      <c r="N14360" s="149"/>
      <c r="P14360" s="135"/>
      <c r="Q14360" s="135"/>
    </row>
    <row r="14361" spans="5:17" x14ac:dyDescent="0.25">
      <c r="E14361" s="265"/>
      <c r="M14361" s="159"/>
      <c r="N14361" s="149"/>
      <c r="P14361" s="135"/>
      <c r="Q14361" s="135"/>
    </row>
    <row r="14362" spans="5:17" x14ac:dyDescent="0.25">
      <c r="E14362" s="265"/>
      <c r="M14362" s="159"/>
      <c r="N14362" s="149"/>
      <c r="P14362" s="135"/>
      <c r="Q14362" s="135"/>
    </row>
    <row r="14363" spans="5:17" x14ac:dyDescent="0.25">
      <c r="E14363" s="265"/>
      <c r="M14363" s="159"/>
      <c r="N14363" s="149"/>
      <c r="P14363" s="135"/>
      <c r="Q14363" s="135"/>
    </row>
    <row r="14364" spans="5:17" x14ac:dyDescent="0.25">
      <c r="E14364" s="265"/>
      <c r="M14364" s="159"/>
      <c r="N14364" s="149"/>
      <c r="P14364" s="135"/>
      <c r="Q14364" s="135"/>
    </row>
    <row r="14365" spans="5:17" x14ac:dyDescent="0.25">
      <c r="E14365" s="265"/>
      <c r="M14365" s="159"/>
      <c r="N14365" s="149"/>
      <c r="P14365" s="135"/>
      <c r="Q14365" s="135"/>
    </row>
    <row r="14366" spans="5:17" x14ac:dyDescent="0.25">
      <c r="E14366" s="265"/>
      <c r="M14366" s="159"/>
      <c r="N14366" s="149"/>
      <c r="P14366" s="135"/>
      <c r="Q14366" s="135"/>
    </row>
    <row r="14367" spans="5:17" x14ac:dyDescent="0.25">
      <c r="E14367" s="265"/>
      <c r="M14367" s="159"/>
      <c r="N14367" s="149"/>
      <c r="P14367" s="135"/>
      <c r="Q14367" s="135"/>
    </row>
    <row r="14368" spans="5:17" x14ac:dyDescent="0.25">
      <c r="E14368" s="265"/>
      <c r="M14368" s="159"/>
      <c r="N14368" s="149"/>
      <c r="P14368" s="135"/>
      <c r="Q14368" s="135"/>
    </row>
    <row r="14369" spans="5:17" x14ac:dyDescent="0.25">
      <c r="E14369" s="265"/>
      <c r="M14369" s="159"/>
      <c r="N14369" s="149"/>
      <c r="P14369" s="135"/>
      <c r="Q14369" s="135"/>
    </row>
    <row r="14370" spans="5:17" x14ac:dyDescent="0.25">
      <c r="E14370" s="265"/>
      <c r="M14370" s="159"/>
      <c r="N14370" s="149"/>
      <c r="P14370" s="135"/>
      <c r="Q14370" s="135"/>
    </row>
    <row r="14371" spans="5:17" x14ac:dyDescent="0.25">
      <c r="E14371" s="265"/>
      <c r="M14371" s="159"/>
      <c r="N14371" s="149"/>
      <c r="P14371" s="135"/>
      <c r="Q14371" s="135"/>
    </row>
    <row r="14372" spans="5:17" x14ac:dyDescent="0.25">
      <c r="E14372" s="265"/>
      <c r="M14372" s="159"/>
      <c r="N14372" s="149"/>
      <c r="P14372" s="135"/>
      <c r="Q14372" s="135"/>
    </row>
    <row r="14373" spans="5:17" x14ac:dyDescent="0.25">
      <c r="E14373" s="265"/>
      <c r="M14373" s="159"/>
      <c r="N14373" s="149"/>
      <c r="P14373" s="135"/>
      <c r="Q14373" s="135"/>
    </row>
    <row r="14374" spans="5:17" x14ac:dyDescent="0.25">
      <c r="E14374" s="265"/>
      <c r="M14374" s="159"/>
      <c r="N14374" s="149"/>
      <c r="P14374" s="135"/>
      <c r="Q14374" s="135"/>
    </row>
    <row r="14375" spans="5:17" x14ac:dyDescent="0.25">
      <c r="E14375" s="265"/>
      <c r="M14375" s="159"/>
      <c r="N14375" s="149"/>
      <c r="P14375" s="135"/>
      <c r="Q14375" s="135"/>
    </row>
    <row r="14376" spans="5:17" x14ac:dyDescent="0.25">
      <c r="E14376" s="265"/>
      <c r="M14376" s="159"/>
      <c r="N14376" s="149"/>
      <c r="P14376" s="135"/>
      <c r="Q14376" s="135"/>
    </row>
    <row r="14377" spans="5:17" x14ac:dyDescent="0.25">
      <c r="E14377" s="265"/>
      <c r="M14377" s="159"/>
      <c r="N14377" s="149"/>
      <c r="P14377" s="135"/>
      <c r="Q14377" s="135"/>
    </row>
    <row r="14378" spans="5:17" x14ac:dyDescent="0.25">
      <c r="E14378" s="265"/>
      <c r="M14378" s="159"/>
      <c r="N14378" s="149"/>
      <c r="P14378" s="135"/>
      <c r="Q14378" s="135"/>
    </row>
    <row r="14379" spans="5:17" x14ac:dyDescent="0.25">
      <c r="E14379" s="265"/>
      <c r="M14379" s="159"/>
      <c r="N14379" s="149"/>
      <c r="P14379" s="135"/>
      <c r="Q14379" s="135"/>
    </row>
    <row r="14380" spans="5:17" x14ac:dyDescent="0.25">
      <c r="E14380" s="265"/>
      <c r="M14380" s="159"/>
      <c r="N14380" s="149"/>
      <c r="P14380" s="135"/>
      <c r="Q14380" s="135"/>
    </row>
    <row r="14381" spans="5:17" x14ac:dyDescent="0.25">
      <c r="E14381" s="265"/>
      <c r="M14381" s="159"/>
      <c r="N14381" s="149"/>
      <c r="P14381" s="135"/>
      <c r="Q14381" s="135"/>
    </row>
    <row r="14382" spans="5:17" x14ac:dyDescent="0.25">
      <c r="E14382" s="265"/>
      <c r="M14382" s="159"/>
      <c r="N14382" s="149"/>
      <c r="P14382" s="135"/>
      <c r="Q14382" s="135"/>
    </row>
    <row r="14383" spans="5:17" x14ac:dyDescent="0.25">
      <c r="E14383" s="265"/>
      <c r="M14383" s="159"/>
      <c r="N14383" s="149"/>
      <c r="P14383" s="135"/>
      <c r="Q14383" s="135"/>
    </row>
    <row r="14384" spans="5:17" x14ac:dyDescent="0.25">
      <c r="E14384" s="265"/>
      <c r="M14384" s="159"/>
      <c r="N14384" s="149"/>
      <c r="P14384" s="135"/>
      <c r="Q14384" s="135"/>
    </row>
    <row r="14385" spans="5:17" x14ac:dyDescent="0.25">
      <c r="E14385" s="265"/>
      <c r="M14385" s="159"/>
      <c r="N14385" s="149"/>
      <c r="P14385" s="135"/>
      <c r="Q14385" s="135"/>
    </row>
    <row r="14386" spans="5:17" x14ac:dyDescent="0.25">
      <c r="E14386" s="265"/>
      <c r="M14386" s="159"/>
      <c r="N14386" s="149"/>
      <c r="P14386" s="135"/>
      <c r="Q14386" s="135"/>
    </row>
    <row r="14387" spans="5:17" x14ac:dyDescent="0.25">
      <c r="E14387" s="265"/>
      <c r="M14387" s="159"/>
      <c r="N14387" s="149"/>
      <c r="P14387" s="135"/>
      <c r="Q14387" s="135"/>
    </row>
    <row r="14388" spans="5:17" x14ac:dyDescent="0.25">
      <c r="E14388" s="265"/>
      <c r="M14388" s="159"/>
      <c r="N14388" s="149"/>
      <c r="P14388" s="135"/>
      <c r="Q14388" s="135"/>
    </row>
    <row r="14389" spans="5:17" x14ac:dyDescent="0.25">
      <c r="E14389" s="265"/>
      <c r="M14389" s="159"/>
      <c r="N14389" s="149"/>
      <c r="P14389" s="135"/>
      <c r="Q14389" s="135"/>
    </row>
    <row r="14390" spans="5:17" x14ac:dyDescent="0.25">
      <c r="E14390" s="265"/>
      <c r="M14390" s="159"/>
      <c r="N14390" s="149"/>
      <c r="P14390" s="135"/>
      <c r="Q14390" s="135"/>
    </row>
    <row r="14391" spans="5:17" x14ac:dyDescent="0.25">
      <c r="E14391" s="265"/>
      <c r="M14391" s="159"/>
      <c r="N14391" s="149"/>
      <c r="P14391" s="135"/>
      <c r="Q14391" s="135"/>
    </row>
    <row r="14392" spans="5:17" x14ac:dyDescent="0.25">
      <c r="E14392" s="265"/>
      <c r="M14392" s="159"/>
      <c r="N14392" s="149"/>
      <c r="P14392" s="135"/>
      <c r="Q14392" s="135"/>
    </row>
    <row r="14393" spans="5:17" x14ac:dyDescent="0.25">
      <c r="E14393" s="265"/>
      <c r="M14393" s="159"/>
      <c r="N14393" s="149"/>
      <c r="P14393" s="135"/>
      <c r="Q14393" s="135"/>
    </row>
    <row r="14394" spans="5:17" x14ac:dyDescent="0.25">
      <c r="E14394" s="265"/>
      <c r="M14394" s="159"/>
      <c r="N14394" s="149"/>
      <c r="P14394" s="135"/>
      <c r="Q14394" s="135"/>
    </row>
    <row r="14395" spans="5:17" x14ac:dyDescent="0.25">
      <c r="E14395" s="265"/>
      <c r="M14395" s="159"/>
      <c r="N14395" s="149"/>
      <c r="P14395" s="135"/>
      <c r="Q14395" s="135"/>
    </row>
    <row r="14396" spans="5:17" x14ac:dyDescent="0.25">
      <c r="E14396" s="265"/>
      <c r="M14396" s="159"/>
      <c r="N14396" s="149"/>
      <c r="P14396" s="135"/>
      <c r="Q14396" s="135"/>
    </row>
    <row r="14397" spans="5:17" x14ac:dyDescent="0.25">
      <c r="E14397" s="265"/>
      <c r="M14397" s="159"/>
      <c r="N14397" s="149"/>
      <c r="P14397" s="135"/>
      <c r="Q14397" s="135"/>
    </row>
    <row r="14398" spans="5:17" x14ac:dyDescent="0.25">
      <c r="E14398" s="265"/>
      <c r="M14398" s="159"/>
      <c r="N14398" s="149"/>
      <c r="P14398" s="135"/>
      <c r="Q14398" s="135"/>
    </row>
    <row r="14399" spans="5:17" x14ac:dyDescent="0.25">
      <c r="E14399" s="265"/>
      <c r="M14399" s="159"/>
      <c r="N14399" s="149"/>
      <c r="P14399" s="135"/>
      <c r="Q14399" s="135"/>
    </row>
    <row r="14400" spans="5:17" x14ac:dyDescent="0.25">
      <c r="E14400" s="265"/>
      <c r="M14400" s="159"/>
      <c r="N14400" s="149"/>
      <c r="P14400" s="135"/>
      <c r="Q14400" s="135"/>
    </row>
    <row r="14401" spans="5:17" x14ac:dyDescent="0.25">
      <c r="E14401" s="265"/>
      <c r="M14401" s="159"/>
      <c r="N14401" s="149"/>
      <c r="P14401" s="135"/>
      <c r="Q14401" s="135"/>
    </row>
    <row r="14402" spans="5:17" x14ac:dyDescent="0.25">
      <c r="E14402" s="265"/>
      <c r="M14402" s="159"/>
      <c r="N14402" s="149"/>
      <c r="P14402" s="135"/>
      <c r="Q14402" s="135"/>
    </row>
    <row r="14403" spans="5:17" x14ac:dyDescent="0.25">
      <c r="E14403" s="265"/>
      <c r="M14403" s="159"/>
      <c r="N14403" s="149"/>
      <c r="P14403" s="135"/>
      <c r="Q14403" s="135"/>
    </row>
    <row r="14404" spans="5:17" x14ac:dyDescent="0.25">
      <c r="E14404" s="265"/>
      <c r="M14404" s="159"/>
      <c r="N14404" s="149"/>
      <c r="P14404" s="135"/>
      <c r="Q14404" s="135"/>
    </row>
    <row r="14405" spans="5:17" x14ac:dyDescent="0.25">
      <c r="E14405" s="265"/>
      <c r="M14405" s="159"/>
      <c r="N14405" s="149"/>
      <c r="P14405" s="135"/>
      <c r="Q14405" s="135"/>
    </row>
    <row r="14406" spans="5:17" x14ac:dyDescent="0.25">
      <c r="E14406" s="265"/>
      <c r="M14406" s="159"/>
      <c r="N14406" s="149"/>
      <c r="P14406" s="135"/>
      <c r="Q14406" s="135"/>
    </row>
    <row r="14407" spans="5:17" x14ac:dyDescent="0.25">
      <c r="E14407" s="265"/>
      <c r="M14407" s="159"/>
      <c r="N14407" s="149"/>
      <c r="P14407" s="135"/>
      <c r="Q14407" s="135"/>
    </row>
    <row r="14408" spans="5:17" x14ac:dyDescent="0.25">
      <c r="E14408" s="265"/>
      <c r="M14408" s="159"/>
      <c r="N14408" s="149"/>
      <c r="P14408" s="135"/>
      <c r="Q14408" s="135"/>
    </row>
    <row r="14409" spans="5:17" x14ac:dyDescent="0.25">
      <c r="E14409" s="265"/>
      <c r="M14409" s="159"/>
      <c r="N14409" s="149"/>
      <c r="P14409" s="135"/>
      <c r="Q14409" s="135"/>
    </row>
    <row r="14410" spans="5:17" x14ac:dyDescent="0.25">
      <c r="E14410" s="265"/>
      <c r="M14410" s="159"/>
      <c r="N14410" s="149"/>
      <c r="P14410" s="135"/>
      <c r="Q14410" s="135"/>
    </row>
    <row r="14411" spans="5:17" x14ac:dyDescent="0.25">
      <c r="E14411" s="265"/>
      <c r="M14411" s="159"/>
      <c r="N14411" s="149"/>
      <c r="P14411" s="135"/>
      <c r="Q14411" s="135"/>
    </row>
    <row r="14412" spans="5:17" x14ac:dyDescent="0.25">
      <c r="E14412" s="265"/>
      <c r="M14412" s="159"/>
      <c r="N14412" s="149"/>
      <c r="P14412" s="135"/>
      <c r="Q14412" s="135"/>
    </row>
    <row r="14413" spans="5:17" x14ac:dyDescent="0.25">
      <c r="E14413" s="265"/>
      <c r="M14413" s="159"/>
      <c r="N14413" s="149"/>
      <c r="P14413" s="135"/>
      <c r="Q14413" s="135"/>
    </row>
    <row r="14414" spans="5:17" x14ac:dyDescent="0.25">
      <c r="E14414" s="265"/>
      <c r="M14414" s="159"/>
      <c r="N14414" s="149"/>
      <c r="P14414" s="135"/>
      <c r="Q14414" s="135"/>
    </row>
    <row r="14415" spans="5:17" x14ac:dyDescent="0.25">
      <c r="E14415" s="265"/>
      <c r="M14415" s="159"/>
      <c r="N14415" s="149"/>
      <c r="P14415" s="135"/>
      <c r="Q14415" s="135"/>
    </row>
    <row r="14416" spans="5:17" x14ac:dyDescent="0.25">
      <c r="E14416" s="265"/>
      <c r="M14416" s="159"/>
      <c r="N14416" s="149"/>
      <c r="P14416" s="135"/>
      <c r="Q14416" s="135"/>
    </row>
    <row r="14417" spans="5:17" x14ac:dyDescent="0.25">
      <c r="E14417" s="265"/>
      <c r="M14417" s="159"/>
      <c r="N14417" s="149"/>
      <c r="P14417" s="135"/>
      <c r="Q14417" s="135"/>
    </row>
    <row r="14418" spans="5:17" x14ac:dyDescent="0.25">
      <c r="E14418" s="265"/>
      <c r="M14418" s="159"/>
      <c r="N14418" s="149"/>
      <c r="P14418" s="135"/>
      <c r="Q14418" s="135"/>
    </row>
    <row r="14419" spans="5:17" x14ac:dyDescent="0.25">
      <c r="E14419" s="265"/>
      <c r="M14419" s="159"/>
      <c r="N14419" s="149"/>
      <c r="P14419" s="135"/>
      <c r="Q14419" s="135"/>
    </row>
    <row r="14420" spans="5:17" x14ac:dyDescent="0.25">
      <c r="E14420" s="265"/>
      <c r="M14420" s="159"/>
      <c r="N14420" s="149"/>
      <c r="P14420" s="135"/>
      <c r="Q14420" s="135"/>
    </row>
    <row r="14421" spans="5:17" x14ac:dyDescent="0.25">
      <c r="E14421" s="265"/>
      <c r="M14421" s="159"/>
      <c r="N14421" s="149"/>
      <c r="P14421" s="135"/>
      <c r="Q14421" s="135"/>
    </row>
    <row r="14422" spans="5:17" x14ac:dyDescent="0.25">
      <c r="E14422" s="265"/>
      <c r="M14422" s="159"/>
      <c r="N14422" s="149"/>
      <c r="P14422" s="135"/>
      <c r="Q14422" s="135"/>
    </row>
    <row r="14423" spans="5:17" x14ac:dyDescent="0.25">
      <c r="E14423" s="265"/>
      <c r="M14423" s="159"/>
      <c r="N14423" s="149"/>
      <c r="P14423" s="135"/>
      <c r="Q14423" s="135"/>
    </row>
    <row r="14424" spans="5:17" x14ac:dyDescent="0.25">
      <c r="E14424" s="265"/>
      <c r="M14424" s="159"/>
      <c r="N14424" s="149"/>
      <c r="P14424" s="135"/>
      <c r="Q14424" s="135"/>
    </row>
    <row r="14425" spans="5:17" x14ac:dyDescent="0.25">
      <c r="E14425" s="265"/>
      <c r="M14425" s="159"/>
      <c r="N14425" s="149"/>
      <c r="P14425" s="135"/>
      <c r="Q14425" s="135"/>
    </row>
    <row r="14426" spans="5:17" x14ac:dyDescent="0.25">
      <c r="E14426" s="265"/>
      <c r="M14426" s="159"/>
      <c r="N14426" s="149"/>
      <c r="P14426" s="135"/>
      <c r="Q14426" s="135"/>
    </row>
    <row r="14427" spans="5:17" x14ac:dyDescent="0.25">
      <c r="E14427" s="265"/>
      <c r="M14427" s="159"/>
      <c r="N14427" s="149"/>
      <c r="P14427" s="135"/>
      <c r="Q14427" s="135"/>
    </row>
    <row r="14428" spans="5:17" x14ac:dyDescent="0.25">
      <c r="E14428" s="265"/>
      <c r="M14428" s="159"/>
      <c r="N14428" s="149"/>
      <c r="P14428" s="135"/>
      <c r="Q14428" s="135"/>
    </row>
    <row r="14429" spans="5:17" x14ac:dyDescent="0.25">
      <c r="E14429" s="265"/>
      <c r="M14429" s="159"/>
      <c r="N14429" s="149"/>
      <c r="P14429" s="135"/>
      <c r="Q14429" s="135"/>
    </row>
    <row r="14430" spans="5:17" x14ac:dyDescent="0.25">
      <c r="E14430" s="265"/>
      <c r="M14430" s="159"/>
      <c r="N14430" s="149"/>
      <c r="P14430" s="135"/>
      <c r="Q14430" s="135"/>
    </row>
    <row r="14431" spans="5:17" x14ac:dyDescent="0.25">
      <c r="E14431" s="265"/>
      <c r="M14431" s="159"/>
      <c r="N14431" s="149"/>
      <c r="P14431" s="135"/>
      <c r="Q14431" s="135"/>
    </row>
    <row r="14432" spans="5:17" x14ac:dyDescent="0.25">
      <c r="E14432" s="265"/>
      <c r="M14432" s="159"/>
      <c r="N14432" s="149"/>
      <c r="P14432" s="135"/>
      <c r="Q14432" s="135"/>
    </row>
    <row r="14433" spans="5:17" x14ac:dyDescent="0.25">
      <c r="E14433" s="265"/>
      <c r="M14433" s="159"/>
      <c r="N14433" s="149"/>
      <c r="P14433" s="135"/>
      <c r="Q14433" s="135"/>
    </row>
    <row r="14434" spans="5:17" x14ac:dyDescent="0.25">
      <c r="E14434" s="265"/>
      <c r="M14434" s="159"/>
      <c r="N14434" s="149"/>
      <c r="P14434" s="135"/>
      <c r="Q14434" s="135"/>
    </row>
    <row r="14435" spans="5:17" x14ac:dyDescent="0.25">
      <c r="E14435" s="265"/>
      <c r="M14435" s="159"/>
      <c r="N14435" s="149"/>
      <c r="P14435" s="135"/>
      <c r="Q14435" s="135"/>
    </row>
    <row r="14436" spans="5:17" x14ac:dyDescent="0.25">
      <c r="E14436" s="265"/>
      <c r="M14436" s="159"/>
      <c r="N14436" s="149"/>
      <c r="P14436" s="135"/>
      <c r="Q14436" s="135"/>
    </row>
    <row r="14437" spans="5:17" x14ac:dyDescent="0.25">
      <c r="E14437" s="265"/>
      <c r="M14437" s="159"/>
      <c r="N14437" s="149"/>
      <c r="P14437" s="135"/>
      <c r="Q14437" s="135"/>
    </row>
    <row r="14438" spans="5:17" x14ac:dyDescent="0.25">
      <c r="E14438" s="265"/>
      <c r="M14438" s="159"/>
      <c r="N14438" s="149"/>
      <c r="P14438" s="135"/>
      <c r="Q14438" s="135"/>
    </row>
    <row r="14439" spans="5:17" x14ac:dyDescent="0.25">
      <c r="E14439" s="265"/>
      <c r="M14439" s="159"/>
      <c r="N14439" s="149"/>
      <c r="P14439" s="135"/>
      <c r="Q14439" s="135"/>
    </row>
    <row r="14440" spans="5:17" x14ac:dyDescent="0.25">
      <c r="E14440" s="265"/>
      <c r="M14440" s="159"/>
      <c r="N14440" s="149"/>
      <c r="P14440" s="135"/>
      <c r="Q14440" s="135"/>
    </row>
    <row r="14441" spans="5:17" x14ac:dyDescent="0.25">
      <c r="E14441" s="265"/>
      <c r="M14441" s="159"/>
      <c r="N14441" s="149"/>
      <c r="P14441" s="135"/>
      <c r="Q14441" s="135"/>
    </row>
    <row r="14442" spans="5:17" x14ac:dyDescent="0.25">
      <c r="E14442" s="265"/>
      <c r="M14442" s="159"/>
      <c r="N14442" s="149"/>
      <c r="P14442" s="135"/>
      <c r="Q14442" s="135"/>
    </row>
    <row r="14443" spans="5:17" x14ac:dyDescent="0.25">
      <c r="E14443" s="265"/>
      <c r="M14443" s="159"/>
      <c r="N14443" s="149"/>
      <c r="P14443" s="135"/>
      <c r="Q14443" s="135"/>
    </row>
    <row r="14444" spans="5:17" x14ac:dyDescent="0.25">
      <c r="E14444" s="265"/>
      <c r="M14444" s="159"/>
      <c r="N14444" s="149"/>
      <c r="P14444" s="135"/>
      <c r="Q14444" s="135"/>
    </row>
    <row r="14445" spans="5:17" x14ac:dyDescent="0.25">
      <c r="E14445" s="265"/>
      <c r="M14445" s="159"/>
      <c r="N14445" s="149"/>
      <c r="P14445" s="135"/>
      <c r="Q14445" s="135"/>
    </row>
    <row r="14446" spans="5:17" x14ac:dyDescent="0.25">
      <c r="E14446" s="265"/>
      <c r="M14446" s="159"/>
      <c r="N14446" s="149"/>
      <c r="P14446" s="135"/>
      <c r="Q14446" s="135"/>
    </row>
    <row r="14447" spans="5:17" x14ac:dyDescent="0.25">
      <c r="E14447" s="265"/>
      <c r="M14447" s="159"/>
      <c r="N14447" s="149"/>
      <c r="P14447" s="135"/>
      <c r="Q14447" s="135"/>
    </row>
    <row r="14448" spans="5:17" x14ac:dyDescent="0.25">
      <c r="E14448" s="265"/>
      <c r="M14448" s="159"/>
      <c r="N14448" s="149"/>
      <c r="P14448" s="135"/>
      <c r="Q14448" s="135"/>
    </row>
    <row r="14449" spans="5:17" x14ac:dyDescent="0.25">
      <c r="E14449" s="265"/>
      <c r="M14449" s="159"/>
      <c r="N14449" s="149"/>
      <c r="P14449" s="135"/>
      <c r="Q14449" s="135"/>
    </row>
    <row r="14450" spans="5:17" x14ac:dyDescent="0.25">
      <c r="E14450" s="265"/>
      <c r="M14450" s="159"/>
      <c r="N14450" s="149"/>
      <c r="P14450" s="135"/>
      <c r="Q14450" s="135"/>
    </row>
    <row r="14451" spans="5:17" x14ac:dyDescent="0.25">
      <c r="E14451" s="265"/>
      <c r="M14451" s="159"/>
      <c r="N14451" s="149"/>
      <c r="P14451" s="135"/>
      <c r="Q14451" s="135"/>
    </row>
    <row r="14452" spans="5:17" x14ac:dyDescent="0.25">
      <c r="E14452" s="265"/>
      <c r="M14452" s="159"/>
      <c r="N14452" s="149"/>
      <c r="P14452" s="135"/>
      <c r="Q14452" s="135"/>
    </row>
    <row r="14453" spans="5:17" x14ac:dyDescent="0.25">
      <c r="E14453" s="265"/>
      <c r="M14453" s="159"/>
      <c r="N14453" s="149"/>
      <c r="P14453" s="135"/>
      <c r="Q14453" s="135"/>
    </row>
    <row r="14454" spans="5:17" x14ac:dyDescent="0.25">
      <c r="E14454" s="265"/>
      <c r="M14454" s="159"/>
      <c r="N14454" s="149"/>
      <c r="P14454" s="135"/>
      <c r="Q14454" s="135"/>
    </row>
    <row r="14455" spans="5:17" x14ac:dyDescent="0.25">
      <c r="E14455" s="265"/>
      <c r="M14455" s="159"/>
      <c r="N14455" s="149"/>
      <c r="P14455" s="135"/>
      <c r="Q14455" s="135"/>
    </row>
    <row r="14456" spans="5:17" x14ac:dyDescent="0.25">
      <c r="E14456" s="265"/>
      <c r="M14456" s="159"/>
      <c r="N14456" s="149"/>
      <c r="P14456" s="135"/>
      <c r="Q14456" s="135"/>
    </row>
    <row r="14457" spans="5:17" x14ac:dyDescent="0.25">
      <c r="E14457" s="265"/>
      <c r="M14457" s="159"/>
      <c r="N14457" s="149"/>
      <c r="P14457" s="135"/>
      <c r="Q14457" s="135"/>
    </row>
    <row r="14458" spans="5:17" x14ac:dyDescent="0.25">
      <c r="E14458" s="265"/>
      <c r="M14458" s="159"/>
      <c r="N14458" s="149"/>
      <c r="P14458" s="135"/>
      <c r="Q14458" s="135"/>
    </row>
    <row r="14459" spans="5:17" x14ac:dyDescent="0.25">
      <c r="E14459" s="265"/>
      <c r="M14459" s="159"/>
      <c r="N14459" s="149"/>
      <c r="P14459" s="135"/>
      <c r="Q14459" s="135"/>
    </row>
    <row r="14460" spans="5:17" x14ac:dyDescent="0.25">
      <c r="E14460" s="265"/>
      <c r="M14460" s="159"/>
      <c r="N14460" s="149"/>
      <c r="P14460" s="135"/>
      <c r="Q14460" s="135"/>
    </row>
    <row r="14461" spans="5:17" x14ac:dyDescent="0.25">
      <c r="E14461" s="265"/>
      <c r="M14461" s="159"/>
      <c r="N14461" s="149"/>
      <c r="P14461" s="135"/>
      <c r="Q14461" s="135"/>
    </row>
    <row r="14462" spans="5:17" x14ac:dyDescent="0.25">
      <c r="E14462" s="265"/>
      <c r="M14462" s="159"/>
      <c r="N14462" s="149"/>
      <c r="P14462" s="135"/>
      <c r="Q14462" s="135"/>
    </row>
    <row r="14463" spans="5:17" x14ac:dyDescent="0.25">
      <c r="E14463" s="265"/>
      <c r="M14463" s="159"/>
      <c r="N14463" s="149"/>
      <c r="P14463" s="135"/>
      <c r="Q14463" s="135"/>
    </row>
    <row r="14464" spans="5:17" x14ac:dyDescent="0.25">
      <c r="E14464" s="265"/>
      <c r="M14464" s="159"/>
      <c r="N14464" s="149"/>
      <c r="P14464" s="135"/>
      <c r="Q14464" s="135"/>
    </row>
    <row r="14465" spans="5:17" x14ac:dyDescent="0.25">
      <c r="E14465" s="265"/>
      <c r="M14465" s="159"/>
      <c r="N14465" s="149"/>
      <c r="P14465" s="135"/>
      <c r="Q14465" s="135"/>
    </row>
    <row r="14466" spans="5:17" x14ac:dyDescent="0.25">
      <c r="E14466" s="265"/>
      <c r="M14466" s="159"/>
      <c r="N14466" s="149"/>
      <c r="P14466" s="135"/>
      <c r="Q14466" s="135"/>
    </row>
    <row r="14467" spans="5:17" x14ac:dyDescent="0.25">
      <c r="E14467" s="265"/>
      <c r="M14467" s="159"/>
      <c r="N14467" s="149"/>
      <c r="P14467" s="135"/>
      <c r="Q14467" s="135"/>
    </row>
    <row r="14468" spans="5:17" x14ac:dyDescent="0.25">
      <c r="E14468" s="265"/>
      <c r="M14468" s="159"/>
      <c r="N14468" s="149"/>
      <c r="P14468" s="135"/>
      <c r="Q14468" s="135"/>
    </row>
    <row r="14469" spans="5:17" x14ac:dyDescent="0.25">
      <c r="E14469" s="265"/>
      <c r="M14469" s="159"/>
      <c r="N14469" s="149"/>
      <c r="P14469" s="135"/>
      <c r="Q14469" s="135"/>
    </row>
    <row r="14470" spans="5:17" x14ac:dyDescent="0.25">
      <c r="E14470" s="265"/>
      <c r="M14470" s="159"/>
      <c r="N14470" s="149"/>
      <c r="P14470" s="135"/>
      <c r="Q14470" s="135"/>
    </row>
    <row r="14471" spans="5:17" x14ac:dyDescent="0.25">
      <c r="E14471" s="265"/>
      <c r="M14471" s="159"/>
      <c r="N14471" s="149"/>
      <c r="P14471" s="135"/>
      <c r="Q14471" s="135"/>
    </row>
    <row r="14472" spans="5:17" x14ac:dyDescent="0.25">
      <c r="E14472" s="265"/>
      <c r="M14472" s="159"/>
      <c r="N14472" s="149"/>
      <c r="P14472" s="135"/>
      <c r="Q14472" s="135"/>
    </row>
    <row r="14473" spans="5:17" x14ac:dyDescent="0.25">
      <c r="E14473" s="265"/>
      <c r="M14473" s="159"/>
      <c r="N14473" s="149"/>
      <c r="P14473" s="135"/>
      <c r="Q14473" s="135"/>
    </row>
    <row r="14474" spans="5:17" x14ac:dyDescent="0.25">
      <c r="E14474" s="265"/>
      <c r="M14474" s="159"/>
      <c r="N14474" s="149"/>
      <c r="P14474" s="135"/>
      <c r="Q14474" s="135"/>
    </row>
    <row r="14475" spans="5:17" x14ac:dyDescent="0.25">
      <c r="E14475" s="265"/>
      <c r="M14475" s="159"/>
      <c r="N14475" s="149"/>
      <c r="P14475" s="135"/>
      <c r="Q14475" s="135"/>
    </row>
    <row r="14476" spans="5:17" x14ac:dyDescent="0.25">
      <c r="E14476" s="265"/>
      <c r="M14476" s="159"/>
      <c r="N14476" s="149"/>
      <c r="P14476" s="135"/>
      <c r="Q14476" s="135"/>
    </row>
    <row r="14477" spans="5:17" x14ac:dyDescent="0.25">
      <c r="E14477" s="265"/>
      <c r="M14477" s="159"/>
      <c r="N14477" s="149"/>
      <c r="P14477" s="135"/>
      <c r="Q14477" s="135"/>
    </row>
    <row r="14478" spans="5:17" x14ac:dyDescent="0.25">
      <c r="E14478" s="265"/>
      <c r="M14478" s="159"/>
      <c r="N14478" s="149"/>
      <c r="P14478" s="135"/>
      <c r="Q14478" s="135"/>
    </row>
    <row r="14479" spans="5:17" x14ac:dyDescent="0.25">
      <c r="E14479" s="265"/>
      <c r="M14479" s="159"/>
      <c r="N14479" s="149"/>
      <c r="P14479" s="135"/>
      <c r="Q14479" s="135"/>
    </row>
    <row r="14480" spans="5:17" x14ac:dyDescent="0.25">
      <c r="E14480" s="265"/>
      <c r="M14480" s="159"/>
      <c r="N14480" s="149"/>
      <c r="P14480" s="135"/>
      <c r="Q14480" s="135"/>
    </row>
    <row r="14481" spans="5:17" x14ac:dyDescent="0.25">
      <c r="E14481" s="265"/>
      <c r="M14481" s="159"/>
      <c r="N14481" s="149"/>
      <c r="P14481" s="135"/>
      <c r="Q14481" s="135"/>
    </row>
    <row r="14482" spans="5:17" x14ac:dyDescent="0.25">
      <c r="E14482" s="265"/>
      <c r="M14482" s="159"/>
      <c r="N14482" s="149"/>
      <c r="P14482" s="135"/>
      <c r="Q14482" s="135"/>
    </row>
    <row r="14483" spans="5:17" x14ac:dyDescent="0.25">
      <c r="E14483" s="265"/>
      <c r="M14483" s="159"/>
      <c r="N14483" s="149"/>
      <c r="P14483" s="135"/>
      <c r="Q14483" s="135"/>
    </row>
    <row r="14484" spans="5:17" x14ac:dyDescent="0.25">
      <c r="E14484" s="265"/>
      <c r="M14484" s="159"/>
      <c r="N14484" s="149"/>
      <c r="P14484" s="135"/>
      <c r="Q14484" s="135"/>
    </row>
    <row r="14485" spans="5:17" x14ac:dyDescent="0.25">
      <c r="E14485" s="265"/>
      <c r="M14485" s="159"/>
      <c r="N14485" s="149"/>
      <c r="P14485" s="135"/>
      <c r="Q14485" s="135"/>
    </row>
    <row r="14486" spans="5:17" x14ac:dyDescent="0.25">
      <c r="E14486" s="265"/>
      <c r="M14486" s="159"/>
      <c r="N14486" s="149"/>
      <c r="P14486" s="135"/>
      <c r="Q14486" s="135"/>
    </row>
    <row r="14487" spans="5:17" x14ac:dyDescent="0.25">
      <c r="E14487" s="265"/>
      <c r="M14487" s="159"/>
      <c r="N14487" s="149"/>
      <c r="P14487" s="135"/>
      <c r="Q14487" s="135"/>
    </row>
    <row r="14488" spans="5:17" x14ac:dyDescent="0.25">
      <c r="E14488" s="265"/>
      <c r="M14488" s="159"/>
      <c r="N14488" s="149"/>
      <c r="P14488" s="135"/>
      <c r="Q14488" s="135"/>
    </row>
    <row r="14489" spans="5:17" x14ac:dyDescent="0.25">
      <c r="E14489" s="265"/>
      <c r="M14489" s="159"/>
      <c r="N14489" s="149"/>
      <c r="P14489" s="135"/>
      <c r="Q14489" s="135"/>
    </row>
    <row r="14490" spans="5:17" x14ac:dyDescent="0.25">
      <c r="E14490" s="265"/>
      <c r="M14490" s="159"/>
      <c r="N14490" s="149"/>
      <c r="P14490" s="135"/>
      <c r="Q14490" s="135"/>
    </row>
    <row r="14491" spans="5:17" x14ac:dyDescent="0.25">
      <c r="E14491" s="265"/>
      <c r="M14491" s="159"/>
      <c r="N14491" s="149"/>
      <c r="P14491" s="135"/>
      <c r="Q14491" s="135"/>
    </row>
    <row r="14492" spans="5:17" x14ac:dyDescent="0.25">
      <c r="E14492" s="265"/>
      <c r="M14492" s="159"/>
      <c r="N14492" s="149"/>
      <c r="P14492" s="135"/>
      <c r="Q14492" s="135"/>
    </row>
    <row r="14493" spans="5:17" x14ac:dyDescent="0.25">
      <c r="E14493" s="265"/>
      <c r="M14493" s="159"/>
      <c r="N14493" s="149"/>
      <c r="P14493" s="135"/>
      <c r="Q14493" s="135"/>
    </row>
    <row r="14494" spans="5:17" x14ac:dyDescent="0.25">
      <c r="E14494" s="265"/>
      <c r="M14494" s="159"/>
      <c r="N14494" s="149"/>
      <c r="P14494" s="135"/>
      <c r="Q14494" s="135"/>
    </row>
    <row r="14495" spans="5:17" x14ac:dyDescent="0.25">
      <c r="E14495" s="265"/>
      <c r="M14495" s="159"/>
      <c r="N14495" s="149"/>
      <c r="P14495" s="135"/>
      <c r="Q14495" s="135"/>
    </row>
    <row r="14496" spans="5:17" x14ac:dyDescent="0.25">
      <c r="E14496" s="265"/>
      <c r="M14496" s="159"/>
      <c r="N14496" s="149"/>
      <c r="P14496" s="135"/>
      <c r="Q14496" s="135"/>
    </row>
    <row r="14497" spans="5:17" x14ac:dyDescent="0.25">
      <c r="E14497" s="265"/>
      <c r="M14497" s="159"/>
      <c r="N14497" s="149"/>
      <c r="P14497" s="135"/>
      <c r="Q14497" s="135"/>
    </row>
    <row r="14498" spans="5:17" x14ac:dyDescent="0.25">
      <c r="E14498" s="265"/>
      <c r="M14498" s="159"/>
      <c r="N14498" s="149"/>
      <c r="P14498" s="135"/>
      <c r="Q14498" s="135"/>
    </row>
    <row r="14499" spans="5:17" x14ac:dyDescent="0.25">
      <c r="E14499" s="265"/>
      <c r="M14499" s="159"/>
      <c r="N14499" s="149"/>
      <c r="P14499" s="135"/>
      <c r="Q14499" s="135"/>
    </row>
    <row r="14500" spans="5:17" x14ac:dyDescent="0.25">
      <c r="E14500" s="265"/>
      <c r="M14500" s="159"/>
      <c r="N14500" s="149"/>
      <c r="P14500" s="135"/>
      <c r="Q14500" s="135"/>
    </row>
    <row r="14501" spans="5:17" x14ac:dyDescent="0.25">
      <c r="E14501" s="265"/>
      <c r="M14501" s="159"/>
      <c r="N14501" s="149"/>
      <c r="P14501" s="135"/>
      <c r="Q14501" s="135"/>
    </row>
    <row r="14502" spans="5:17" x14ac:dyDescent="0.25">
      <c r="E14502" s="265"/>
      <c r="M14502" s="159"/>
      <c r="N14502" s="149"/>
      <c r="P14502" s="135"/>
      <c r="Q14502" s="135"/>
    </row>
    <row r="14503" spans="5:17" x14ac:dyDescent="0.25">
      <c r="E14503" s="265"/>
      <c r="M14503" s="159"/>
      <c r="N14503" s="149"/>
      <c r="P14503" s="135"/>
      <c r="Q14503" s="135"/>
    </row>
    <row r="14504" spans="5:17" x14ac:dyDescent="0.25">
      <c r="E14504" s="265"/>
      <c r="M14504" s="159"/>
      <c r="N14504" s="149"/>
      <c r="P14504" s="135"/>
      <c r="Q14504" s="135"/>
    </row>
    <row r="14505" spans="5:17" x14ac:dyDescent="0.25">
      <c r="E14505" s="265"/>
      <c r="M14505" s="159"/>
      <c r="N14505" s="149"/>
      <c r="P14505" s="135"/>
      <c r="Q14505" s="135"/>
    </row>
    <row r="14506" spans="5:17" x14ac:dyDescent="0.25">
      <c r="E14506" s="265"/>
      <c r="M14506" s="159"/>
      <c r="N14506" s="149"/>
      <c r="P14506" s="135"/>
      <c r="Q14506" s="135"/>
    </row>
    <row r="14507" spans="5:17" x14ac:dyDescent="0.25">
      <c r="E14507" s="265"/>
      <c r="M14507" s="159"/>
      <c r="N14507" s="149"/>
      <c r="P14507" s="135"/>
      <c r="Q14507" s="135"/>
    </row>
    <row r="14508" spans="5:17" x14ac:dyDescent="0.25">
      <c r="E14508" s="265"/>
      <c r="M14508" s="159"/>
      <c r="N14508" s="149"/>
      <c r="P14508" s="135"/>
      <c r="Q14508" s="135"/>
    </row>
    <row r="14509" spans="5:17" x14ac:dyDescent="0.25">
      <c r="E14509" s="265"/>
      <c r="M14509" s="159"/>
      <c r="N14509" s="149"/>
      <c r="P14509" s="135"/>
      <c r="Q14509" s="135"/>
    </row>
    <row r="14510" spans="5:17" x14ac:dyDescent="0.25">
      <c r="E14510" s="265"/>
      <c r="M14510" s="159"/>
      <c r="N14510" s="149"/>
      <c r="P14510" s="135"/>
      <c r="Q14510" s="135"/>
    </row>
    <row r="14511" spans="5:17" x14ac:dyDescent="0.25">
      <c r="E14511" s="265"/>
      <c r="M14511" s="159"/>
      <c r="N14511" s="149"/>
      <c r="P14511" s="135"/>
      <c r="Q14511" s="135"/>
    </row>
    <row r="14512" spans="5:17" x14ac:dyDescent="0.25">
      <c r="E14512" s="265"/>
      <c r="M14512" s="159"/>
      <c r="N14512" s="149"/>
      <c r="P14512" s="135"/>
      <c r="Q14512" s="135"/>
    </row>
    <row r="14513" spans="5:17" x14ac:dyDescent="0.25">
      <c r="E14513" s="265"/>
      <c r="M14513" s="159"/>
      <c r="N14513" s="149"/>
      <c r="P14513" s="135"/>
      <c r="Q14513" s="135"/>
    </row>
    <row r="14514" spans="5:17" x14ac:dyDescent="0.25">
      <c r="E14514" s="265"/>
      <c r="M14514" s="159"/>
      <c r="N14514" s="149"/>
      <c r="P14514" s="135"/>
      <c r="Q14514" s="135"/>
    </row>
    <row r="14515" spans="5:17" x14ac:dyDescent="0.25">
      <c r="E14515" s="265"/>
      <c r="M14515" s="159"/>
      <c r="N14515" s="149"/>
      <c r="P14515" s="135"/>
      <c r="Q14515" s="135"/>
    </row>
    <row r="14516" spans="5:17" x14ac:dyDescent="0.25">
      <c r="E14516" s="265"/>
      <c r="M14516" s="159"/>
      <c r="N14516" s="149"/>
      <c r="P14516" s="135"/>
      <c r="Q14516" s="135"/>
    </row>
    <row r="14517" spans="5:17" x14ac:dyDescent="0.25">
      <c r="E14517" s="265"/>
      <c r="M14517" s="159"/>
      <c r="N14517" s="149"/>
      <c r="P14517" s="135"/>
      <c r="Q14517" s="135"/>
    </row>
    <row r="14518" spans="5:17" x14ac:dyDescent="0.25">
      <c r="E14518" s="265"/>
      <c r="M14518" s="159"/>
      <c r="N14518" s="149"/>
      <c r="P14518" s="135"/>
      <c r="Q14518" s="135"/>
    </row>
    <row r="14519" spans="5:17" x14ac:dyDescent="0.25">
      <c r="E14519" s="265"/>
      <c r="M14519" s="159"/>
      <c r="N14519" s="149"/>
      <c r="P14519" s="135"/>
      <c r="Q14519" s="135"/>
    </row>
    <row r="14520" spans="5:17" x14ac:dyDescent="0.25">
      <c r="E14520" s="265"/>
      <c r="M14520" s="159"/>
      <c r="N14520" s="149"/>
      <c r="P14520" s="135"/>
      <c r="Q14520" s="135"/>
    </row>
    <row r="14521" spans="5:17" x14ac:dyDescent="0.25">
      <c r="E14521" s="265"/>
      <c r="M14521" s="159"/>
      <c r="N14521" s="149"/>
      <c r="P14521" s="135"/>
      <c r="Q14521" s="135"/>
    </row>
    <row r="14522" spans="5:17" x14ac:dyDescent="0.25">
      <c r="E14522" s="265"/>
      <c r="M14522" s="159"/>
      <c r="N14522" s="149"/>
      <c r="P14522" s="135"/>
      <c r="Q14522" s="135"/>
    </row>
    <row r="14523" spans="5:17" x14ac:dyDescent="0.25">
      <c r="E14523" s="265"/>
      <c r="M14523" s="159"/>
      <c r="N14523" s="149"/>
      <c r="P14523" s="135"/>
      <c r="Q14523" s="135"/>
    </row>
    <row r="14524" spans="5:17" x14ac:dyDescent="0.25">
      <c r="E14524" s="265"/>
      <c r="M14524" s="159"/>
      <c r="N14524" s="149"/>
      <c r="P14524" s="135"/>
      <c r="Q14524" s="135"/>
    </row>
    <row r="14525" spans="5:17" x14ac:dyDescent="0.25">
      <c r="E14525" s="265"/>
      <c r="M14525" s="159"/>
      <c r="N14525" s="149"/>
      <c r="P14525" s="135"/>
      <c r="Q14525" s="135"/>
    </row>
    <row r="14526" spans="5:17" x14ac:dyDescent="0.25">
      <c r="E14526" s="265"/>
      <c r="M14526" s="159"/>
      <c r="N14526" s="149"/>
      <c r="P14526" s="135"/>
      <c r="Q14526" s="135"/>
    </row>
    <row r="14527" spans="5:17" x14ac:dyDescent="0.25">
      <c r="E14527" s="265"/>
      <c r="M14527" s="159"/>
      <c r="N14527" s="149"/>
      <c r="P14527" s="135"/>
      <c r="Q14527" s="135"/>
    </row>
    <row r="14528" spans="5:17" x14ac:dyDescent="0.25">
      <c r="E14528" s="265"/>
      <c r="M14528" s="159"/>
      <c r="N14528" s="149"/>
      <c r="P14528" s="135"/>
      <c r="Q14528" s="135"/>
    </row>
    <row r="14529" spans="5:17" x14ac:dyDescent="0.25">
      <c r="E14529" s="265"/>
      <c r="M14529" s="159"/>
      <c r="N14529" s="149"/>
      <c r="P14529" s="135"/>
      <c r="Q14529" s="135"/>
    </row>
    <row r="14530" spans="5:17" x14ac:dyDescent="0.25">
      <c r="E14530" s="265"/>
      <c r="M14530" s="159"/>
      <c r="N14530" s="149"/>
      <c r="P14530" s="135"/>
      <c r="Q14530" s="135"/>
    </row>
    <row r="14531" spans="5:17" x14ac:dyDescent="0.25">
      <c r="E14531" s="265"/>
      <c r="M14531" s="159"/>
      <c r="N14531" s="149"/>
      <c r="P14531" s="135"/>
      <c r="Q14531" s="135"/>
    </row>
    <row r="14532" spans="5:17" x14ac:dyDescent="0.25">
      <c r="E14532" s="265"/>
      <c r="M14532" s="159"/>
      <c r="N14532" s="149"/>
      <c r="P14532" s="135"/>
      <c r="Q14532" s="135"/>
    </row>
    <row r="14533" spans="5:17" x14ac:dyDescent="0.25">
      <c r="E14533" s="265"/>
      <c r="M14533" s="159"/>
      <c r="N14533" s="149"/>
      <c r="P14533" s="135"/>
      <c r="Q14533" s="135"/>
    </row>
    <row r="14534" spans="5:17" x14ac:dyDescent="0.25">
      <c r="E14534" s="265"/>
      <c r="M14534" s="159"/>
      <c r="N14534" s="149"/>
      <c r="P14534" s="135"/>
      <c r="Q14534" s="135"/>
    </row>
    <row r="14535" spans="5:17" x14ac:dyDescent="0.25">
      <c r="E14535" s="265"/>
      <c r="M14535" s="159"/>
      <c r="N14535" s="149"/>
      <c r="P14535" s="135"/>
      <c r="Q14535" s="135"/>
    </row>
    <row r="14536" spans="5:17" x14ac:dyDescent="0.25">
      <c r="E14536" s="265"/>
      <c r="M14536" s="159"/>
      <c r="N14536" s="149"/>
      <c r="P14536" s="135"/>
      <c r="Q14536" s="135"/>
    </row>
    <row r="14537" spans="5:17" x14ac:dyDescent="0.25">
      <c r="E14537" s="265"/>
      <c r="M14537" s="159"/>
      <c r="N14537" s="149"/>
      <c r="P14537" s="135"/>
      <c r="Q14537" s="135"/>
    </row>
    <row r="14538" spans="5:17" x14ac:dyDescent="0.25">
      <c r="E14538" s="265"/>
      <c r="M14538" s="159"/>
      <c r="N14538" s="149"/>
      <c r="P14538" s="135"/>
      <c r="Q14538" s="135"/>
    </row>
    <row r="14539" spans="5:17" x14ac:dyDescent="0.25">
      <c r="E14539" s="265"/>
      <c r="M14539" s="159"/>
      <c r="N14539" s="149"/>
      <c r="P14539" s="135"/>
      <c r="Q14539" s="135"/>
    </row>
    <row r="14540" spans="5:17" x14ac:dyDescent="0.25">
      <c r="E14540" s="265"/>
      <c r="M14540" s="159"/>
      <c r="N14540" s="149"/>
      <c r="P14540" s="135"/>
      <c r="Q14540" s="135"/>
    </row>
    <row r="14541" spans="5:17" x14ac:dyDescent="0.25">
      <c r="E14541" s="265"/>
      <c r="M14541" s="159"/>
      <c r="N14541" s="149"/>
      <c r="P14541" s="135"/>
      <c r="Q14541" s="135"/>
    </row>
    <row r="14542" spans="5:17" x14ac:dyDescent="0.25">
      <c r="E14542" s="265"/>
      <c r="M14542" s="159"/>
      <c r="N14542" s="149"/>
      <c r="P14542" s="135"/>
      <c r="Q14542" s="135"/>
    </row>
    <row r="14543" spans="5:17" x14ac:dyDescent="0.25">
      <c r="E14543" s="265"/>
      <c r="M14543" s="159"/>
      <c r="N14543" s="149"/>
      <c r="P14543" s="135"/>
      <c r="Q14543" s="135"/>
    </row>
    <row r="14544" spans="5:17" x14ac:dyDescent="0.25">
      <c r="E14544" s="265"/>
      <c r="M14544" s="159"/>
      <c r="N14544" s="149"/>
      <c r="P14544" s="135"/>
      <c r="Q14544" s="135"/>
    </row>
    <row r="14545" spans="5:17" x14ac:dyDescent="0.25">
      <c r="E14545" s="265"/>
      <c r="M14545" s="159"/>
      <c r="N14545" s="149"/>
      <c r="P14545" s="135"/>
      <c r="Q14545" s="135"/>
    </row>
    <row r="14546" spans="5:17" x14ac:dyDescent="0.25">
      <c r="E14546" s="265"/>
      <c r="M14546" s="159"/>
      <c r="N14546" s="149"/>
      <c r="P14546" s="135"/>
      <c r="Q14546" s="135"/>
    </row>
    <row r="14547" spans="5:17" x14ac:dyDescent="0.25">
      <c r="E14547" s="265"/>
      <c r="M14547" s="159"/>
      <c r="N14547" s="149"/>
      <c r="P14547" s="135"/>
      <c r="Q14547" s="135"/>
    </row>
    <row r="14548" spans="5:17" x14ac:dyDescent="0.25">
      <c r="E14548" s="265"/>
      <c r="M14548" s="159"/>
      <c r="N14548" s="149"/>
      <c r="P14548" s="135"/>
      <c r="Q14548" s="135"/>
    </row>
    <row r="14549" spans="5:17" x14ac:dyDescent="0.25">
      <c r="E14549" s="265"/>
      <c r="M14549" s="159"/>
      <c r="N14549" s="149"/>
      <c r="P14549" s="135"/>
      <c r="Q14549" s="135"/>
    </row>
    <row r="14550" spans="5:17" x14ac:dyDescent="0.25">
      <c r="E14550" s="265"/>
      <c r="M14550" s="159"/>
      <c r="N14550" s="149"/>
      <c r="P14550" s="135"/>
      <c r="Q14550" s="135"/>
    </row>
    <row r="14551" spans="5:17" x14ac:dyDescent="0.25">
      <c r="E14551" s="265"/>
      <c r="M14551" s="159"/>
      <c r="N14551" s="149"/>
      <c r="P14551" s="135"/>
      <c r="Q14551" s="135"/>
    </row>
    <row r="14552" spans="5:17" x14ac:dyDescent="0.25">
      <c r="E14552" s="265"/>
      <c r="M14552" s="159"/>
      <c r="N14552" s="149"/>
      <c r="P14552" s="135"/>
      <c r="Q14552" s="135"/>
    </row>
    <row r="14553" spans="5:17" x14ac:dyDescent="0.25">
      <c r="E14553" s="265"/>
      <c r="M14553" s="159"/>
      <c r="N14553" s="149"/>
      <c r="P14553" s="135"/>
      <c r="Q14553" s="135"/>
    </row>
    <row r="14554" spans="5:17" x14ac:dyDescent="0.25">
      <c r="E14554" s="265"/>
      <c r="M14554" s="159"/>
      <c r="N14554" s="149"/>
      <c r="P14554" s="135"/>
      <c r="Q14554" s="135"/>
    </row>
    <row r="14555" spans="5:17" x14ac:dyDescent="0.25">
      <c r="E14555" s="265"/>
      <c r="M14555" s="159"/>
      <c r="N14555" s="149"/>
      <c r="P14555" s="135"/>
      <c r="Q14555" s="135"/>
    </row>
    <row r="14556" spans="5:17" x14ac:dyDescent="0.25">
      <c r="E14556" s="265"/>
      <c r="M14556" s="159"/>
      <c r="N14556" s="149"/>
      <c r="P14556" s="135"/>
      <c r="Q14556" s="135"/>
    </row>
    <row r="14557" spans="5:17" x14ac:dyDescent="0.25">
      <c r="E14557" s="265"/>
      <c r="M14557" s="159"/>
      <c r="N14557" s="149"/>
      <c r="P14557" s="135"/>
      <c r="Q14557" s="135"/>
    </row>
    <row r="14558" spans="5:17" x14ac:dyDescent="0.25">
      <c r="E14558" s="265"/>
      <c r="M14558" s="159"/>
      <c r="N14558" s="149"/>
      <c r="P14558" s="135"/>
      <c r="Q14558" s="135"/>
    </row>
    <row r="14559" spans="5:17" x14ac:dyDescent="0.25">
      <c r="E14559" s="265"/>
      <c r="M14559" s="159"/>
      <c r="N14559" s="149"/>
      <c r="P14559" s="135"/>
      <c r="Q14559" s="135"/>
    </row>
    <row r="14560" spans="5:17" x14ac:dyDescent="0.25">
      <c r="E14560" s="265"/>
      <c r="M14560" s="159"/>
      <c r="N14560" s="149"/>
      <c r="P14560" s="135"/>
      <c r="Q14560" s="135"/>
    </row>
    <row r="14561" spans="5:17" x14ac:dyDescent="0.25">
      <c r="E14561" s="265"/>
      <c r="M14561" s="159"/>
      <c r="N14561" s="149"/>
      <c r="P14561" s="135"/>
      <c r="Q14561" s="135"/>
    </row>
    <row r="14562" spans="5:17" x14ac:dyDescent="0.25">
      <c r="E14562" s="265"/>
      <c r="M14562" s="159"/>
      <c r="N14562" s="149"/>
      <c r="P14562" s="135"/>
      <c r="Q14562" s="135"/>
    </row>
    <row r="14563" spans="5:17" x14ac:dyDescent="0.25">
      <c r="E14563" s="265"/>
      <c r="M14563" s="159"/>
      <c r="N14563" s="149"/>
      <c r="P14563" s="135"/>
      <c r="Q14563" s="135"/>
    </row>
    <row r="14564" spans="5:17" x14ac:dyDescent="0.25">
      <c r="E14564" s="265"/>
      <c r="M14564" s="159"/>
      <c r="N14564" s="149"/>
      <c r="P14564" s="135"/>
      <c r="Q14564" s="135"/>
    </row>
    <row r="14565" spans="5:17" x14ac:dyDescent="0.25">
      <c r="E14565" s="265"/>
      <c r="M14565" s="159"/>
      <c r="N14565" s="149"/>
      <c r="P14565" s="135"/>
      <c r="Q14565" s="135"/>
    </row>
    <row r="14566" spans="5:17" x14ac:dyDescent="0.25">
      <c r="E14566" s="265"/>
      <c r="M14566" s="159"/>
      <c r="N14566" s="149"/>
      <c r="P14566" s="135"/>
      <c r="Q14566" s="135"/>
    </row>
    <row r="14567" spans="5:17" x14ac:dyDescent="0.25">
      <c r="E14567" s="265"/>
      <c r="M14567" s="159"/>
      <c r="N14567" s="149"/>
      <c r="P14567" s="135"/>
      <c r="Q14567" s="135"/>
    </row>
    <row r="14568" spans="5:17" x14ac:dyDescent="0.25">
      <c r="E14568" s="265"/>
      <c r="M14568" s="159"/>
      <c r="N14568" s="149"/>
      <c r="P14568" s="135"/>
      <c r="Q14568" s="135"/>
    </row>
    <row r="14569" spans="5:17" x14ac:dyDescent="0.25">
      <c r="E14569" s="265"/>
      <c r="M14569" s="159"/>
      <c r="N14569" s="149"/>
      <c r="P14569" s="135"/>
      <c r="Q14569" s="135"/>
    </row>
    <row r="14570" spans="5:17" x14ac:dyDescent="0.25">
      <c r="E14570" s="265"/>
      <c r="M14570" s="159"/>
      <c r="N14570" s="149"/>
      <c r="P14570" s="135"/>
      <c r="Q14570" s="135"/>
    </row>
    <row r="14571" spans="5:17" x14ac:dyDescent="0.25">
      <c r="E14571" s="265"/>
      <c r="M14571" s="159"/>
      <c r="N14571" s="149"/>
      <c r="P14571" s="135"/>
      <c r="Q14571" s="135"/>
    </row>
    <row r="14572" spans="5:17" x14ac:dyDescent="0.25">
      <c r="E14572" s="265"/>
      <c r="M14572" s="159"/>
      <c r="N14572" s="149"/>
      <c r="P14572" s="135"/>
      <c r="Q14572" s="135"/>
    </row>
    <row r="14573" spans="5:17" x14ac:dyDescent="0.25">
      <c r="E14573" s="265"/>
      <c r="M14573" s="159"/>
      <c r="N14573" s="149"/>
      <c r="P14573" s="135"/>
      <c r="Q14573" s="135"/>
    </row>
    <row r="14574" spans="5:17" x14ac:dyDescent="0.25">
      <c r="E14574" s="265"/>
      <c r="M14574" s="159"/>
      <c r="N14574" s="149"/>
      <c r="P14574" s="135"/>
      <c r="Q14574" s="135"/>
    </row>
    <row r="14575" spans="5:17" x14ac:dyDescent="0.25">
      <c r="E14575" s="265"/>
      <c r="M14575" s="159"/>
      <c r="N14575" s="149"/>
      <c r="P14575" s="135"/>
      <c r="Q14575" s="135"/>
    </row>
    <row r="14576" spans="5:17" x14ac:dyDescent="0.25">
      <c r="E14576" s="265"/>
      <c r="M14576" s="159"/>
      <c r="N14576" s="149"/>
      <c r="P14576" s="135"/>
      <c r="Q14576" s="135"/>
    </row>
    <row r="14577" spans="5:17" x14ac:dyDescent="0.25">
      <c r="E14577" s="265"/>
      <c r="M14577" s="159"/>
      <c r="N14577" s="149"/>
      <c r="P14577" s="135"/>
      <c r="Q14577" s="135"/>
    </row>
    <row r="14578" spans="5:17" x14ac:dyDescent="0.25">
      <c r="E14578" s="265"/>
      <c r="M14578" s="159"/>
      <c r="N14578" s="149"/>
      <c r="P14578" s="135"/>
      <c r="Q14578" s="135"/>
    </row>
    <row r="14579" spans="5:17" x14ac:dyDescent="0.25">
      <c r="E14579" s="265"/>
      <c r="M14579" s="159"/>
      <c r="N14579" s="149"/>
      <c r="P14579" s="135"/>
      <c r="Q14579" s="135"/>
    </row>
    <row r="14580" spans="5:17" x14ac:dyDescent="0.25">
      <c r="E14580" s="265"/>
      <c r="M14580" s="159"/>
      <c r="N14580" s="149"/>
      <c r="P14580" s="135"/>
      <c r="Q14580" s="135"/>
    </row>
    <row r="14581" spans="5:17" x14ac:dyDescent="0.25">
      <c r="E14581" s="265"/>
      <c r="M14581" s="159"/>
      <c r="N14581" s="149"/>
      <c r="P14581" s="135"/>
      <c r="Q14581" s="135"/>
    </row>
    <row r="14582" spans="5:17" x14ac:dyDescent="0.25">
      <c r="E14582" s="265"/>
      <c r="M14582" s="159"/>
      <c r="N14582" s="149"/>
      <c r="P14582" s="135"/>
      <c r="Q14582" s="135"/>
    </row>
    <row r="14583" spans="5:17" x14ac:dyDescent="0.25">
      <c r="E14583" s="265"/>
      <c r="M14583" s="159"/>
      <c r="N14583" s="149"/>
      <c r="P14583" s="135"/>
      <c r="Q14583" s="135"/>
    </row>
    <row r="14584" spans="5:17" x14ac:dyDescent="0.25">
      <c r="E14584" s="265"/>
      <c r="M14584" s="159"/>
      <c r="N14584" s="149"/>
      <c r="P14584" s="135"/>
      <c r="Q14584" s="135"/>
    </row>
    <row r="14585" spans="5:17" x14ac:dyDescent="0.25">
      <c r="E14585" s="265"/>
      <c r="M14585" s="159"/>
      <c r="N14585" s="149"/>
      <c r="P14585" s="135"/>
      <c r="Q14585" s="135"/>
    </row>
    <row r="14586" spans="5:17" x14ac:dyDescent="0.25">
      <c r="E14586" s="265"/>
      <c r="M14586" s="159"/>
      <c r="N14586" s="149"/>
      <c r="P14586" s="135"/>
      <c r="Q14586" s="135"/>
    </row>
    <row r="14587" spans="5:17" x14ac:dyDescent="0.25">
      <c r="E14587" s="265"/>
      <c r="M14587" s="159"/>
      <c r="N14587" s="149"/>
      <c r="P14587" s="135"/>
      <c r="Q14587" s="135"/>
    </row>
    <row r="14588" spans="5:17" x14ac:dyDescent="0.25">
      <c r="E14588" s="265"/>
      <c r="M14588" s="159"/>
      <c r="N14588" s="149"/>
      <c r="P14588" s="135"/>
      <c r="Q14588" s="135"/>
    </row>
    <row r="14589" spans="5:17" x14ac:dyDescent="0.25">
      <c r="E14589" s="265"/>
      <c r="M14589" s="159"/>
      <c r="N14589" s="149"/>
      <c r="P14589" s="135"/>
      <c r="Q14589" s="135"/>
    </row>
    <row r="14590" spans="5:17" x14ac:dyDescent="0.25">
      <c r="E14590" s="265"/>
      <c r="M14590" s="159"/>
      <c r="N14590" s="149"/>
      <c r="P14590" s="135"/>
      <c r="Q14590" s="135"/>
    </row>
    <row r="14591" spans="5:17" x14ac:dyDescent="0.25">
      <c r="E14591" s="265"/>
      <c r="M14591" s="159"/>
      <c r="N14591" s="149"/>
      <c r="P14591" s="135"/>
      <c r="Q14591" s="135"/>
    </row>
    <row r="14592" spans="5:17" x14ac:dyDescent="0.25">
      <c r="E14592" s="265"/>
      <c r="M14592" s="159"/>
      <c r="N14592" s="149"/>
      <c r="P14592" s="135"/>
      <c r="Q14592" s="135"/>
    </row>
    <row r="14593" spans="5:17" x14ac:dyDescent="0.25">
      <c r="E14593" s="265"/>
      <c r="M14593" s="159"/>
      <c r="N14593" s="149"/>
      <c r="P14593" s="135"/>
      <c r="Q14593" s="135"/>
    </row>
    <row r="14594" spans="5:17" x14ac:dyDescent="0.25">
      <c r="E14594" s="265"/>
      <c r="M14594" s="159"/>
      <c r="N14594" s="149"/>
      <c r="P14594" s="135"/>
      <c r="Q14594" s="135"/>
    </row>
    <row r="14595" spans="5:17" x14ac:dyDescent="0.25">
      <c r="E14595" s="265"/>
      <c r="M14595" s="159"/>
      <c r="N14595" s="149"/>
      <c r="P14595" s="135"/>
      <c r="Q14595" s="135"/>
    </row>
    <row r="14596" spans="5:17" x14ac:dyDescent="0.25">
      <c r="E14596" s="265"/>
      <c r="M14596" s="159"/>
      <c r="N14596" s="149"/>
      <c r="P14596" s="135"/>
      <c r="Q14596" s="135"/>
    </row>
    <row r="14597" spans="5:17" x14ac:dyDescent="0.25">
      <c r="E14597" s="265"/>
      <c r="M14597" s="159"/>
      <c r="N14597" s="149"/>
      <c r="P14597" s="135"/>
      <c r="Q14597" s="135"/>
    </row>
    <row r="14598" spans="5:17" x14ac:dyDescent="0.25">
      <c r="E14598" s="265"/>
      <c r="M14598" s="159"/>
      <c r="N14598" s="149"/>
      <c r="P14598" s="135"/>
      <c r="Q14598" s="135"/>
    </row>
    <row r="14599" spans="5:17" x14ac:dyDescent="0.25">
      <c r="E14599" s="265"/>
      <c r="M14599" s="159"/>
      <c r="N14599" s="149"/>
      <c r="P14599" s="135"/>
      <c r="Q14599" s="135"/>
    </row>
    <row r="14600" spans="5:17" x14ac:dyDescent="0.25">
      <c r="E14600" s="265"/>
      <c r="M14600" s="159"/>
      <c r="N14600" s="149"/>
      <c r="P14600" s="135"/>
      <c r="Q14600" s="135"/>
    </row>
    <row r="14601" spans="5:17" x14ac:dyDescent="0.25">
      <c r="E14601" s="265"/>
      <c r="M14601" s="159"/>
      <c r="N14601" s="149"/>
      <c r="P14601" s="135"/>
      <c r="Q14601" s="135"/>
    </row>
    <row r="14602" spans="5:17" x14ac:dyDescent="0.25">
      <c r="E14602" s="265"/>
      <c r="M14602" s="159"/>
      <c r="N14602" s="149"/>
      <c r="P14602" s="135"/>
      <c r="Q14602" s="135"/>
    </row>
    <row r="14603" spans="5:17" x14ac:dyDescent="0.25">
      <c r="E14603" s="265"/>
      <c r="M14603" s="159"/>
      <c r="N14603" s="149"/>
      <c r="P14603" s="135"/>
      <c r="Q14603" s="135"/>
    </row>
    <row r="14604" spans="5:17" x14ac:dyDescent="0.25">
      <c r="E14604" s="265"/>
      <c r="M14604" s="159"/>
      <c r="N14604" s="149"/>
      <c r="P14604" s="135"/>
      <c r="Q14604" s="135"/>
    </row>
    <row r="14605" spans="5:17" x14ac:dyDescent="0.25">
      <c r="E14605" s="265"/>
      <c r="M14605" s="159"/>
      <c r="N14605" s="149"/>
      <c r="P14605" s="135"/>
      <c r="Q14605" s="135"/>
    </row>
    <row r="14606" spans="5:17" x14ac:dyDescent="0.25">
      <c r="E14606" s="265"/>
      <c r="M14606" s="159"/>
      <c r="N14606" s="149"/>
      <c r="P14606" s="135"/>
      <c r="Q14606" s="135"/>
    </row>
    <row r="14607" spans="5:17" x14ac:dyDescent="0.25">
      <c r="E14607" s="265"/>
      <c r="M14607" s="159"/>
      <c r="N14607" s="149"/>
      <c r="P14607" s="135"/>
      <c r="Q14607" s="135"/>
    </row>
    <row r="14608" spans="5:17" x14ac:dyDescent="0.25">
      <c r="E14608" s="265"/>
      <c r="M14608" s="159"/>
      <c r="N14608" s="149"/>
      <c r="P14608" s="135"/>
      <c r="Q14608" s="135"/>
    </row>
    <row r="14609" spans="5:17" x14ac:dyDescent="0.25">
      <c r="E14609" s="265"/>
      <c r="M14609" s="159"/>
      <c r="N14609" s="149"/>
      <c r="P14609" s="135"/>
      <c r="Q14609" s="135"/>
    </row>
    <row r="14610" spans="5:17" x14ac:dyDescent="0.25">
      <c r="E14610" s="265"/>
      <c r="M14610" s="159"/>
      <c r="N14610" s="149"/>
      <c r="P14610" s="135"/>
      <c r="Q14610" s="135"/>
    </row>
    <row r="14611" spans="5:17" x14ac:dyDescent="0.25">
      <c r="E14611" s="265"/>
      <c r="M14611" s="159"/>
      <c r="N14611" s="149"/>
      <c r="P14611" s="135"/>
      <c r="Q14611" s="135"/>
    </row>
    <row r="14612" spans="5:17" x14ac:dyDescent="0.25">
      <c r="E14612" s="265"/>
      <c r="M14612" s="159"/>
      <c r="N14612" s="149"/>
      <c r="P14612" s="135"/>
      <c r="Q14612" s="135"/>
    </row>
    <row r="14613" spans="5:17" x14ac:dyDescent="0.25">
      <c r="E14613" s="265"/>
      <c r="M14613" s="159"/>
      <c r="N14613" s="149"/>
      <c r="P14613" s="135"/>
      <c r="Q14613" s="135"/>
    </row>
    <row r="14614" spans="5:17" x14ac:dyDescent="0.25">
      <c r="E14614" s="265"/>
      <c r="M14614" s="159"/>
      <c r="N14614" s="149"/>
      <c r="P14614" s="135"/>
      <c r="Q14614" s="135"/>
    </row>
    <row r="14615" spans="5:17" x14ac:dyDescent="0.25">
      <c r="E14615" s="265"/>
      <c r="M14615" s="159"/>
      <c r="N14615" s="149"/>
      <c r="P14615" s="135"/>
      <c r="Q14615" s="135"/>
    </row>
    <row r="14616" spans="5:17" x14ac:dyDescent="0.25">
      <c r="E14616" s="265"/>
      <c r="M14616" s="159"/>
      <c r="N14616" s="149"/>
      <c r="P14616" s="135"/>
      <c r="Q14616" s="135"/>
    </row>
    <row r="14617" spans="5:17" x14ac:dyDescent="0.25">
      <c r="E14617" s="265"/>
      <c r="M14617" s="159"/>
      <c r="N14617" s="149"/>
      <c r="P14617" s="135"/>
      <c r="Q14617" s="135"/>
    </row>
    <row r="14618" spans="5:17" x14ac:dyDescent="0.25">
      <c r="E14618" s="265"/>
      <c r="M14618" s="159"/>
      <c r="N14618" s="149"/>
      <c r="P14618" s="135"/>
      <c r="Q14618" s="135"/>
    </row>
    <row r="14619" spans="5:17" x14ac:dyDescent="0.25">
      <c r="E14619" s="265"/>
      <c r="M14619" s="159"/>
      <c r="N14619" s="149"/>
      <c r="P14619" s="135"/>
      <c r="Q14619" s="135"/>
    </row>
    <row r="14620" spans="5:17" x14ac:dyDescent="0.25">
      <c r="E14620" s="265"/>
      <c r="M14620" s="159"/>
      <c r="N14620" s="149"/>
      <c r="P14620" s="135"/>
      <c r="Q14620" s="135"/>
    </row>
    <row r="14621" spans="5:17" x14ac:dyDescent="0.25">
      <c r="E14621" s="265"/>
      <c r="M14621" s="159"/>
      <c r="N14621" s="149"/>
      <c r="P14621" s="135"/>
      <c r="Q14621" s="135"/>
    </row>
    <row r="14622" spans="5:17" x14ac:dyDescent="0.25">
      <c r="E14622" s="265"/>
      <c r="M14622" s="159"/>
      <c r="N14622" s="149"/>
      <c r="P14622" s="135"/>
      <c r="Q14622" s="135"/>
    </row>
    <row r="14623" spans="5:17" x14ac:dyDescent="0.25">
      <c r="E14623" s="265"/>
      <c r="M14623" s="159"/>
      <c r="N14623" s="149"/>
      <c r="P14623" s="135"/>
      <c r="Q14623" s="135"/>
    </row>
    <row r="14624" spans="5:17" x14ac:dyDescent="0.25">
      <c r="E14624" s="265"/>
      <c r="M14624" s="159"/>
      <c r="N14624" s="149"/>
      <c r="P14624" s="135"/>
      <c r="Q14624" s="135"/>
    </row>
    <row r="14625" spans="5:17" x14ac:dyDescent="0.25">
      <c r="E14625" s="265"/>
      <c r="M14625" s="159"/>
      <c r="N14625" s="149"/>
      <c r="P14625" s="135"/>
      <c r="Q14625" s="135"/>
    </row>
    <row r="14626" spans="5:17" x14ac:dyDescent="0.25">
      <c r="E14626" s="265"/>
      <c r="M14626" s="159"/>
      <c r="N14626" s="149"/>
      <c r="P14626" s="135"/>
      <c r="Q14626" s="135"/>
    </row>
    <row r="14627" spans="5:17" x14ac:dyDescent="0.25">
      <c r="E14627" s="265"/>
      <c r="M14627" s="159"/>
      <c r="N14627" s="149"/>
      <c r="P14627" s="135"/>
      <c r="Q14627" s="135"/>
    </row>
    <row r="14628" spans="5:17" x14ac:dyDescent="0.25">
      <c r="E14628" s="265"/>
      <c r="M14628" s="159"/>
      <c r="N14628" s="149"/>
      <c r="P14628" s="135"/>
      <c r="Q14628" s="135"/>
    </row>
    <row r="14629" spans="5:17" x14ac:dyDescent="0.25">
      <c r="E14629" s="265"/>
      <c r="M14629" s="159"/>
      <c r="N14629" s="149"/>
      <c r="P14629" s="135"/>
      <c r="Q14629" s="135"/>
    </row>
    <row r="14630" spans="5:17" x14ac:dyDescent="0.25">
      <c r="E14630" s="265"/>
      <c r="M14630" s="159"/>
      <c r="N14630" s="149"/>
      <c r="P14630" s="135"/>
      <c r="Q14630" s="135"/>
    </row>
    <row r="14631" spans="5:17" x14ac:dyDescent="0.25">
      <c r="E14631" s="265"/>
      <c r="M14631" s="159"/>
      <c r="N14631" s="149"/>
      <c r="P14631" s="135"/>
      <c r="Q14631" s="135"/>
    </row>
    <row r="14632" spans="5:17" x14ac:dyDescent="0.25">
      <c r="E14632" s="265"/>
      <c r="M14632" s="159"/>
      <c r="N14632" s="149"/>
      <c r="P14632" s="135"/>
      <c r="Q14632" s="135"/>
    </row>
    <row r="14633" spans="5:17" x14ac:dyDescent="0.25">
      <c r="E14633" s="265"/>
      <c r="M14633" s="159"/>
      <c r="N14633" s="149"/>
      <c r="P14633" s="135"/>
      <c r="Q14633" s="135"/>
    </row>
    <row r="14634" spans="5:17" x14ac:dyDescent="0.25">
      <c r="E14634" s="265"/>
      <c r="M14634" s="159"/>
      <c r="N14634" s="149"/>
      <c r="P14634" s="135"/>
      <c r="Q14634" s="135"/>
    </row>
    <row r="14635" spans="5:17" x14ac:dyDescent="0.25">
      <c r="E14635" s="265"/>
      <c r="M14635" s="159"/>
      <c r="N14635" s="149"/>
      <c r="P14635" s="135"/>
      <c r="Q14635" s="135"/>
    </row>
    <row r="14636" spans="5:17" x14ac:dyDescent="0.25">
      <c r="E14636" s="265"/>
      <c r="M14636" s="159"/>
      <c r="N14636" s="149"/>
      <c r="P14636" s="135"/>
      <c r="Q14636" s="135"/>
    </row>
    <row r="14637" spans="5:17" x14ac:dyDescent="0.25">
      <c r="E14637" s="265"/>
      <c r="M14637" s="159"/>
      <c r="N14637" s="149"/>
      <c r="P14637" s="135"/>
      <c r="Q14637" s="135"/>
    </row>
    <row r="14638" spans="5:17" x14ac:dyDescent="0.25">
      <c r="E14638" s="265"/>
      <c r="M14638" s="159"/>
      <c r="N14638" s="149"/>
      <c r="P14638" s="135"/>
      <c r="Q14638" s="135"/>
    </row>
    <row r="14639" spans="5:17" x14ac:dyDescent="0.25">
      <c r="E14639" s="265"/>
      <c r="M14639" s="159"/>
      <c r="N14639" s="149"/>
      <c r="P14639" s="135"/>
      <c r="Q14639" s="135"/>
    </row>
    <row r="14640" spans="5:17" x14ac:dyDescent="0.25">
      <c r="E14640" s="265"/>
      <c r="M14640" s="159"/>
      <c r="N14640" s="149"/>
      <c r="P14640" s="135"/>
      <c r="Q14640" s="135"/>
    </row>
    <row r="14641" spans="5:17" x14ac:dyDescent="0.25">
      <c r="E14641" s="265"/>
      <c r="M14641" s="159"/>
      <c r="N14641" s="149"/>
      <c r="P14641" s="135"/>
      <c r="Q14641" s="135"/>
    </row>
    <row r="14642" spans="5:17" x14ac:dyDescent="0.25">
      <c r="E14642" s="265"/>
      <c r="M14642" s="159"/>
      <c r="N14642" s="149"/>
      <c r="P14642" s="135"/>
      <c r="Q14642" s="135"/>
    </row>
    <row r="14643" spans="5:17" x14ac:dyDescent="0.25">
      <c r="E14643" s="265"/>
      <c r="M14643" s="159"/>
      <c r="N14643" s="149"/>
      <c r="P14643" s="135"/>
      <c r="Q14643" s="135"/>
    </row>
    <row r="14644" spans="5:17" x14ac:dyDescent="0.25">
      <c r="E14644" s="265"/>
      <c r="M14644" s="159"/>
      <c r="N14644" s="149"/>
      <c r="P14644" s="135"/>
      <c r="Q14644" s="135"/>
    </row>
    <row r="14645" spans="5:17" x14ac:dyDescent="0.25">
      <c r="E14645" s="265"/>
      <c r="M14645" s="159"/>
      <c r="N14645" s="149"/>
      <c r="P14645" s="135"/>
      <c r="Q14645" s="135"/>
    </row>
    <row r="14646" spans="5:17" x14ac:dyDescent="0.25">
      <c r="E14646" s="265"/>
      <c r="M14646" s="159"/>
      <c r="N14646" s="149"/>
      <c r="P14646" s="135"/>
      <c r="Q14646" s="135"/>
    </row>
    <row r="14647" spans="5:17" x14ac:dyDescent="0.25">
      <c r="E14647" s="265"/>
      <c r="M14647" s="159"/>
      <c r="N14647" s="149"/>
      <c r="P14647" s="135"/>
      <c r="Q14647" s="135"/>
    </row>
    <row r="14648" spans="5:17" x14ac:dyDescent="0.25">
      <c r="E14648" s="265"/>
      <c r="M14648" s="159"/>
      <c r="N14648" s="149"/>
      <c r="P14648" s="135"/>
      <c r="Q14648" s="135"/>
    </row>
    <row r="14649" spans="5:17" x14ac:dyDescent="0.25">
      <c r="E14649" s="265"/>
      <c r="M14649" s="159"/>
      <c r="N14649" s="149"/>
      <c r="P14649" s="135"/>
      <c r="Q14649" s="135"/>
    </row>
    <row r="14650" spans="5:17" x14ac:dyDescent="0.25">
      <c r="E14650" s="265"/>
      <c r="M14650" s="159"/>
      <c r="N14650" s="149"/>
      <c r="P14650" s="135"/>
      <c r="Q14650" s="135"/>
    </row>
    <row r="14651" spans="5:17" x14ac:dyDescent="0.25">
      <c r="E14651" s="265"/>
      <c r="M14651" s="159"/>
      <c r="N14651" s="149"/>
      <c r="P14651" s="135"/>
      <c r="Q14651" s="135"/>
    </row>
    <row r="14652" spans="5:17" x14ac:dyDescent="0.25">
      <c r="E14652" s="265"/>
      <c r="M14652" s="159"/>
      <c r="N14652" s="149"/>
      <c r="P14652" s="135"/>
      <c r="Q14652" s="135"/>
    </row>
    <row r="14653" spans="5:17" x14ac:dyDescent="0.25">
      <c r="E14653" s="265"/>
      <c r="M14653" s="159"/>
      <c r="N14653" s="149"/>
      <c r="P14653" s="135"/>
      <c r="Q14653" s="135"/>
    </row>
    <row r="14654" spans="5:17" x14ac:dyDescent="0.25">
      <c r="E14654" s="265"/>
      <c r="M14654" s="159"/>
      <c r="N14654" s="149"/>
      <c r="P14654" s="135"/>
      <c r="Q14654" s="135"/>
    </row>
    <row r="14655" spans="5:17" x14ac:dyDescent="0.25">
      <c r="E14655" s="265"/>
      <c r="M14655" s="159"/>
      <c r="N14655" s="149"/>
      <c r="P14655" s="135"/>
      <c r="Q14655" s="135"/>
    </row>
    <row r="14656" spans="5:17" x14ac:dyDescent="0.25">
      <c r="E14656" s="265"/>
      <c r="M14656" s="159"/>
      <c r="N14656" s="149"/>
      <c r="P14656" s="135"/>
      <c r="Q14656" s="135"/>
    </row>
    <row r="14657" spans="5:17" x14ac:dyDescent="0.25">
      <c r="E14657" s="265"/>
      <c r="M14657" s="159"/>
      <c r="N14657" s="149"/>
      <c r="P14657" s="135"/>
      <c r="Q14657" s="135"/>
    </row>
    <row r="14658" spans="5:17" x14ac:dyDescent="0.25">
      <c r="E14658" s="265"/>
      <c r="M14658" s="159"/>
      <c r="N14658" s="149"/>
      <c r="P14658" s="135"/>
      <c r="Q14658" s="135"/>
    </row>
    <row r="14659" spans="5:17" x14ac:dyDescent="0.25">
      <c r="E14659" s="265"/>
      <c r="M14659" s="159"/>
      <c r="N14659" s="149"/>
      <c r="P14659" s="135"/>
      <c r="Q14659" s="135"/>
    </row>
    <row r="14660" spans="5:17" x14ac:dyDescent="0.25">
      <c r="E14660" s="265"/>
      <c r="M14660" s="159"/>
      <c r="N14660" s="149"/>
      <c r="P14660" s="135"/>
      <c r="Q14660" s="135"/>
    </row>
    <row r="14661" spans="5:17" x14ac:dyDescent="0.25">
      <c r="E14661" s="265"/>
      <c r="M14661" s="159"/>
      <c r="N14661" s="149"/>
      <c r="P14661" s="135"/>
      <c r="Q14661" s="135"/>
    </row>
    <row r="14662" spans="5:17" x14ac:dyDescent="0.25">
      <c r="E14662" s="265"/>
      <c r="M14662" s="159"/>
      <c r="N14662" s="149"/>
      <c r="P14662" s="135"/>
      <c r="Q14662" s="135"/>
    </row>
    <row r="14663" spans="5:17" x14ac:dyDescent="0.25">
      <c r="E14663" s="265"/>
      <c r="M14663" s="159"/>
      <c r="N14663" s="149"/>
      <c r="P14663" s="135"/>
      <c r="Q14663" s="135"/>
    </row>
    <row r="14664" spans="5:17" x14ac:dyDescent="0.25">
      <c r="E14664" s="265"/>
      <c r="M14664" s="159"/>
      <c r="N14664" s="149"/>
      <c r="P14664" s="135"/>
      <c r="Q14664" s="135"/>
    </row>
    <row r="14665" spans="5:17" x14ac:dyDescent="0.25">
      <c r="E14665" s="265"/>
      <c r="M14665" s="159"/>
      <c r="N14665" s="149"/>
      <c r="P14665" s="135"/>
      <c r="Q14665" s="135"/>
    </row>
    <row r="14666" spans="5:17" x14ac:dyDescent="0.25">
      <c r="E14666" s="265"/>
      <c r="M14666" s="159"/>
      <c r="N14666" s="149"/>
      <c r="P14666" s="135"/>
      <c r="Q14666" s="135"/>
    </row>
    <row r="14667" spans="5:17" x14ac:dyDescent="0.25">
      <c r="E14667" s="265"/>
      <c r="M14667" s="159"/>
      <c r="N14667" s="149"/>
      <c r="P14667" s="135"/>
      <c r="Q14667" s="135"/>
    </row>
    <row r="14668" spans="5:17" x14ac:dyDescent="0.25">
      <c r="E14668" s="265"/>
      <c r="M14668" s="159"/>
      <c r="N14668" s="149"/>
      <c r="P14668" s="135"/>
      <c r="Q14668" s="135"/>
    </row>
    <row r="14669" spans="5:17" x14ac:dyDescent="0.25">
      <c r="E14669" s="265"/>
      <c r="M14669" s="159"/>
      <c r="N14669" s="149"/>
      <c r="P14669" s="135"/>
      <c r="Q14669" s="135"/>
    </row>
    <row r="14670" spans="5:17" x14ac:dyDescent="0.25">
      <c r="E14670" s="265"/>
      <c r="M14670" s="159"/>
      <c r="N14670" s="149"/>
      <c r="P14670" s="135"/>
      <c r="Q14670" s="135"/>
    </row>
    <row r="14671" spans="5:17" x14ac:dyDescent="0.25">
      <c r="E14671" s="265"/>
      <c r="M14671" s="159"/>
      <c r="N14671" s="149"/>
      <c r="P14671" s="135"/>
      <c r="Q14671" s="135"/>
    </row>
    <row r="14672" spans="5:17" x14ac:dyDescent="0.25">
      <c r="E14672" s="265"/>
      <c r="M14672" s="159"/>
      <c r="N14672" s="149"/>
      <c r="P14672" s="135"/>
      <c r="Q14672" s="135"/>
    </row>
    <row r="14673" spans="5:17" x14ac:dyDescent="0.25">
      <c r="E14673" s="265"/>
      <c r="M14673" s="159"/>
      <c r="N14673" s="149"/>
      <c r="P14673" s="135"/>
      <c r="Q14673" s="135"/>
    </row>
    <row r="14674" spans="5:17" x14ac:dyDescent="0.25">
      <c r="E14674" s="265"/>
      <c r="M14674" s="159"/>
      <c r="N14674" s="149"/>
      <c r="P14674" s="135"/>
      <c r="Q14674" s="135"/>
    </row>
    <row r="14675" spans="5:17" x14ac:dyDescent="0.25">
      <c r="E14675" s="265"/>
      <c r="M14675" s="159"/>
      <c r="N14675" s="149"/>
      <c r="P14675" s="135"/>
      <c r="Q14675" s="135"/>
    </row>
    <row r="14676" spans="5:17" x14ac:dyDescent="0.25">
      <c r="E14676" s="265"/>
      <c r="M14676" s="159"/>
      <c r="N14676" s="149"/>
      <c r="P14676" s="135"/>
      <c r="Q14676" s="135"/>
    </row>
    <row r="14677" spans="5:17" x14ac:dyDescent="0.25">
      <c r="E14677" s="265"/>
      <c r="M14677" s="159"/>
      <c r="N14677" s="149"/>
      <c r="P14677" s="135"/>
      <c r="Q14677" s="135"/>
    </row>
    <row r="14678" spans="5:17" x14ac:dyDescent="0.25">
      <c r="E14678" s="265"/>
      <c r="M14678" s="159"/>
      <c r="N14678" s="149"/>
      <c r="P14678" s="135"/>
      <c r="Q14678" s="135"/>
    </row>
    <row r="14679" spans="5:17" x14ac:dyDescent="0.25">
      <c r="E14679" s="265"/>
      <c r="M14679" s="159"/>
      <c r="N14679" s="149"/>
      <c r="P14679" s="135"/>
      <c r="Q14679" s="135"/>
    </row>
    <row r="14680" spans="5:17" x14ac:dyDescent="0.25">
      <c r="E14680" s="265"/>
      <c r="M14680" s="159"/>
      <c r="N14680" s="149"/>
      <c r="P14680" s="135"/>
      <c r="Q14680" s="135"/>
    </row>
    <row r="14681" spans="5:17" x14ac:dyDescent="0.25">
      <c r="E14681" s="265"/>
      <c r="M14681" s="159"/>
      <c r="N14681" s="149"/>
      <c r="P14681" s="135"/>
      <c r="Q14681" s="135"/>
    </row>
    <row r="14682" spans="5:17" x14ac:dyDescent="0.25">
      <c r="E14682" s="265"/>
      <c r="M14682" s="159"/>
      <c r="N14682" s="149"/>
      <c r="P14682" s="135"/>
      <c r="Q14682" s="135"/>
    </row>
    <row r="14683" spans="5:17" x14ac:dyDescent="0.25">
      <c r="E14683" s="265"/>
      <c r="M14683" s="159"/>
      <c r="N14683" s="149"/>
      <c r="P14683" s="135"/>
      <c r="Q14683" s="135"/>
    </row>
    <row r="14684" spans="5:17" x14ac:dyDescent="0.25">
      <c r="E14684" s="265"/>
      <c r="M14684" s="159"/>
      <c r="N14684" s="149"/>
      <c r="P14684" s="135"/>
      <c r="Q14684" s="135"/>
    </row>
    <row r="14685" spans="5:17" x14ac:dyDescent="0.25">
      <c r="E14685" s="265"/>
      <c r="M14685" s="159"/>
      <c r="N14685" s="149"/>
      <c r="P14685" s="135"/>
      <c r="Q14685" s="135"/>
    </row>
    <row r="14686" spans="5:17" x14ac:dyDescent="0.25">
      <c r="E14686" s="265"/>
      <c r="M14686" s="159"/>
      <c r="N14686" s="149"/>
      <c r="P14686" s="135"/>
      <c r="Q14686" s="135"/>
    </row>
    <row r="14687" spans="5:17" x14ac:dyDescent="0.25">
      <c r="E14687" s="265"/>
      <c r="M14687" s="159"/>
      <c r="N14687" s="149"/>
      <c r="P14687" s="135"/>
      <c r="Q14687" s="135"/>
    </row>
    <row r="14688" spans="5:17" x14ac:dyDescent="0.25">
      <c r="E14688" s="265"/>
      <c r="M14688" s="159"/>
      <c r="N14688" s="149"/>
      <c r="P14688" s="135"/>
      <c r="Q14688" s="135"/>
    </row>
    <row r="14689" spans="5:17" x14ac:dyDescent="0.25">
      <c r="E14689" s="265"/>
      <c r="M14689" s="159"/>
      <c r="N14689" s="149"/>
      <c r="P14689" s="135"/>
      <c r="Q14689" s="135"/>
    </row>
    <row r="14690" spans="5:17" x14ac:dyDescent="0.25">
      <c r="E14690" s="265"/>
      <c r="M14690" s="159"/>
      <c r="N14690" s="149"/>
      <c r="P14690" s="135"/>
      <c r="Q14690" s="135"/>
    </row>
    <row r="14691" spans="5:17" x14ac:dyDescent="0.25">
      <c r="E14691" s="265"/>
      <c r="M14691" s="159"/>
      <c r="N14691" s="149"/>
      <c r="P14691" s="135"/>
      <c r="Q14691" s="135"/>
    </row>
    <row r="14692" spans="5:17" x14ac:dyDescent="0.25">
      <c r="E14692" s="265"/>
      <c r="M14692" s="159"/>
      <c r="N14692" s="149"/>
      <c r="P14692" s="135"/>
      <c r="Q14692" s="135"/>
    </row>
    <row r="14693" spans="5:17" x14ac:dyDescent="0.25">
      <c r="E14693" s="265"/>
      <c r="M14693" s="159"/>
      <c r="N14693" s="149"/>
      <c r="P14693" s="135"/>
      <c r="Q14693" s="135"/>
    </row>
    <row r="14694" spans="5:17" x14ac:dyDescent="0.25">
      <c r="E14694" s="265"/>
      <c r="M14694" s="159"/>
      <c r="N14694" s="149"/>
      <c r="P14694" s="135"/>
      <c r="Q14694" s="135"/>
    </row>
    <row r="14695" spans="5:17" x14ac:dyDescent="0.25">
      <c r="E14695" s="265"/>
      <c r="M14695" s="159"/>
      <c r="N14695" s="149"/>
      <c r="P14695" s="135"/>
      <c r="Q14695" s="135"/>
    </row>
    <row r="14696" spans="5:17" x14ac:dyDescent="0.25">
      <c r="E14696" s="265"/>
      <c r="M14696" s="159"/>
      <c r="N14696" s="149"/>
      <c r="P14696" s="135"/>
      <c r="Q14696" s="135"/>
    </row>
    <row r="14697" spans="5:17" x14ac:dyDescent="0.25">
      <c r="E14697" s="265"/>
      <c r="M14697" s="159"/>
      <c r="N14697" s="149"/>
      <c r="P14697" s="135"/>
      <c r="Q14697" s="135"/>
    </row>
    <row r="14698" spans="5:17" x14ac:dyDescent="0.25">
      <c r="E14698" s="265"/>
      <c r="M14698" s="159"/>
      <c r="N14698" s="149"/>
      <c r="P14698" s="135"/>
      <c r="Q14698" s="135"/>
    </row>
    <row r="14699" spans="5:17" x14ac:dyDescent="0.25">
      <c r="E14699" s="265"/>
      <c r="M14699" s="159"/>
      <c r="N14699" s="149"/>
      <c r="P14699" s="135"/>
      <c r="Q14699" s="135"/>
    </row>
    <row r="14700" spans="5:17" x14ac:dyDescent="0.25">
      <c r="E14700" s="265"/>
      <c r="M14700" s="159"/>
      <c r="N14700" s="149"/>
      <c r="P14700" s="135"/>
      <c r="Q14700" s="135"/>
    </row>
    <row r="14701" spans="5:17" x14ac:dyDescent="0.25">
      <c r="E14701" s="265"/>
      <c r="M14701" s="159"/>
      <c r="N14701" s="149"/>
      <c r="P14701" s="135"/>
      <c r="Q14701" s="135"/>
    </row>
    <row r="14702" spans="5:17" x14ac:dyDescent="0.25">
      <c r="E14702" s="265"/>
      <c r="M14702" s="159"/>
      <c r="N14702" s="149"/>
      <c r="P14702" s="135"/>
      <c r="Q14702" s="135"/>
    </row>
    <row r="14703" spans="5:17" x14ac:dyDescent="0.25">
      <c r="E14703" s="265"/>
      <c r="M14703" s="159"/>
      <c r="N14703" s="149"/>
      <c r="P14703" s="135"/>
      <c r="Q14703" s="135"/>
    </row>
    <row r="14704" spans="5:17" x14ac:dyDescent="0.25">
      <c r="E14704" s="265"/>
      <c r="M14704" s="159"/>
      <c r="N14704" s="149"/>
      <c r="P14704" s="135"/>
      <c r="Q14704" s="135"/>
    </row>
    <row r="14705" spans="5:17" x14ac:dyDescent="0.25">
      <c r="E14705" s="265"/>
      <c r="M14705" s="159"/>
      <c r="N14705" s="149"/>
      <c r="P14705" s="135"/>
      <c r="Q14705" s="135"/>
    </row>
    <row r="14706" spans="5:17" x14ac:dyDescent="0.25">
      <c r="E14706" s="265"/>
      <c r="M14706" s="159"/>
      <c r="N14706" s="149"/>
      <c r="P14706" s="135"/>
      <c r="Q14706" s="135"/>
    </row>
    <row r="14707" spans="5:17" x14ac:dyDescent="0.25">
      <c r="E14707" s="265"/>
      <c r="M14707" s="159"/>
      <c r="N14707" s="149"/>
      <c r="P14707" s="135"/>
      <c r="Q14707" s="135"/>
    </row>
    <row r="14708" spans="5:17" x14ac:dyDescent="0.25">
      <c r="E14708" s="265"/>
      <c r="M14708" s="159"/>
      <c r="N14708" s="149"/>
      <c r="P14708" s="135"/>
      <c r="Q14708" s="135"/>
    </row>
    <row r="14709" spans="5:17" x14ac:dyDescent="0.25">
      <c r="E14709" s="265"/>
      <c r="M14709" s="159"/>
      <c r="N14709" s="149"/>
      <c r="P14709" s="135"/>
      <c r="Q14709" s="135"/>
    </row>
    <row r="14710" spans="5:17" x14ac:dyDescent="0.25">
      <c r="E14710" s="265"/>
      <c r="M14710" s="159"/>
      <c r="N14710" s="149"/>
      <c r="P14710" s="135"/>
      <c r="Q14710" s="135"/>
    </row>
    <row r="14711" spans="5:17" x14ac:dyDescent="0.25">
      <c r="E14711" s="265"/>
      <c r="M14711" s="159"/>
      <c r="N14711" s="149"/>
      <c r="P14711" s="135"/>
      <c r="Q14711" s="135"/>
    </row>
    <row r="14712" spans="5:17" x14ac:dyDescent="0.25">
      <c r="E14712" s="265"/>
      <c r="M14712" s="159"/>
      <c r="N14712" s="149"/>
      <c r="P14712" s="135"/>
      <c r="Q14712" s="135"/>
    </row>
    <row r="14713" spans="5:17" x14ac:dyDescent="0.25">
      <c r="E14713" s="265"/>
      <c r="M14713" s="159"/>
      <c r="N14713" s="149"/>
      <c r="P14713" s="135"/>
      <c r="Q14713" s="135"/>
    </row>
    <row r="14714" spans="5:17" x14ac:dyDescent="0.25">
      <c r="E14714" s="265"/>
      <c r="M14714" s="159"/>
      <c r="N14714" s="149"/>
      <c r="P14714" s="135"/>
      <c r="Q14714" s="135"/>
    </row>
    <row r="14715" spans="5:17" x14ac:dyDescent="0.25">
      <c r="E14715" s="265"/>
      <c r="M14715" s="159"/>
      <c r="N14715" s="149"/>
      <c r="P14715" s="135"/>
      <c r="Q14715" s="135"/>
    </row>
    <row r="14716" spans="5:17" x14ac:dyDescent="0.25">
      <c r="E14716" s="265"/>
      <c r="M14716" s="159"/>
      <c r="N14716" s="149"/>
      <c r="P14716" s="135"/>
      <c r="Q14716" s="135"/>
    </row>
    <row r="14717" spans="5:17" x14ac:dyDescent="0.25">
      <c r="E14717" s="265"/>
      <c r="M14717" s="159"/>
      <c r="N14717" s="149"/>
      <c r="P14717" s="135"/>
      <c r="Q14717" s="135"/>
    </row>
    <row r="14718" spans="5:17" x14ac:dyDescent="0.25">
      <c r="E14718" s="265"/>
      <c r="M14718" s="159"/>
      <c r="N14718" s="149"/>
      <c r="P14718" s="135"/>
      <c r="Q14718" s="135"/>
    </row>
    <row r="14719" spans="5:17" x14ac:dyDescent="0.25">
      <c r="E14719" s="265"/>
      <c r="M14719" s="159"/>
      <c r="N14719" s="149"/>
      <c r="P14719" s="135"/>
      <c r="Q14719" s="135"/>
    </row>
    <row r="14720" spans="5:17" x14ac:dyDescent="0.25">
      <c r="E14720" s="265"/>
      <c r="M14720" s="159"/>
      <c r="N14720" s="149"/>
      <c r="P14720" s="135"/>
      <c r="Q14720" s="135"/>
    </row>
    <row r="14721" spans="5:17" x14ac:dyDescent="0.25">
      <c r="E14721" s="265"/>
      <c r="M14721" s="159"/>
      <c r="N14721" s="149"/>
      <c r="P14721" s="135"/>
      <c r="Q14721" s="135"/>
    </row>
    <row r="14722" spans="5:17" x14ac:dyDescent="0.25">
      <c r="E14722" s="265"/>
      <c r="M14722" s="159"/>
      <c r="N14722" s="149"/>
      <c r="P14722" s="135"/>
      <c r="Q14722" s="135"/>
    </row>
    <row r="14723" spans="5:17" x14ac:dyDescent="0.25">
      <c r="E14723" s="265"/>
      <c r="M14723" s="159"/>
      <c r="N14723" s="149"/>
      <c r="P14723" s="135"/>
      <c r="Q14723" s="135"/>
    </row>
    <row r="14724" spans="5:17" x14ac:dyDescent="0.25">
      <c r="E14724" s="265"/>
      <c r="M14724" s="159"/>
      <c r="N14724" s="149"/>
      <c r="P14724" s="135"/>
      <c r="Q14724" s="135"/>
    </row>
    <row r="14725" spans="5:17" x14ac:dyDescent="0.25">
      <c r="E14725" s="265"/>
      <c r="M14725" s="159"/>
      <c r="N14725" s="149"/>
      <c r="P14725" s="135"/>
      <c r="Q14725" s="135"/>
    </row>
    <row r="14726" spans="5:17" x14ac:dyDescent="0.25">
      <c r="E14726" s="265"/>
      <c r="M14726" s="159"/>
      <c r="N14726" s="149"/>
      <c r="P14726" s="135"/>
      <c r="Q14726" s="135"/>
    </row>
    <row r="14727" spans="5:17" x14ac:dyDescent="0.25">
      <c r="E14727" s="265"/>
      <c r="M14727" s="159"/>
      <c r="N14727" s="149"/>
      <c r="P14727" s="135"/>
      <c r="Q14727" s="135"/>
    </row>
    <row r="14728" spans="5:17" x14ac:dyDescent="0.25">
      <c r="E14728" s="265"/>
      <c r="M14728" s="159"/>
      <c r="N14728" s="149"/>
      <c r="P14728" s="135"/>
      <c r="Q14728" s="135"/>
    </row>
    <row r="14729" spans="5:17" x14ac:dyDescent="0.25">
      <c r="E14729" s="265"/>
      <c r="M14729" s="159"/>
      <c r="N14729" s="149"/>
      <c r="P14729" s="135"/>
      <c r="Q14729" s="135"/>
    </row>
    <row r="14730" spans="5:17" x14ac:dyDescent="0.25">
      <c r="E14730" s="265"/>
      <c r="M14730" s="159"/>
      <c r="N14730" s="149"/>
      <c r="P14730" s="135"/>
      <c r="Q14730" s="135"/>
    </row>
    <row r="14731" spans="5:17" x14ac:dyDescent="0.25">
      <c r="E14731" s="265"/>
      <c r="M14731" s="159"/>
      <c r="N14731" s="149"/>
      <c r="P14731" s="135"/>
      <c r="Q14731" s="135"/>
    </row>
    <row r="14732" spans="5:17" x14ac:dyDescent="0.25">
      <c r="E14732" s="265"/>
      <c r="M14732" s="159"/>
      <c r="N14732" s="149"/>
      <c r="P14732" s="135"/>
      <c r="Q14732" s="135"/>
    </row>
    <row r="14733" spans="5:17" x14ac:dyDescent="0.25">
      <c r="E14733" s="265"/>
      <c r="M14733" s="159"/>
      <c r="N14733" s="149"/>
      <c r="P14733" s="135"/>
      <c r="Q14733" s="135"/>
    </row>
    <row r="14734" spans="5:17" x14ac:dyDescent="0.25">
      <c r="E14734" s="265"/>
      <c r="M14734" s="159"/>
      <c r="N14734" s="149"/>
      <c r="P14734" s="135"/>
      <c r="Q14734" s="135"/>
    </row>
    <row r="14735" spans="5:17" x14ac:dyDescent="0.25">
      <c r="E14735" s="265"/>
      <c r="M14735" s="159"/>
      <c r="N14735" s="149"/>
      <c r="P14735" s="135"/>
      <c r="Q14735" s="135"/>
    </row>
    <row r="14736" spans="5:17" x14ac:dyDescent="0.25">
      <c r="E14736" s="265"/>
      <c r="M14736" s="159"/>
      <c r="N14736" s="149"/>
      <c r="P14736" s="135"/>
      <c r="Q14736" s="135"/>
    </row>
    <row r="14737" spans="5:17" x14ac:dyDescent="0.25">
      <c r="E14737" s="265"/>
      <c r="M14737" s="159"/>
      <c r="N14737" s="149"/>
      <c r="P14737" s="135"/>
      <c r="Q14737" s="135"/>
    </row>
    <row r="14738" spans="5:17" x14ac:dyDescent="0.25">
      <c r="E14738" s="265"/>
      <c r="M14738" s="159"/>
      <c r="N14738" s="149"/>
      <c r="P14738" s="135"/>
      <c r="Q14738" s="135"/>
    </row>
    <row r="14739" spans="5:17" x14ac:dyDescent="0.25">
      <c r="E14739" s="265"/>
      <c r="M14739" s="159"/>
      <c r="N14739" s="149"/>
      <c r="P14739" s="135"/>
      <c r="Q14739" s="135"/>
    </row>
    <row r="14740" spans="5:17" x14ac:dyDescent="0.25">
      <c r="E14740" s="265"/>
      <c r="M14740" s="159"/>
      <c r="N14740" s="149"/>
      <c r="P14740" s="135"/>
      <c r="Q14740" s="135"/>
    </row>
    <row r="14741" spans="5:17" x14ac:dyDescent="0.25">
      <c r="E14741" s="265"/>
      <c r="M14741" s="159"/>
      <c r="N14741" s="149"/>
      <c r="P14741" s="135"/>
      <c r="Q14741" s="135"/>
    </row>
    <row r="14742" spans="5:17" x14ac:dyDescent="0.25">
      <c r="E14742" s="265"/>
      <c r="M14742" s="159"/>
      <c r="N14742" s="149"/>
      <c r="P14742" s="135"/>
      <c r="Q14742" s="135"/>
    </row>
    <row r="14743" spans="5:17" x14ac:dyDescent="0.25">
      <c r="E14743" s="265"/>
      <c r="M14743" s="159"/>
      <c r="N14743" s="149"/>
      <c r="P14743" s="135"/>
      <c r="Q14743" s="135"/>
    </row>
    <row r="14744" spans="5:17" x14ac:dyDescent="0.25">
      <c r="E14744" s="265"/>
      <c r="M14744" s="159"/>
      <c r="N14744" s="149"/>
      <c r="P14744" s="135"/>
      <c r="Q14744" s="135"/>
    </row>
    <row r="14745" spans="5:17" x14ac:dyDescent="0.25">
      <c r="E14745" s="265"/>
      <c r="M14745" s="159"/>
      <c r="N14745" s="149"/>
      <c r="P14745" s="135"/>
      <c r="Q14745" s="135"/>
    </row>
    <row r="14746" spans="5:17" x14ac:dyDescent="0.25">
      <c r="E14746" s="265"/>
      <c r="M14746" s="159"/>
      <c r="N14746" s="149"/>
      <c r="P14746" s="135"/>
      <c r="Q14746" s="135"/>
    </row>
    <row r="14747" spans="5:17" x14ac:dyDescent="0.25">
      <c r="E14747" s="265"/>
      <c r="M14747" s="159"/>
      <c r="N14747" s="149"/>
      <c r="P14747" s="135"/>
      <c r="Q14747" s="135"/>
    </row>
    <row r="14748" spans="5:17" x14ac:dyDescent="0.25">
      <c r="E14748" s="265"/>
      <c r="M14748" s="159"/>
      <c r="N14748" s="149"/>
      <c r="P14748" s="135"/>
      <c r="Q14748" s="135"/>
    </row>
    <row r="14749" spans="5:17" x14ac:dyDescent="0.25">
      <c r="E14749" s="265"/>
      <c r="M14749" s="159"/>
      <c r="N14749" s="149"/>
      <c r="P14749" s="135"/>
      <c r="Q14749" s="135"/>
    </row>
    <row r="14750" spans="5:17" x14ac:dyDescent="0.25">
      <c r="E14750" s="265"/>
      <c r="M14750" s="159"/>
      <c r="N14750" s="149"/>
      <c r="P14750" s="135"/>
      <c r="Q14750" s="135"/>
    </row>
    <row r="14751" spans="5:17" x14ac:dyDescent="0.25">
      <c r="E14751" s="265"/>
      <c r="M14751" s="159"/>
      <c r="N14751" s="149"/>
      <c r="P14751" s="135"/>
      <c r="Q14751" s="135"/>
    </row>
    <row r="14752" spans="5:17" x14ac:dyDescent="0.25">
      <c r="E14752" s="265"/>
      <c r="M14752" s="159"/>
      <c r="N14752" s="149"/>
      <c r="P14752" s="135"/>
      <c r="Q14752" s="135"/>
    </row>
    <row r="14753" spans="5:17" x14ac:dyDescent="0.25">
      <c r="E14753" s="265"/>
      <c r="M14753" s="159"/>
      <c r="N14753" s="149"/>
      <c r="P14753" s="135"/>
      <c r="Q14753" s="135"/>
    </row>
    <row r="14754" spans="5:17" x14ac:dyDescent="0.25">
      <c r="E14754" s="265"/>
      <c r="M14754" s="159"/>
      <c r="N14754" s="149"/>
      <c r="P14754" s="135"/>
      <c r="Q14754" s="135"/>
    </row>
    <row r="14755" spans="5:17" x14ac:dyDescent="0.25">
      <c r="E14755" s="265"/>
      <c r="M14755" s="159"/>
      <c r="N14755" s="149"/>
      <c r="P14755" s="135"/>
      <c r="Q14755" s="135"/>
    </row>
    <row r="14756" spans="5:17" x14ac:dyDescent="0.25">
      <c r="E14756" s="265"/>
      <c r="M14756" s="159"/>
      <c r="N14756" s="149"/>
      <c r="P14756" s="135"/>
      <c r="Q14756" s="135"/>
    </row>
    <row r="14757" spans="5:17" x14ac:dyDescent="0.25">
      <c r="E14757" s="265"/>
      <c r="M14757" s="159"/>
      <c r="N14757" s="149"/>
      <c r="P14757" s="135"/>
      <c r="Q14757" s="135"/>
    </row>
    <row r="14758" spans="5:17" x14ac:dyDescent="0.25">
      <c r="E14758" s="265"/>
      <c r="M14758" s="159"/>
      <c r="N14758" s="149"/>
      <c r="P14758" s="135"/>
      <c r="Q14758" s="135"/>
    </row>
    <row r="14759" spans="5:17" x14ac:dyDescent="0.25">
      <c r="E14759" s="265"/>
      <c r="M14759" s="159"/>
      <c r="N14759" s="149"/>
      <c r="P14759" s="135"/>
      <c r="Q14759" s="135"/>
    </row>
    <row r="14760" spans="5:17" x14ac:dyDescent="0.25">
      <c r="E14760" s="265"/>
      <c r="M14760" s="159"/>
      <c r="N14760" s="149"/>
      <c r="P14760" s="135"/>
      <c r="Q14760" s="135"/>
    </row>
    <row r="14761" spans="5:17" x14ac:dyDescent="0.25">
      <c r="E14761" s="265"/>
      <c r="M14761" s="159"/>
      <c r="N14761" s="149"/>
      <c r="P14761" s="135"/>
      <c r="Q14761" s="135"/>
    </row>
    <row r="14762" spans="5:17" x14ac:dyDescent="0.25">
      <c r="E14762" s="265"/>
      <c r="M14762" s="159"/>
      <c r="N14762" s="149"/>
      <c r="P14762" s="135"/>
      <c r="Q14762" s="135"/>
    </row>
    <row r="14763" spans="5:17" x14ac:dyDescent="0.25">
      <c r="E14763" s="265"/>
      <c r="M14763" s="159"/>
      <c r="N14763" s="149"/>
      <c r="P14763" s="135"/>
      <c r="Q14763" s="135"/>
    </row>
    <row r="14764" spans="5:17" x14ac:dyDescent="0.25">
      <c r="E14764" s="265"/>
      <c r="M14764" s="159"/>
      <c r="N14764" s="149"/>
      <c r="P14764" s="135"/>
      <c r="Q14764" s="135"/>
    </row>
    <row r="14765" spans="5:17" x14ac:dyDescent="0.25">
      <c r="E14765" s="265"/>
      <c r="M14765" s="159"/>
      <c r="N14765" s="149"/>
      <c r="P14765" s="135"/>
      <c r="Q14765" s="135"/>
    </row>
    <row r="14766" spans="5:17" x14ac:dyDescent="0.25">
      <c r="E14766" s="265"/>
      <c r="M14766" s="159"/>
      <c r="N14766" s="149"/>
      <c r="P14766" s="135"/>
      <c r="Q14766" s="135"/>
    </row>
    <row r="14767" spans="5:17" x14ac:dyDescent="0.25">
      <c r="E14767" s="265"/>
      <c r="M14767" s="159"/>
      <c r="N14767" s="149"/>
      <c r="P14767" s="135"/>
      <c r="Q14767" s="135"/>
    </row>
    <row r="14768" spans="5:17" x14ac:dyDescent="0.25">
      <c r="E14768" s="265"/>
      <c r="M14768" s="159"/>
      <c r="N14768" s="149"/>
      <c r="P14768" s="135"/>
      <c r="Q14768" s="135"/>
    </row>
    <row r="14769" spans="5:17" x14ac:dyDescent="0.25">
      <c r="E14769" s="265"/>
      <c r="M14769" s="159"/>
      <c r="N14769" s="149"/>
      <c r="P14769" s="135"/>
      <c r="Q14769" s="135"/>
    </row>
    <row r="14770" spans="5:17" x14ac:dyDescent="0.25">
      <c r="E14770" s="265"/>
      <c r="M14770" s="159"/>
      <c r="N14770" s="149"/>
      <c r="P14770" s="135"/>
      <c r="Q14770" s="135"/>
    </row>
    <row r="14771" spans="5:17" x14ac:dyDescent="0.25">
      <c r="E14771" s="265"/>
      <c r="M14771" s="159"/>
      <c r="N14771" s="149"/>
      <c r="P14771" s="135"/>
      <c r="Q14771" s="135"/>
    </row>
    <row r="14772" spans="5:17" x14ac:dyDescent="0.25">
      <c r="E14772" s="265"/>
      <c r="M14772" s="159"/>
      <c r="N14772" s="149"/>
      <c r="P14772" s="135"/>
      <c r="Q14772" s="135"/>
    </row>
    <row r="14773" spans="5:17" x14ac:dyDescent="0.25">
      <c r="E14773" s="265"/>
      <c r="M14773" s="159"/>
      <c r="N14773" s="149"/>
      <c r="P14773" s="135"/>
      <c r="Q14773" s="135"/>
    </row>
    <row r="14774" spans="5:17" x14ac:dyDescent="0.25">
      <c r="E14774" s="265"/>
      <c r="M14774" s="159"/>
      <c r="N14774" s="149"/>
      <c r="P14774" s="135"/>
      <c r="Q14774" s="135"/>
    </row>
    <row r="14775" spans="5:17" x14ac:dyDescent="0.25">
      <c r="E14775" s="265"/>
      <c r="M14775" s="159"/>
      <c r="N14775" s="149"/>
      <c r="P14775" s="135"/>
      <c r="Q14775" s="135"/>
    </row>
    <row r="14776" spans="5:17" x14ac:dyDescent="0.25">
      <c r="E14776" s="265"/>
      <c r="M14776" s="159"/>
      <c r="N14776" s="149"/>
      <c r="P14776" s="135"/>
      <c r="Q14776" s="135"/>
    </row>
    <row r="14777" spans="5:17" x14ac:dyDescent="0.25">
      <c r="E14777" s="265"/>
      <c r="M14777" s="159"/>
      <c r="N14777" s="149"/>
      <c r="P14777" s="135"/>
      <c r="Q14777" s="135"/>
    </row>
    <row r="14778" spans="5:17" x14ac:dyDescent="0.25">
      <c r="E14778" s="265"/>
      <c r="M14778" s="159"/>
      <c r="N14778" s="149"/>
      <c r="P14778" s="135"/>
      <c r="Q14778" s="135"/>
    </row>
    <row r="14779" spans="5:17" x14ac:dyDescent="0.25">
      <c r="E14779" s="265"/>
      <c r="M14779" s="159"/>
      <c r="N14779" s="149"/>
      <c r="P14779" s="135"/>
      <c r="Q14779" s="135"/>
    </row>
    <row r="14780" spans="5:17" x14ac:dyDescent="0.25">
      <c r="E14780" s="265"/>
      <c r="M14780" s="159"/>
      <c r="N14780" s="149"/>
      <c r="P14780" s="135"/>
      <c r="Q14780" s="135"/>
    </row>
    <row r="14781" spans="5:17" x14ac:dyDescent="0.25">
      <c r="E14781" s="265"/>
      <c r="M14781" s="159"/>
      <c r="N14781" s="149"/>
      <c r="P14781" s="135"/>
      <c r="Q14781" s="135"/>
    </row>
    <row r="14782" spans="5:17" x14ac:dyDescent="0.25">
      <c r="E14782" s="265"/>
      <c r="M14782" s="159"/>
      <c r="N14782" s="149"/>
      <c r="P14782" s="135"/>
      <c r="Q14782" s="135"/>
    </row>
    <row r="14783" spans="5:17" x14ac:dyDescent="0.25">
      <c r="E14783" s="265"/>
      <c r="M14783" s="159"/>
      <c r="N14783" s="149"/>
      <c r="P14783" s="135"/>
      <c r="Q14783" s="135"/>
    </row>
    <row r="14784" spans="5:17" x14ac:dyDescent="0.25">
      <c r="E14784" s="265"/>
      <c r="M14784" s="159"/>
      <c r="N14784" s="149"/>
      <c r="P14784" s="135"/>
      <c r="Q14784" s="135"/>
    </row>
    <row r="14785" spans="5:17" x14ac:dyDescent="0.25">
      <c r="E14785" s="265"/>
      <c r="M14785" s="159"/>
      <c r="N14785" s="149"/>
      <c r="P14785" s="135"/>
      <c r="Q14785" s="135"/>
    </row>
    <row r="14786" spans="5:17" x14ac:dyDescent="0.25">
      <c r="E14786" s="265"/>
      <c r="M14786" s="159"/>
      <c r="N14786" s="149"/>
      <c r="P14786" s="135"/>
      <c r="Q14786" s="135"/>
    </row>
    <row r="14787" spans="5:17" x14ac:dyDescent="0.25">
      <c r="E14787" s="265"/>
      <c r="M14787" s="159"/>
      <c r="N14787" s="149"/>
      <c r="P14787" s="135"/>
      <c r="Q14787" s="135"/>
    </row>
    <row r="14788" spans="5:17" x14ac:dyDescent="0.25">
      <c r="E14788" s="265"/>
      <c r="M14788" s="159"/>
      <c r="N14788" s="149"/>
      <c r="P14788" s="135"/>
      <c r="Q14788" s="135"/>
    </row>
    <row r="14789" spans="5:17" x14ac:dyDescent="0.25">
      <c r="E14789" s="265"/>
      <c r="M14789" s="159"/>
      <c r="N14789" s="149"/>
      <c r="P14789" s="135"/>
      <c r="Q14789" s="135"/>
    </row>
    <row r="14790" spans="5:17" x14ac:dyDescent="0.25">
      <c r="E14790" s="265"/>
      <c r="M14790" s="159"/>
      <c r="N14790" s="149"/>
      <c r="P14790" s="135"/>
      <c r="Q14790" s="135"/>
    </row>
    <row r="14791" spans="5:17" x14ac:dyDescent="0.25">
      <c r="E14791" s="265"/>
      <c r="M14791" s="159"/>
      <c r="N14791" s="149"/>
      <c r="P14791" s="135"/>
      <c r="Q14791" s="135"/>
    </row>
    <row r="14792" spans="5:17" x14ac:dyDescent="0.25">
      <c r="E14792" s="265"/>
      <c r="M14792" s="159"/>
      <c r="N14792" s="149"/>
      <c r="P14792" s="135"/>
      <c r="Q14792" s="135"/>
    </row>
    <row r="14793" spans="5:17" x14ac:dyDescent="0.25">
      <c r="E14793" s="265"/>
      <c r="M14793" s="159"/>
      <c r="N14793" s="149"/>
      <c r="P14793" s="135"/>
      <c r="Q14793" s="135"/>
    </row>
    <row r="14794" spans="5:17" x14ac:dyDescent="0.25">
      <c r="E14794" s="265"/>
      <c r="M14794" s="159"/>
      <c r="N14794" s="149"/>
      <c r="P14794" s="135"/>
      <c r="Q14794" s="135"/>
    </row>
    <row r="14795" spans="5:17" x14ac:dyDescent="0.25">
      <c r="E14795" s="265"/>
      <c r="M14795" s="159"/>
      <c r="N14795" s="149"/>
      <c r="P14795" s="135"/>
      <c r="Q14795" s="135"/>
    </row>
    <row r="14796" spans="5:17" x14ac:dyDescent="0.25">
      <c r="E14796" s="265"/>
      <c r="M14796" s="159"/>
      <c r="N14796" s="149"/>
      <c r="P14796" s="135"/>
      <c r="Q14796" s="135"/>
    </row>
    <row r="14797" spans="5:17" x14ac:dyDescent="0.25">
      <c r="E14797" s="265"/>
      <c r="M14797" s="159"/>
      <c r="N14797" s="149"/>
      <c r="P14797" s="135"/>
      <c r="Q14797" s="135"/>
    </row>
    <row r="14798" spans="5:17" x14ac:dyDescent="0.25">
      <c r="E14798" s="265"/>
      <c r="M14798" s="159"/>
      <c r="N14798" s="149"/>
      <c r="P14798" s="135"/>
      <c r="Q14798" s="135"/>
    </row>
    <row r="14799" spans="5:17" x14ac:dyDescent="0.25">
      <c r="E14799" s="265"/>
      <c r="M14799" s="159"/>
      <c r="N14799" s="149"/>
      <c r="P14799" s="135"/>
      <c r="Q14799" s="135"/>
    </row>
    <row r="14800" spans="5:17" x14ac:dyDescent="0.25">
      <c r="E14800" s="265"/>
      <c r="M14800" s="159"/>
      <c r="N14800" s="149"/>
      <c r="P14800" s="135"/>
      <c r="Q14800" s="135"/>
    </row>
    <row r="14801" spans="5:17" x14ac:dyDescent="0.25">
      <c r="E14801" s="265"/>
      <c r="M14801" s="159"/>
      <c r="N14801" s="149"/>
      <c r="P14801" s="135"/>
      <c r="Q14801" s="135"/>
    </row>
    <row r="14802" spans="5:17" x14ac:dyDescent="0.25">
      <c r="E14802" s="265"/>
      <c r="M14802" s="159"/>
      <c r="N14802" s="149"/>
      <c r="P14802" s="135"/>
      <c r="Q14802" s="135"/>
    </row>
    <row r="14803" spans="5:17" x14ac:dyDescent="0.25">
      <c r="E14803" s="265"/>
      <c r="M14803" s="159"/>
      <c r="N14803" s="149"/>
      <c r="P14803" s="135"/>
      <c r="Q14803" s="135"/>
    </row>
    <row r="14804" spans="5:17" x14ac:dyDescent="0.25">
      <c r="E14804" s="265"/>
      <c r="M14804" s="159"/>
      <c r="N14804" s="149"/>
      <c r="P14804" s="135"/>
      <c r="Q14804" s="135"/>
    </row>
    <row r="14805" spans="5:17" x14ac:dyDescent="0.25">
      <c r="E14805" s="265"/>
      <c r="M14805" s="159"/>
      <c r="N14805" s="149"/>
      <c r="P14805" s="135"/>
      <c r="Q14805" s="135"/>
    </row>
    <row r="14806" spans="5:17" x14ac:dyDescent="0.25">
      <c r="E14806" s="265"/>
      <c r="M14806" s="159"/>
      <c r="N14806" s="149"/>
      <c r="P14806" s="135"/>
      <c r="Q14806" s="135"/>
    </row>
    <row r="14807" spans="5:17" x14ac:dyDescent="0.25">
      <c r="E14807" s="265"/>
      <c r="M14807" s="159"/>
      <c r="N14807" s="149"/>
      <c r="P14807" s="135"/>
      <c r="Q14807" s="135"/>
    </row>
    <row r="14808" spans="5:17" x14ac:dyDescent="0.25">
      <c r="E14808" s="265"/>
      <c r="M14808" s="159"/>
      <c r="N14808" s="149"/>
      <c r="P14808" s="135"/>
      <c r="Q14808" s="135"/>
    </row>
    <row r="14809" spans="5:17" x14ac:dyDescent="0.25">
      <c r="E14809" s="265"/>
      <c r="M14809" s="159"/>
      <c r="N14809" s="149"/>
      <c r="P14809" s="135"/>
      <c r="Q14809" s="135"/>
    </row>
    <row r="14810" spans="5:17" x14ac:dyDescent="0.25">
      <c r="E14810" s="265"/>
      <c r="M14810" s="159"/>
      <c r="N14810" s="149"/>
      <c r="P14810" s="135"/>
      <c r="Q14810" s="135"/>
    </row>
    <row r="14811" spans="5:17" x14ac:dyDescent="0.25">
      <c r="E14811" s="265"/>
      <c r="M14811" s="159"/>
      <c r="N14811" s="149"/>
      <c r="P14811" s="135"/>
      <c r="Q14811" s="135"/>
    </row>
    <row r="14812" spans="5:17" x14ac:dyDescent="0.25">
      <c r="E14812" s="265"/>
      <c r="M14812" s="159"/>
      <c r="N14812" s="149"/>
      <c r="P14812" s="135"/>
      <c r="Q14812" s="135"/>
    </row>
    <row r="14813" spans="5:17" x14ac:dyDescent="0.25">
      <c r="E14813" s="265"/>
      <c r="M14813" s="159"/>
      <c r="N14813" s="149"/>
      <c r="P14813" s="135"/>
      <c r="Q14813" s="135"/>
    </row>
    <row r="14814" spans="5:17" x14ac:dyDescent="0.25">
      <c r="E14814" s="265"/>
      <c r="M14814" s="159"/>
      <c r="N14814" s="149"/>
      <c r="P14814" s="135"/>
      <c r="Q14814" s="135"/>
    </row>
    <row r="14815" spans="5:17" x14ac:dyDescent="0.25">
      <c r="E14815" s="265"/>
      <c r="M14815" s="159"/>
      <c r="N14815" s="149"/>
      <c r="P14815" s="135"/>
      <c r="Q14815" s="135"/>
    </row>
    <row r="14816" spans="5:17" x14ac:dyDescent="0.25">
      <c r="E14816" s="265"/>
      <c r="M14816" s="159"/>
      <c r="N14816" s="149"/>
      <c r="P14816" s="135"/>
      <c r="Q14816" s="135"/>
    </row>
    <row r="14817" spans="5:17" x14ac:dyDescent="0.25">
      <c r="E14817" s="265"/>
      <c r="M14817" s="159"/>
      <c r="N14817" s="149"/>
      <c r="P14817" s="135"/>
      <c r="Q14817" s="135"/>
    </row>
    <row r="14818" spans="5:17" x14ac:dyDescent="0.25">
      <c r="E14818" s="265"/>
      <c r="M14818" s="159"/>
      <c r="N14818" s="149"/>
      <c r="P14818" s="135"/>
      <c r="Q14818" s="135"/>
    </row>
    <row r="14819" spans="5:17" x14ac:dyDescent="0.25">
      <c r="E14819" s="265"/>
      <c r="M14819" s="159"/>
      <c r="N14819" s="149"/>
      <c r="P14819" s="135"/>
      <c r="Q14819" s="135"/>
    </row>
    <row r="14820" spans="5:17" x14ac:dyDescent="0.25">
      <c r="E14820" s="265"/>
      <c r="M14820" s="159"/>
      <c r="N14820" s="149"/>
      <c r="P14820" s="135"/>
      <c r="Q14820" s="135"/>
    </row>
    <row r="14821" spans="5:17" x14ac:dyDescent="0.25">
      <c r="E14821" s="265"/>
      <c r="M14821" s="159"/>
      <c r="N14821" s="149"/>
      <c r="P14821" s="135"/>
      <c r="Q14821" s="135"/>
    </row>
    <row r="14822" spans="5:17" x14ac:dyDescent="0.25">
      <c r="E14822" s="265"/>
      <c r="M14822" s="159"/>
      <c r="N14822" s="149"/>
      <c r="P14822" s="135"/>
      <c r="Q14822" s="135"/>
    </row>
    <row r="14823" spans="5:17" x14ac:dyDescent="0.25">
      <c r="E14823" s="265"/>
      <c r="M14823" s="159"/>
      <c r="N14823" s="149"/>
      <c r="P14823" s="135"/>
      <c r="Q14823" s="135"/>
    </row>
    <row r="14824" spans="5:17" x14ac:dyDescent="0.25">
      <c r="E14824" s="265"/>
      <c r="M14824" s="159"/>
      <c r="N14824" s="149"/>
      <c r="P14824" s="135"/>
      <c r="Q14824" s="135"/>
    </row>
    <row r="14825" spans="5:17" x14ac:dyDescent="0.25">
      <c r="E14825" s="265"/>
      <c r="M14825" s="159"/>
      <c r="N14825" s="149"/>
      <c r="P14825" s="135"/>
      <c r="Q14825" s="135"/>
    </row>
    <row r="14826" spans="5:17" x14ac:dyDescent="0.25">
      <c r="E14826" s="265"/>
      <c r="M14826" s="159"/>
      <c r="N14826" s="149"/>
      <c r="P14826" s="135"/>
      <c r="Q14826" s="135"/>
    </row>
    <row r="14827" spans="5:17" x14ac:dyDescent="0.25">
      <c r="E14827" s="265"/>
      <c r="M14827" s="159"/>
      <c r="N14827" s="149"/>
      <c r="P14827" s="135"/>
      <c r="Q14827" s="135"/>
    </row>
    <row r="14828" spans="5:17" x14ac:dyDescent="0.25">
      <c r="E14828" s="265"/>
      <c r="M14828" s="159"/>
      <c r="N14828" s="149"/>
      <c r="P14828" s="135"/>
      <c r="Q14828" s="135"/>
    </row>
    <row r="14829" spans="5:17" x14ac:dyDescent="0.25">
      <c r="E14829" s="265"/>
      <c r="M14829" s="159"/>
      <c r="N14829" s="149"/>
      <c r="P14829" s="135"/>
      <c r="Q14829" s="135"/>
    </row>
    <row r="14830" spans="5:17" x14ac:dyDescent="0.25">
      <c r="E14830" s="265"/>
      <c r="M14830" s="159"/>
      <c r="N14830" s="149"/>
      <c r="P14830" s="135"/>
      <c r="Q14830" s="135"/>
    </row>
    <row r="14831" spans="5:17" x14ac:dyDescent="0.25">
      <c r="E14831" s="265"/>
      <c r="M14831" s="159"/>
      <c r="N14831" s="149"/>
      <c r="P14831" s="135"/>
      <c r="Q14831" s="135"/>
    </row>
    <row r="14832" spans="5:17" x14ac:dyDescent="0.25">
      <c r="E14832" s="265"/>
      <c r="M14832" s="159"/>
      <c r="N14832" s="149"/>
      <c r="P14832" s="135"/>
      <c r="Q14832" s="135"/>
    </row>
    <row r="14833" spans="5:17" x14ac:dyDescent="0.25">
      <c r="E14833" s="265"/>
      <c r="M14833" s="159"/>
      <c r="N14833" s="149"/>
      <c r="P14833" s="135"/>
      <c r="Q14833" s="135"/>
    </row>
    <row r="14834" spans="5:17" x14ac:dyDescent="0.25">
      <c r="E14834" s="265"/>
      <c r="M14834" s="159"/>
      <c r="N14834" s="149"/>
      <c r="P14834" s="135"/>
      <c r="Q14834" s="135"/>
    </row>
    <row r="14835" spans="5:17" x14ac:dyDescent="0.25">
      <c r="E14835" s="265"/>
      <c r="M14835" s="159"/>
      <c r="N14835" s="149"/>
      <c r="P14835" s="135"/>
      <c r="Q14835" s="135"/>
    </row>
    <row r="14836" spans="5:17" x14ac:dyDescent="0.25">
      <c r="E14836" s="265"/>
      <c r="M14836" s="159"/>
      <c r="N14836" s="149"/>
      <c r="P14836" s="135"/>
      <c r="Q14836" s="135"/>
    </row>
    <row r="14837" spans="5:17" x14ac:dyDescent="0.25">
      <c r="E14837" s="265"/>
      <c r="M14837" s="159"/>
      <c r="N14837" s="149"/>
      <c r="P14837" s="135"/>
      <c r="Q14837" s="135"/>
    </row>
    <row r="14838" spans="5:17" x14ac:dyDescent="0.25">
      <c r="E14838" s="265"/>
      <c r="M14838" s="159"/>
      <c r="N14838" s="149"/>
      <c r="P14838" s="135"/>
      <c r="Q14838" s="135"/>
    </row>
    <row r="14839" spans="5:17" x14ac:dyDescent="0.25">
      <c r="E14839" s="265"/>
      <c r="M14839" s="159"/>
      <c r="N14839" s="149"/>
      <c r="P14839" s="135"/>
      <c r="Q14839" s="135"/>
    </row>
    <row r="14840" spans="5:17" x14ac:dyDescent="0.25">
      <c r="E14840" s="265"/>
      <c r="M14840" s="159"/>
      <c r="N14840" s="149"/>
      <c r="P14840" s="135"/>
      <c r="Q14840" s="135"/>
    </row>
    <row r="14841" spans="5:17" x14ac:dyDescent="0.25">
      <c r="E14841" s="265"/>
      <c r="M14841" s="159"/>
      <c r="N14841" s="149"/>
      <c r="P14841" s="135"/>
      <c r="Q14841" s="135"/>
    </row>
    <row r="14842" spans="5:17" x14ac:dyDescent="0.25">
      <c r="E14842" s="265"/>
      <c r="M14842" s="159"/>
      <c r="N14842" s="149"/>
      <c r="P14842" s="135"/>
      <c r="Q14842" s="135"/>
    </row>
    <row r="14843" spans="5:17" x14ac:dyDescent="0.25">
      <c r="E14843" s="265"/>
      <c r="M14843" s="159"/>
      <c r="N14843" s="149"/>
      <c r="P14843" s="135"/>
      <c r="Q14843" s="135"/>
    </row>
    <row r="14844" spans="5:17" x14ac:dyDescent="0.25">
      <c r="E14844" s="265"/>
      <c r="M14844" s="159"/>
      <c r="N14844" s="149"/>
      <c r="P14844" s="135"/>
      <c r="Q14844" s="135"/>
    </row>
    <row r="14845" spans="5:17" x14ac:dyDescent="0.25">
      <c r="E14845" s="265"/>
      <c r="M14845" s="159"/>
      <c r="N14845" s="149"/>
      <c r="P14845" s="135"/>
      <c r="Q14845" s="135"/>
    </row>
    <row r="14846" spans="5:17" x14ac:dyDescent="0.25">
      <c r="E14846" s="265"/>
      <c r="M14846" s="159"/>
      <c r="N14846" s="149"/>
      <c r="P14846" s="135"/>
      <c r="Q14846" s="135"/>
    </row>
    <row r="14847" spans="5:17" x14ac:dyDescent="0.25">
      <c r="E14847" s="265"/>
      <c r="M14847" s="159"/>
      <c r="N14847" s="149"/>
      <c r="P14847" s="135"/>
      <c r="Q14847" s="135"/>
    </row>
    <row r="14848" spans="5:17" x14ac:dyDescent="0.25">
      <c r="E14848" s="265"/>
      <c r="M14848" s="159"/>
      <c r="N14848" s="149"/>
      <c r="P14848" s="135"/>
      <c r="Q14848" s="135"/>
    </row>
    <row r="14849" spans="5:17" x14ac:dyDescent="0.25">
      <c r="E14849" s="265"/>
      <c r="M14849" s="159"/>
      <c r="N14849" s="149"/>
      <c r="P14849" s="135"/>
      <c r="Q14849" s="135"/>
    </row>
    <row r="14850" spans="5:17" x14ac:dyDescent="0.25">
      <c r="E14850" s="265"/>
      <c r="M14850" s="159"/>
      <c r="N14850" s="149"/>
      <c r="P14850" s="135"/>
      <c r="Q14850" s="135"/>
    </row>
    <row r="14851" spans="5:17" x14ac:dyDescent="0.25">
      <c r="E14851" s="265"/>
      <c r="M14851" s="159"/>
      <c r="N14851" s="149"/>
      <c r="P14851" s="135"/>
      <c r="Q14851" s="135"/>
    </row>
    <row r="14852" spans="5:17" x14ac:dyDescent="0.25">
      <c r="E14852" s="265"/>
      <c r="M14852" s="159"/>
      <c r="N14852" s="149"/>
      <c r="P14852" s="135"/>
      <c r="Q14852" s="135"/>
    </row>
    <row r="14853" spans="5:17" x14ac:dyDescent="0.25">
      <c r="E14853" s="265"/>
      <c r="M14853" s="159"/>
      <c r="N14853" s="149"/>
      <c r="P14853" s="135"/>
      <c r="Q14853" s="135"/>
    </row>
    <row r="14854" spans="5:17" x14ac:dyDescent="0.25">
      <c r="E14854" s="265"/>
      <c r="M14854" s="159"/>
      <c r="N14854" s="149"/>
      <c r="P14854" s="135"/>
      <c r="Q14854" s="135"/>
    </row>
    <row r="14855" spans="5:17" x14ac:dyDescent="0.25">
      <c r="E14855" s="265"/>
      <c r="M14855" s="159"/>
      <c r="N14855" s="149"/>
      <c r="P14855" s="135"/>
      <c r="Q14855" s="135"/>
    </row>
    <row r="14856" spans="5:17" x14ac:dyDescent="0.25">
      <c r="E14856" s="265"/>
      <c r="M14856" s="159"/>
      <c r="N14856" s="149"/>
      <c r="P14856" s="135"/>
      <c r="Q14856" s="135"/>
    </row>
    <row r="14857" spans="5:17" x14ac:dyDescent="0.25">
      <c r="E14857" s="265"/>
      <c r="M14857" s="159"/>
      <c r="N14857" s="149"/>
      <c r="P14857" s="135"/>
      <c r="Q14857" s="135"/>
    </row>
    <row r="14858" spans="5:17" x14ac:dyDescent="0.25">
      <c r="E14858" s="265"/>
      <c r="M14858" s="159"/>
      <c r="N14858" s="149"/>
      <c r="P14858" s="135"/>
      <c r="Q14858" s="135"/>
    </row>
    <row r="14859" spans="5:17" x14ac:dyDescent="0.25">
      <c r="E14859" s="265"/>
      <c r="M14859" s="159"/>
      <c r="N14859" s="149"/>
      <c r="P14859" s="135"/>
      <c r="Q14859" s="135"/>
    </row>
    <row r="14860" spans="5:17" x14ac:dyDescent="0.25">
      <c r="E14860" s="265"/>
      <c r="M14860" s="159"/>
      <c r="N14860" s="149"/>
      <c r="P14860" s="135"/>
      <c r="Q14860" s="135"/>
    </row>
    <row r="14861" spans="5:17" x14ac:dyDescent="0.25">
      <c r="E14861" s="265"/>
      <c r="M14861" s="159"/>
      <c r="N14861" s="149"/>
      <c r="P14861" s="135"/>
      <c r="Q14861" s="135"/>
    </row>
    <row r="14862" spans="5:17" x14ac:dyDescent="0.25">
      <c r="E14862" s="265"/>
      <c r="M14862" s="159"/>
      <c r="N14862" s="149"/>
      <c r="P14862" s="135"/>
      <c r="Q14862" s="135"/>
    </row>
    <row r="14863" spans="5:17" x14ac:dyDescent="0.25">
      <c r="E14863" s="265"/>
      <c r="M14863" s="159"/>
      <c r="N14863" s="149"/>
      <c r="P14863" s="135"/>
      <c r="Q14863" s="135"/>
    </row>
    <row r="14864" spans="5:17" x14ac:dyDescent="0.25">
      <c r="E14864" s="265"/>
      <c r="M14864" s="159"/>
      <c r="N14864" s="149"/>
      <c r="P14864" s="135"/>
      <c r="Q14864" s="135"/>
    </row>
    <row r="14865" spans="5:17" x14ac:dyDescent="0.25">
      <c r="E14865" s="265"/>
      <c r="M14865" s="159"/>
      <c r="N14865" s="149"/>
      <c r="P14865" s="135"/>
      <c r="Q14865" s="135"/>
    </row>
    <row r="14866" spans="5:17" x14ac:dyDescent="0.25">
      <c r="E14866" s="265"/>
      <c r="M14866" s="159"/>
      <c r="N14866" s="149"/>
      <c r="P14866" s="135"/>
      <c r="Q14866" s="135"/>
    </row>
    <row r="14867" spans="5:17" x14ac:dyDescent="0.25">
      <c r="E14867" s="265"/>
      <c r="M14867" s="159"/>
      <c r="N14867" s="149"/>
      <c r="P14867" s="135"/>
      <c r="Q14867" s="135"/>
    </row>
    <row r="14868" spans="5:17" x14ac:dyDescent="0.25">
      <c r="E14868" s="265"/>
      <c r="M14868" s="159"/>
      <c r="N14868" s="149"/>
      <c r="P14868" s="135"/>
      <c r="Q14868" s="135"/>
    </row>
    <row r="14869" spans="5:17" x14ac:dyDescent="0.25">
      <c r="E14869" s="265"/>
      <c r="M14869" s="159"/>
      <c r="N14869" s="149"/>
      <c r="P14869" s="135"/>
      <c r="Q14869" s="135"/>
    </row>
    <row r="14870" spans="5:17" x14ac:dyDescent="0.25">
      <c r="E14870" s="265"/>
      <c r="M14870" s="159"/>
      <c r="N14870" s="149"/>
      <c r="P14870" s="135"/>
      <c r="Q14870" s="135"/>
    </row>
    <row r="14871" spans="5:17" x14ac:dyDescent="0.25">
      <c r="E14871" s="265"/>
      <c r="M14871" s="159"/>
      <c r="N14871" s="149"/>
      <c r="P14871" s="135"/>
      <c r="Q14871" s="135"/>
    </row>
    <row r="14872" spans="5:17" x14ac:dyDescent="0.25">
      <c r="E14872" s="265"/>
      <c r="M14872" s="159"/>
      <c r="N14872" s="149"/>
      <c r="P14872" s="135"/>
      <c r="Q14872" s="135"/>
    </row>
    <row r="14873" spans="5:17" x14ac:dyDescent="0.25">
      <c r="E14873" s="265"/>
      <c r="M14873" s="159"/>
      <c r="N14873" s="149"/>
      <c r="P14873" s="135"/>
      <c r="Q14873" s="135"/>
    </row>
    <row r="14874" spans="5:17" x14ac:dyDescent="0.25">
      <c r="E14874" s="265"/>
      <c r="M14874" s="159"/>
      <c r="N14874" s="149"/>
      <c r="P14874" s="135"/>
      <c r="Q14874" s="135"/>
    </row>
    <row r="14875" spans="5:17" x14ac:dyDescent="0.25">
      <c r="E14875" s="265"/>
      <c r="M14875" s="159"/>
      <c r="N14875" s="149"/>
      <c r="P14875" s="135"/>
      <c r="Q14875" s="135"/>
    </row>
    <row r="14876" spans="5:17" x14ac:dyDescent="0.25">
      <c r="E14876" s="265"/>
      <c r="M14876" s="159"/>
      <c r="N14876" s="149"/>
      <c r="P14876" s="135"/>
      <c r="Q14876" s="135"/>
    </row>
    <row r="14877" spans="5:17" x14ac:dyDescent="0.25">
      <c r="E14877" s="265"/>
      <c r="M14877" s="159"/>
      <c r="N14877" s="149"/>
      <c r="P14877" s="135"/>
      <c r="Q14877" s="135"/>
    </row>
    <row r="14878" spans="5:17" x14ac:dyDescent="0.25">
      <c r="E14878" s="265"/>
      <c r="M14878" s="159"/>
      <c r="N14878" s="149"/>
      <c r="P14878" s="135"/>
      <c r="Q14878" s="135"/>
    </row>
    <row r="14879" spans="5:17" x14ac:dyDescent="0.25">
      <c r="E14879" s="265"/>
      <c r="M14879" s="159"/>
      <c r="N14879" s="149"/>
      <c r="P14879" s="135"/>
      <c r="Q14879" s="135"/>
    </row>
    <row r="14880" spans="5:17" x14ac:dyDescent="0.25">
      <c r="E14880" s="265"/>
      <c r="M14880" s="159"/>
      <c r="N14880" s="149"/>
      <c r="P14880" s="135"/>
      <c r="Q14880" s="135"/>
    </row>
    <row r="14881" spans="5:17" x14ac:dyDescent="0.25">
      <c r="E14881" s="265"/>
      <c r="M14881" s="159"/>
      <c r="N14881" s="149"/>
      <c r="P14881" s="135"/>
      <c r="Q14881" s="135"/>
    </row>
    <row r="14882" spans="5:17" x14ac:dyDescent="0.25">
      <c r="E14882" s="265"/>
      <c r="M14882" s="159"/>
      <c r="N14882" s="149"/>
      <c r="P14882" s="135"/>
      <c r="Q14882" s="135"/>
    </row>
    <row r="14883" spans="5:17" x14ac:dyDescent="0.25">
      <c r="E14883" s="265"/>
      <c r="M14883" s="159"/>
      <c r="N14883" s="149"/>
      <c r="P14883" s="135"/>
      <c r="Q14883" s="135"/>
    </row>
    <row r="14884" spans="5:17" x14ac:dyDescent="0.25">
      <c r="E14884" s="265"/>
      <c r="M14884" s="159"/>
      <c r="N14884" s="149"/>
      <c r="P14884" s="135"/>
      <c r="Q14884" s="135"/>
    </row>
    <row r="14885" spans="5:17" x14ac:dyDescent="0.25">
      <c r="E14885" s="265"/>
      <c r="M14885" s="159"/>
      <c r="N14885" s="149"/>
      <c r="P14885" s="135"/>
      <c r="Q14885" s="135"/>
    </row>
    <row r="14886" spans="5:17" x14ac:dyDescent="0.25">
      <c r="E14886" s="265"/>
      <c r="M14886" s="159"/>
      <c r="N14886" s="149"/>
      <c r="P14886" s="135"/>
      <c r="Q14886" s="135"/>
    </row>
    <row r="14887" spans="5:17" x14ac:dyDescent="0.25">
      <c r="E14887" s="265"/>
      <c r="M14887" s="159"/>
      <c r="N14887" s="149"/>
      <c r="P14887" s="135"/>
      <c r="Q14887" s="135"/>
    </row>
    <row r="14888" spans="5:17" x14ac:dyDescent="0.25">
      <c r="E14888" s="265"/>
      <c r="M14888" s="159"/>
      <c r="N14888" s="149"/>
      <c r="P14888" s="135"/>
      <c r="Q14888" s="135"/>
    </row>
    <row r="14889" spans="5:17" x14ac:dyDescent="0.25">
      <c r="E14889" s="265"/>
      <c r="M14889" s="159"/>
      <c r="N14889" s="149"/>
      <c r="P14889" s="135"/>
      <c r="Q14889" s="135"/>
    </row>
    <row r="14890" spans="5:17" x14ac:dyDescent="0.25">
      <c r="E14890" s="265"/>
      <c r="M14890" s="159"/>
      <c r="N14890" s="149"/>
      <c r="P14890" s="135"/>
      <c r="Q14890" s="135"/>
    </row>
    <row r="14891" spans="5:17" x14ac:dyDescent="0.25">
      <c r="E14891" s="265"/>
      <c r="M14891" s="159"/>
      <c r="N14891" s="149"/>
      <c r="P14891" s="135"/>
      <c r="Q14891" s="135"/>
    </row>
    <row r="14892" spans="5:17" x14ac:dyDescent="0.25">
      <c r="E14892" s="265"/>
      <c r="M14892" s="159"/>
      <c r="N14892" s="149"/>
      <c r="P14892" s="135"/>
      <c r="Q14892" s="135"/>
    </row>
    <row r="14893" spans="5:17" x14ac:dyDescent="0.25">
      <c r="E14893" s="265"/>
      <c r="M14893" s="159"/>
      <c r="N14893" s="149"/>
      <c r="P14893" s="135"/>
      <c r="Q14893" s="135"/>
    </row>
    <row r="14894" spans="5:17" x14ac:dyDescent="0.25">
      <c r="E14894" s="265"/>
      <c r="M14894" s="159"/>
      <c r="N14894" s="149"/>
      <c r="P14894" s="135"/>
      <c r="Q14894" s="135"/>
    </row>
    <row r="14895" spans="5:17" x14ac:dyDescent="0.25">
      <c r="E14895" s="265"/>
      <c r="M14895" s="159"/>
      <c r="N14895" s="149"/>
      <c r="P14895" s="135"/>
      <c r="Q14895" s="135"/>
    </row>
    <row r="14896" spans="5:17" x14ac:dyDescent="0.25">
      <c r="E14896" s="265"/>
      <c r="M14896" s="159"/>
      <c r="N14896" s="149"/>
      <c r="P14896" s="135"/>
      <c r="Q14896" s="135"/>
    </row>
    <row r="14897" spans="5:17" x14ac:dyDescent="0.25">
      <c r="E14897" s="265"/>
      <c r="M14897" s="159"/>
      <c r="N14897" s="149"/>
      <c r="P14897" s="135"/>
      <c r="Q14897" s="135"/>
    </row>
    <row r="14898" spans="5:17" x14ac:dyDescent="0.25">
      <c r="E14898" s="265"/>
      <c r="M14898" s="159"/>
      <c r="N14898" s="149"/>
      <c r="P14898" s="135"/>
      <c r="Q14898" s="135"/>
    </row>
    <row r="14899" spans="5:17" x14ac:dyDescent="0.25">
      <c r="E14899" s="265"/>
      <c r="M14899" s="159"/>
      <c r="N14899" s="149"/>
      <c r="P14899" s="135"/>
      <c r="Q14899" s="135"/>
    </row>
    <row r="14900" spans="5:17" x14ac:dyDescent="0.25">
      <c r="E14900" s="265"/>
      <c r="M14900" s="159"/>
      <c r="N14900" s="149"/>
      <c r="P14900" s="135"/>
      <c r="Q14900" s="135"/>
    </row>
    <row r="14901" spans="5:17" x14ac:dyDescent="0.25">
      <c r="E14901" s="265"/>
      <c r="M14901" s="159"/>
      <c r="N14901" s="149"/>
      <c r="P14901" s="135"/>
      <c r="Q14901" s="135"/>
    </row>
    <row r="14902" spans="5:17" x14ac:dyDescent="0.25">
      <c r="E14902" s="265"/>
      <c r="M14902" s="159"/>
      <c r="N14902" s="149"/>
      <c r="P14902" s="135"/>
      <c r="Q14902" s="135"/>
    </row>
    <row r="14903" spans="5:17" x14ac:dyDescent="0.25">
      <c r="E14903" s="265"/>
      <c r="M14903" s="159"/>
      <c r="N14903" s="149"/>
      <c r="P14903" s="135"/>
      <c r="Q14903" s="135"/>
    </row>
    <row r="14904" spans="5:17" x14ac:dyDescent="0.25">
      <c r="E14904" s="265"/>
      <c r="M14904" s="159"/>
      <c r="N14904" s="149"/>
      <c r="P14904" s="135"/>
      <c r="Q14904" s="135"/>
    </row>
    <row r="14905" spans="5:17" x14ac:dyDescent="0.25">
      <c r="E14905" s="265"/>
      <c r="M14905" s="159"/>
      <c r="N14905" s="149"/>
      <c r="P14905" s="135"/>
      <c r="Q14905" s="135"/>
    </row>
    <row r="14906" spans="5:17" x14ac:dyDescent="0.25">
      <c r="E14906" s="265"/>
      <c r="M14906" s="159"/>
      <c r="N14906" s="149"/>
      <c r="P14906" s="135"/>
      <c r="Q14906" s="135"/>
    </row>
    <row r="14907" spans="5:17" x14ac:dyDescent="0.25">
      <c r="E14907" s="265"/>
      <c r="M14907" s="159"/>
      <c r="N14907" s="149"/>
      <c r="P14907" s="135"/>
      <c r="Q14907" s="135"/>
    </row>
    <row r="14908" spans="5:17" x14ac:dyDescent="0.25">
      <c r="E14908" s="265"/>
      <c r="M14908" s="159"/>
      <c r="N14908" s="149"/>
      <c r="P14908" s="135"/>
      <c r="Q14908" s="135"/>
    </row>
    <row r="14909" spans="5:17" x14ac:dyDescent="0.25">
      <c r="E14909" s="265"/>
      <c r="M14909" s="159"/>
      <c r="N14909" s="149"/>
      <c r="P14909" s="135"/>
      <c r="Q14909" s="135"/>
    </row>
    <row r="14910" spans="5:17" x14ac:dyDescent="0.25">
      <c r="E14910" s="265"/>
      <c r="M14910" s="159"/>
      <c r="N14910" s="149"/>
      <c r="P14910" s="135"/>
      <c r="Q14910" s="135"/>
    </row>
    <row r="14911" spans="5:17" x14ac:dyDescent="0.25">
      <c r="E14911" s="265"/>
      <c r="M14911" s="159"/>
      <c r="N14911" s="149"/>
      <c r="P14911" s="135"/>
      <c r="Q14911" s="135"/>
    </row>
    <row r="14912" spans="5:17" x14ac:dyDescent="0.25">
      <c r="E14912" s="265"/>
      <c r="M14912" s="159"/>
      <c r="N14912" s="149"/>
      <c r="P14912" s="135"/>
      <c r="Q14912" s="135"/>
    </row>
    <row r="14913" spans="5:17" x14ac:dyDescent="0.25">
      <c r="E14913" s="265"/>
      <c r="M14913" s="159"/>
      <c r="N14913" s="149"/>
      <c r="P14913" s="135"/>
      <c r="Q14913" s="135"/>
    </row>
    <row r="14914" spans="5:17" x14ac:dyDescent="0.25">
      <c r="E14914" s="265"/>
      <c r="M14914" s="159"/>
      <c r="N14914" s="149"/>
      <c r="P14914" s="135"/>
      <c r="Q14914" s="135"/>
    </row>
    <row r="14915" spans="5:17" x14ac:dyDescent="0.25">
      <c r="E14915" s="265"/>
      <c r="M14915" s="159"/>
      <c r="N14915" s="149"/>
      <c r="P14915" s="135"/>
      <c r="Q14915" s="135"/>
    </row>
    <row r="14916" spans="5:17" x14ac:dyDescent="0.25">
      <c r="E14916" s="265"/>
      <c r="M14916" s="159"/>
      <c r="N14916" s="149"/>
      <c r="P14916" s="135"/>
      <c r="Q14916" s="135"/>
    </row>
    <row r="14917" spans="5:17" x14ac:dyDescent="0.25">
      <c r="E14917" s="265"/>
      <c r="M14917" s="159"/>
      <c r="N14917" s="149"/>
      <c r="P14917" s="135"/>
      <c r="Q14917" s="135"/>
    </row>
    <row r="14918" spans="5:17" x14ac:dyDescent="0.25">
      <c r="E14918" s="265"/>
      <c r="M14918" s="159"/>
      <c r="N14918" s="149"/>
      <c r="P14918" s="135"/>
      <c r="Q14918" s="135"/>
    </row>
    <row r="14919" spans="5:17" x14ac:dyDescent="0.25">
      <c r="E14919" s="265"/>
      <c r="M14919" s="159"/>
      <c r="N14919" s="149"/>
      <c r="P14919" s="135"/>
      <c r="Q14919" s="135"/>
    </row>
    <row r="14920" spans="5:17" x14ac:dyDescent="0.25">
      <c r="E14920" s="265"/>
      <c r="M14920" s="159"/>
      <c r="N14920" s="149"/>
      <c r="P14920" s="135"/>
      <c r="Q14920" s="135"/>
    </row>
    <row r="14921" spans="5:17" x14ac:dyDescent="0.25">
      <c r="E14921" s="265"/>
      <c r="M14921" s="159"/>
      <c r="N14921" s="149"/>
      <c r="P14921" s="135"/>
      <c r="Q14921" s="135"/>
    </row>
    <row r="14922" spans="5:17" x14ac:dyDescent="0.25">
      <c r="E14922" s="265"/>
      <c r="M14922" s="159"/>
      <c r="N14922" s="149"/>
      <c r="P14922" s="135"/>
      <c r="Q14922" s="135"/>
    </row>
    <row r="14923" spans="5:17" x14ac:dyDescent="0.25">
      <c r="E14923" s="265"/>
      <c r="M14923" s="159"/>
      <c r="N14923" s="149"/>
      <c r="P14923" s="135"/>
      <c r="Q14923" s="135"/>
    </row>
    <row r="14924" spans="5:17" x14ac:dyDescent="0.25">
      <c r="E14924" s="265"/>
      <c r="M14924" s="159"/>
      <c r="N14924" s="149"/>
      <c r="P14924" s="135"/>
      <c r="Q14924" s="135"/>
    </row>
    <row r="14925" spans="5:17" x14ac:dyDescent="0.25">
      <c r="E14925" s="265"/>
      <c r="M14925" s="159"/>
      <c r="N14925" s="149"/>
      <c r="P14925" s="135"/>
      <c r="Q14925" s="135"/>
    </row>
    <row r="14926" spans="5:17" x14ac:dyDescent="0.25">
      <c r="E14926" s="265"/>
      <c r="M14926" s="159"/>
      <c r="N14926" s="149"/>
      <c r="P14926" s="135"/>
      <c r="Q14926" s="135"/>
    </row>
    <row r="14927" spans="5:17" x14ac:dyDescent="0.25">
      <c r="E14927" s="265"/>
      <c r="M14927" s="159"/>
      <c r="N14927" s="149"/>
      <c r="P14927" s="135"/>
      <c r="Q14927" s="135"/>
    </row>
    <row r="14928" spans="5:17" x14ac:dyDescent="0.25">
      <c r="E14928" s="265"/>
      <c r="M14928" s="159"/>
      <c r="N14928" s="149"/>
      <c r="P14928" s="135"/>
      <c r="Q14928" s="135"/>
    </row>
    <row r="14929" spans="5:17" x14ac:dyDescent="0.25">
      <c r="E14929" s="265"/>
      <c r="M14929" s="159"/>
      <c r="N14929" s="149"/>
      <c r="P14929" s="135"/>
      <c r="Q14929" s="135"/>
    </row>
    <row r="14930" spans="5:17" x14ac:dyDescent="0.25">
      <c r="E14930" s="265"/>
      <c r="M14930" s="159"/>
      <c r="N14930" s="149"/>
      <c r="P14930" s="135"/>
      <c r="Q14930" s="135"/>
    </row>
    <row r="14931" spans="5:17" x14ac:dyDescent="0.25">
      <c r="E14931" s="265"/>
      <c r="M14931" s="159"/>
      <c r="N14931" s="149"/>
      <c r="P14931" s="135"/>
      <c r="Q14931" s="135"/>
    </row>
    <row r="14932" spans="5:17" x14ac:dyDescent="0.25">
      <c r="E14932" s="265"/>
      <c r="M14932" s="159"/>
      <c r="N14932" s="149"/>
      <c r="P14932" s="135"/>
      <c r="Q14932" s="135"/>
    </row>
    <row r="14933" spans="5:17" x14ac:dyDescent="0.25">
      <c r="E14933" s="265"/>
      <c r="M14933" s="159"/>
      <c r="N14933" s="149"/>
      <c r="P14933" s="135"/>
      <c r="Q14933" s="135"/>
    </row>
    <row r="14934" spans="5:17" x14ac:dyDescent="0.25">
      <c r="E14934" s="265"/>
      <c r="M14934" s="159"/>
      <c r="N14934" s="149"/>
      <c r="P14934" s="135"/>
      <c r="Q14934" s="135"/>
    </row>
    <row r="14935" spans="5:17" x14ac:dyDescent="0.25">
      <c r="E14935" s="265"/>
      <c r="M14935" s="159"/>
      <c r="N14935" s="149"/>
      <c r="P14935" s="135"/>
      <c r="Q14935" s="135"/>
    </row>
    <row r="14936" spans="5:17" x14ac:dyDescent="0.25">
      <c r="E14936" s="265"/>
      <c r="M14936" s="159"/>
      <c r="N14936" s="149"/>
      <c r="P14936" s="135"/>
      <c r="Q14936" s="135"/>
    </row>
    <row r="14937" spans="5:17" x14ac:dyDescent="0.25">
      <c r="E14937" s="265"/>
      <c r="M14937" s="159"/>
      <c r="N14937" s="149"/>
      <c r="P14937" s="135"/>
      <c r="Q14937" s="135"/>
    </row>
    <row r="14938" spans="5:17" x14ac:dyDescent="0.25">
      <c r="E14938" s="265"/>
      <c r="M14938" s="159"/>
      <c r="N14938" s="149"/>
      <c r="P14938" s="135"/>
      <c r="Q14938" s="135"/>
    </row>
    <row r="14939" spans="5:17" x14ac:dyDescent="0.25">
      <c r="E14939" s="265"/>
      <c r="M14939" s="159"/>
      <c r="N14939" s="149"/>
      <c r="P14939" s="135"/>
      <c r="Q14939" s="135"/>
    </row>
    <row r="14940" spans="5:17" x14ac:dyDescent="0.25">
      <c r="E14940" s="265"/>
      <c r="M14940" s="159"/>
      <c r="N14940" s="149"/>
      <c r="P14940" s="135"/>
      <c r="Q14940" s="135"/>
    </row>
    <row r="14941" spans="5:17" x14ac:dyDescent="0.25">
      <c r="E14941" s="265"/>
      <c r="M14941" s="159"/>
      <c r="N14941" s="149"/>
      <c r="P14941" s="135"/>
      <c r="Q14941" s="135"/>
    </row>
    <row r="14942" spans="5:17" x14ac:dyDescent="0.25">
      <c r="E14942" s="265"/>
      <c r="M14942" s="159"/>
      <c r="N14942" s="149"/>
      <c r="P14942" s="135"/>
      <c r="Q14942" s="135"/>
    </row>
    <row r="14943" spans="5:17" x14ac:dyDescent="0.25">
      <c r="E14943" s="265"/>
      <c r="M14943" s="159"/>
      <c r="N14943" s="149"/>
      <c r="P14943" s="135"/>
      <c r="Q14943" s="135"/>
    </row>
    <row r="14944" spans="5:17" x14ac:dyDescent="0.25">
      <c r="E14944" s="265"/>
      <c r="M14944" s="159"/>
      <c r="N14944" s="149"/>
      <c r="P14944" s="135"/>
      <c r="Q14944" s="135"/>
    </row>
    <row r="14945" spans="5:17" x14ac:dyDescent="0.25">
      <c r="E14945" s="265"/>
      <c r="M14945" s="159"/>
      <c r="N14945" s="149"/>
      <c r="P14945" s="135"/>
      <c r="Q14945" s="135"/>
    </row>
    <row r="14946" spans="5:17" x14ac:dyDescent="0.25">
      <c r="E14946" s="265"/>
      <c r="M14946" s="159"/>
      <c r="N14946" s="149"/>
      <c r="P14946" s="135"/>
      <c r="Q14946" s="135"/>
    </row>
    <row r="14947" spans="5:17" x14ac:dyDescent="0.25">
      <c r="E14947" s="265"/>
      <c r="M14947" s="159"/>
      <c r="N14947" s="149"/>
      <c r="P14947" s="135"/>
      <c r="Q14947" s="135"/>
    </row>
    <row r="14948" spans="5:17" x14ac:dyDescent="0.25">
      <c r="E14948" s="265"/>
      <c r="M14948" s="159"/>
      <c r="N14948" s="149"/>
      <c r="P14948" s="135"/>
      <c r="Q14948" s="135"/>
    </row>
    <row r="14949" spans="5:17" x14ac:dyDescent="0.25">
      <c r="E14949" s="265"/>
      <c r="M14949" s="159"/>
      <c r="N14949" s="149"/>
      <c r="P14949" s="135"/>
      <c r="Q14949" s="135"/>
    </row>
    <row r="14950" spans="5:17" x14ac:dyDescent="0.25">
      <c r="E14950" s="265"/>
      <c r="M14950" s="159"/>
      <c r="N14950" s="149"/>
      <c r="P14950" s="135"/>
      <c r="Q14950" s="135"/>
    </row>
    <row r="14951" spans="5:17" x14ac:dyDescent="0.25">
      <c r="E14951" s="265"/>
      <c r="M14951" s="159"/>
      <c r="N14951" s="149"/>
      <c r="P14951" s="135"/>
      <c r="Q14951" s="135"/>
    </row>
    <row r="14952" spans="5:17" x14ac:dyDescent="0.25">
      <c r="E14952" s="265"/>
      <c r="M14952" s="159"/>
      <c r="N14952" s="149"/>
      <c r="P14952" s="135"/>
      <c r="Q14952" s="135"/>
    </row>
    <row r="14953" spans="5:17" x14ac:dyDescent="0.25">
      <c r="E14953" s="265"/>
      <c r="M14953" s="159"/>
      <c r="N14953" s="149"/>
      <c r="P14953" s="135"/>
      <c r="Q14953" s="135"/>
    </row>
    <row r="14954" spans="5:17" x14ac:dyDescent="0.25">
      <c r="E14954" s="265"/>
      <c r="M14954" s="159"/>
      <c r="N14954" s="149"/>
      <c r="P14954" s="135"/>
      <c r="Q14954" s="135"/>
    </row>
    <row r="14955" spans="5:17" x14ac:dyDescent="0.25">
      <c r="E14955" s="265"/>
      <c r="M14955" s="159"/>
      <c r="N14955" s="149"/>
      <c r="P14955" s="135"/>
      <c r="Q14955" s="135"/>
    </row>
    <row r="14956" spans="5:17" x14ac:dyDescent="0.25">
      <c r="E14956" s="265"/>
      <c r="M14956" s="159"/>
      <c r="N14956" s="149"/>
      <c r="P14956" s="135"/>
      <c r="Q14956" s="135"/>
    </row>
    <row r="14957" spans="5:17" x14ac:dyDescent="0.25">
      <c r="E14957" s="265"/>
      <c r="M14957" s="159"/>
      <c r="N14957" s="149"/>
      <c r="P14957" s="135"/>
      <c r="Q14957" s="135"/>
    </row>
    <row r="14958" spans="5:17" x14ac:dyDescent="0.25">
      <c r="E14958" s="265"/>
      <c r="M14958" s="159"/>
      <c r="N14958" s="149"/>
      <c r="P14958" s="135"/>
      <c r="Q14958" s="135"/>
    </row>
    <row r="14959" spans="5:17" x14ac:dyDescent="0.25">
      <c r="E14959" s="265"/>
      <c r="M14959" s="159"/>
      <c r="N14959" s="149"/>
      <c r="P14959" s="135"/>
      <c r="Q14959" s="135"/>
    </row>
    <row r="14960" spans="5:17" x14ac:dyDescent="0.25">
      <c r="E14960" s="265"/>
      <c r="M14960" s="159"/>
      <c r="N14960" s="149"/>
      <c r="P14960" s="135"/>
      <c r="Q14960" s="135"/>
    </row>
    <row r="14961" spans="5:17" x14ac:dyDescent="0.25">
      <c r="E14961" s="265"/>
      <c r="M14961" s="159"/>
      <c r="N14961" s="149"/>
      <c r="P14961" s="135"/>
      <c r="Q14961" s="135"/>
    </row>
    <row r="14962" spans="5:17" x14ac:dyDescent="0.25">
      <c r="E14962" s="265"/>
      <c r="M14962" s="159"/>
      <c r="N14962" s="149"/>
      <c r="P14962" s="135"/>
      <c r="Q14962" s="135"/>
    </row>
    <row r="14963" spans="5:17" x14ac:dyDescent="0.25">
      <c r="E14963" s="265"/>
      <c r="M14963" s="159"/>
      <c r="N14963" s="149"/>
      <c r="P14963" s="135"/>
      <c r="Q14963" s="135"/>
    </row>
    <row r="14964" spans="5:17" x14ac:dyDescent="0.25">
      <c r="E14964" s="265"/>
      <c r="M14964" s="159"/>
      <c r="N14964" s="149"/>
      <c r="P14964" s="135"/>
      <c r="Q14964" s="135"/>
    </row>
    <row r="14965" spans="5:17" x14ac:dyDescent="0.25">
      <c r="E14965" s="265"/>
      <c r="M14965" s="159"/>
      <c r="N14965" s="149"/>
      <c r="P14965" s="135"/>
      <c r="Q14965" s="135"/>
    </row>
    <row r="14966" spans="5:17" x14ac:dyDescent="0.25">
      <c r="E14966" s="265"/>
      <c r="M14966" s="159"/>
      <c r="N14966" s="149"/>
      <c r="P14966" s="135"/>
      <c r="Q14966" s="135"/>
    </row>
    <row r="14967" spans="5:17" x14ac:dyDescent="0.25">
      <c r="E14967" s="265"/>
      <c r="M14967" s="159"/>
      <c r="N14967" s="149"/>
      <c r="P14967" s="135"/>
      <c r="Q14967" s="135"/>
    </row>
    <row r="14968" spans="5:17" x14ac:dyDescent="0.25">
      <c r="E14968" s="265"/>
      <c r="M14968" s="159"/>
      <c r="N14968" s="149"/>
      <c r="P14968" s="135"/>
      <c r="Q14968" s="135"/>
    </row>
    <row r="14969" spans="5:17" x14ac:dyDescent="0.25">
      <c r="E14969" s="265"/>
      <c r="M14969" s="159"/>
      <c r="N14969" s="149"/>
      <c r="P14969" s="135"/>
      <c r="Q14969" s="135"/>
    </row>
    <row r="14970" spans="5:17" x14ac:dyDescent="0.25">
      <c r="E14970" s="265"/>
      <c r="M14970" s="159"/>
      <c r="N14970" s="149"/>
      <c r="P14970" s="135"/>
      <c r="Q14970" s="135"/>
    </row>
    <row r="14971" spans="5:17" x14ac:dyDescent="0.25">
      <c r="E14971" s="265"/>
      <c r="M14971" s="159"/>
      <c r="N14971" s="149"/>
      <c r="P14971" s="135"/>
      <c r="Q14971" s="135"/>
    </row>
    <row r="14972" spans="5:17" x14ac:dyDescent="0.25">
      <c r="E14972" s="265"/>
      <c r="M14972" s="159"/>
      <c r="N14972" s="149"/>
      <c r="P14972" s="135"/>
      <c r="Q14972" s="135"/>
    </row>
    <row r="14973" spans="5:17" x14ac:dyDescent="0.25">
      <c r="E14973" s="265"/>
      <c r="M14973" s="159"/>
      <c r="N14973" s="149"/>
      <c r="P14973" s="135"/>
      <c r="Q14973" s="135"/>
    </row>
    <row r="14974" spans="5:17" x14ac:dyDescent="0.25">
      <c r="E14974" s="265"/>
      <c r="M14974" s="159"/>
      <c r="N14974" s="149"/>
      <c r="P14974" s="135"/>
      <c r="Q14974" s="135"/>
    </row>
    <row r="14975" spans="5:17" x14ac:dyDescent="0.25">
      <c r="E14975" s="265"/>
      <c r="M14975" s="159"/>
      <c r="N14975" s="149"/>
      <c r="P14975" s="135"/>
      <c r="Q14975" s="135"/>
    </row>
    <row r="14976" spans="5:17" x14ac:dyDescent="0.25">
      <c r="E14976" s="265"/>
      <c r="M14976" s="159"/>
      <c r="N14976" s="149"/>
      <c r="P14976" s="135"/>
      <c r="Q14976" s="135"/>
    </row>
    <row r="14977" spans="5:17" x14ac:dyDescent="0.25">
      <c r="E14977" s="265"/>
      <c r="M14977" s="159"/>
      <c r="N14977" s="149"/>
      <c r="P14977" s="135"/>
      <c r="Q14977" s="135"/>
    </row>
    <row r="14978" spans="5:17" x14ac:dyDescent="0.25">
      <c r="E14978" s="265"/>
      <c r="M14978" s="159"/>
      <c r="N14978" s="149"/>
      <c r="P14978" s="135"/>
      <c r="Q14978" s="135"/>
    </row>
    <row r="14979" spans="5:17" x14ac:dyDescent="0.25">
      <c r="E14979" s="265"/>
      <c r="M14979" s="159"/>
      <c r="N14979" s="149"/>
      <c r="P14979" s="135"/>
      <c r="Q14979" s="135"/>
    </row>
    <row r="14980" spans="5:17" x14ac:dyDescent="0.25">
      <c r="E14980" s="265"/>
      <c r="M14980" s="159"/>
      <c r="N14980" s="149"/>
      <c r="P14980" s="135"/>
      <c r="Q14980" s="135"/>
    </row>
    <row r="14981" spans="5:17" x14ac:dyDescent="0.25">
      <c r="E14981" s="265"/>
      <c r="M14981" s="159"/>
      <c r="N14981" s="149"/>
      <c r="P14981" s="135"/>
      <c r="Q14981" s="135"/>
    </row>
    <row r="14982" spans="5:17" x14ac:dyDescent="0.25">
      <c r="E14982" s="265"/>
      <c r="M14982" s="159"/>
      <c r="N14982" s="149"/>
      <c r="P14982" s="135"/>
      <c r="Q14982" s="135"/>
    </row>
    <row r="14983" spans="5:17" x14ac:dyDescent="0.25">
      <c r="E14983" s="265"/>
      <c r="M14983" s="159"/>
      <c r="N14983" s="149"/>
      <c r="P14983" s="135"/>
      <c r="Q14983" s="135"/>
    </row>
    <row r="14984" spans="5:17" x14ac:dyDescent="0.25">
      <c r="E14984" s="265"/>
      <c r="M14984" s="159"/>
      <c r="N14984" s="149"/>
      <c r="P14984" s="135"/>
      <c r="Q14984" s="135"/>
    </row>
    <row r="14985" spans="5:17" x14ac:dyDescent="0.25">
      <c r="E14985" s="265"/>
      <c r="M14985" s="159"/>
      <c r="N14985" s="149"/>
      <c r="P14985" s="135"/>
      <c r="Q14985" s="135"/>
    </row>
    <row r="14986" spans="5:17" x14ac:dyDescent="0.25">
      <c r="E14986" s="265"/>
      <c r="M14986" s="159"/>
      <c r="N14986" s="149"/>
      <c r="P14986" s="135"/>
      <c r="Q14986" s="135"/>
    </row>
    <row r="14987" spans="5:17" x14ac:dyDescent="0.25">
      <c r="E14987" s="265"/>
      <c r="M14987" s="159"/>
      <c r="N14987" s="149"/>
      <c r="P14987" s="135"/>
      <c r="Q14987" s="135"/>
    </row>
    <row r="14988" spans="5:17" x14ac:dyDescent="0.25">
      <c r="E14988" s="265"/>
      <c r="M14988" s="159"/>
      <c r="N14988" s="149"/>
      <c r="P14988" s="135"/>
      <c r="Q14988" s="135"/>
    </row>
    <row r="14989" spans="5:17" x14ac:dyDescent="0.25">
      <c r="E14989" s="265"/>
      <c r="M14989" s="159"/>
      <c r="N14989" s="149"/>
      <c r="P14989" s="135"/>
      <c r="Q14989" s="135"/>
    </row>
    <row r="14990" spans="5:17" x14ac:dyDescent="0.25">
      <c r="E14990" s="265"/>
      <c r="M14990" s="159"/>
      <c r="N14990" s="149"/>
      <c r="P14990" s="135"/>
      <c r="Q14990" s="135"/>
    </row>
    <row r="14991" spans="5:17" x14ac:dyDescent="0.25">
      <c r="E14991" s="265"/>
      <c r="M14991" s="159"/>
      <c r="N14991" s="149"/>
      <c r="P14991" s="135"/>
      <c r="Q14991" s="135"/>
    </row>
    <row r="14992" spans="5:17" x14ac:dyDescent="0.25">
      <c r="E14992" s="265"/>
      <c r="M14992" s="159"/>
      <c r="N14992" s="149"/>
      <c r="P14992" s="135"/>
      <c r="Q14992" s="135"/>
    </row>
    <row r="14993" spans="5:17" x14ac:dyDescent="0.25">
      <c r="E14993" s="265"/>
      <c r="M14993" s="159"/>
      <c r="N14993" s="149"/>
      <c r="P14993" s="135"/>
      <c r="Q14993" s="135"/>
    </row>
    <row r="14994" spans="5:17" x14ac:dyDescent="0.25">
      <c r="E14994" s="265"/>
      <c r="M14994" s="159"/>
      <c r="N14994" s="149"/>
      <c r="P14994" s="135"/>
      <c r="Q14994" s="135"/>
    </row>
    <row r="14995" spans="5:17" x14ac:dyDescent="0.25">
      <c r="E14995" s="265"/>
      <c r="M14995" s="159"/>
      <c r="N14995" s="149"/>
      <c r="P14995" s="135"/>
      <c r="Q14995" s="135"/>
    </row>
    <row r="14996" spans="5:17" x14ac:dyDescent="0.25">
      <c r="E14996" s="265"/>
      <c r="M14996" s="159"/>
      <c r="N14996" s="149"/>
      <c r="P14996" s="135"/>
      <c r="Q14996" s="135"/>
    </row>
    <row r="14997" spans="5:17" x14ac:dyDescent="0.25">
      <c r="E14997" s="265"/>
      <c r="M14997" s="159"/>
      <c r="N14997" s="149"/>
      <c r="P14997" s="135"/>
      <c r="Q14997" s="135"/>
    </row>
    <row r="14998" spans="5:17" x14ac:dyDescent="0.25">
      <c r="E14998" s="265"/>
      <c r="M14998" s="159"/>
      <c r="N14998" s="149"/>
      <c r="P14998" s="135"/>
      <c r="Q14998" s="135"/>
    </row>
    <row r="14999" spans="5:17" x14ac:dyDescent="0.25">
      <c r="E14999" s="265"/>
      <c r="M14999" s="159"/>
      <c r="N14999" s="149"/>
      <c r="P14999" s="135"/>
      <c r="Q14999" s="135"/>
    </row>
    <row r="15000" spans="5:17" x14ac:dyDescent="0.25">
      <c r="E15000" s="265"/>
      <c r="M15000" s="159"/>
      <c r="N15000" s="149"/>
      <c r="P15000" s="135"/>
      <c r="Q15000" s="135"/>
    </row>
    <row r="15001" spans="5:17" x14ac:dyDescent="0.25">
      <c r="E15001" s="265"/>
      <c r="M15001" s="159"/>
      <c r="N15001" s="149"/>
      <c r="P15001" s="135"/>
      <c r="Q15001" s="135"/>
    </row>
    <row r="15002" spans="5:17" x14ac:dyDescent="0.25">
      <c r="E15002" s="265"/>
      <c r="M15002" s="159"/>
      <c r="N15002" s="149"/>
      <c r="P15002" s="135"/>
      <c r="Q15002" s="135"/>
    </row>
    <row r="15003" spans="5:17" x14ac:dyDescent="0.25">
      <c r="E15003" s="265"/>
      <c r="M15003" s="159"/>
      <c r="N15003" s="149"/>
      <c r="P15003" s="135"/>
      <c r="Q15003" s="135"/>
    </row>
    <row r="15004" spans="5:17" x14ac:dyDescent="0.25">
      <c r="E15004" s="265"/>
      <c r="M15004" s="159"/>
      <c r="N15004" s="149"/>
      <c r="P15004" s="135"/>
      <c r="Q15004" s="135"/>
    </row>
    <row r="15005" spans="5:17" x14ac:dyDescent="0.25">
      <c r="E15005" s="265"/>
      <c r="M15005" s="159"/>
      <c r="N15005" s="149"/>
      <c r="P15005" s="135"/>
      <c r="Q15005" s="135"/>
    </row>
    <row r="15006" spans="5:17" x14ac:dyDescent="0.25">
      <c r="E15006" s="265"/>
      <c r="M15006" s="159"/>
      <c r="N15006" s="149"/>
      <c r="P15006" s="135"/>
      <c r="Q15006" s="135"/>
    </row>
    <row r="15007" spans="5:17" x14ac:dyDescent="0.25">
      <c r="E15007" s="265"/>
      <c r="M15007" s="159"/>
      <c r="N15007" s="149"/>
      <c r="P15007" s="135"/>
      <c r="Q15007" s="135"/>
    </row>
    <row r="15008" spans="5:17" x14ac:dyDescent="0.25">
      <c r="E15008" s="265"/>
      <c r="M15008" s="159"/>
      <c r="N15008" s="149"/>
      <c r="P15008" s="135"/>
      <c r="Q15008" s="135"/>
    </row>
    <row r="15009" spans="5:17" x14ac:dyDescent="0.25">
      <c r="E15009" s="265"/>
      <c r="M15009" s="159"/>
      <c r="N15009" s="149"/>
      <c r="P15009" s="135"/>
      <c r="Q15009" s="135"/>
    </row>
    <row r="15010" spans="5:17" x14ac:dyDescent="0.25">
      <c r="E15010" s="265"/>
      <c r="M15010" s="159"/>
      <c r="N15010" s="149"/>
      <c r="P15010" s="135"/>
      <c r="Q15010" s="135"/>
    </row>
    <row r="15011" spans="5:17" x14ac:dyDescent="0.25">
      <c r="E15011" s="265"/>
      <c r="M15011" s="159"/>
      <c r="N15011" s="149"/>
      <c r="P15011" s="135"/>
      <c r="Q15011" s="135"/>
    </row>
    <row r="15012" spans="5:17" x14ac:dyDescent="0.25">
      <c r="E15012" s="265"/>
      <c r="M15012" s="159"/>
      <c r="N15012" s="149"/>
      <c r="P15012" s="135"/>
      <c r="Q15012" s="135"/>
    </row>
    <row r="15013" spans="5:17" x14ac:dyDescent="0.25">
      <c r="E15013" s="265"/>
      <c r="M15013" s="159"/>
      <c r="N15013" s="149"/>
      <c r="P15013" s="135"/>
      <c r="Q15013" s="135"/>
    </row>
    <row r="15014" spans="5:17" x14ac:dyDescent="0.25">
      <c r="E15014" s="265"/>
      <c r="M15014" s="159"/>
      <c r="N15014" s="149"/>
      <c r="P15014" s="135"/>
      <c r="Q15014" s="135"/>
    </row>
    <row r="15015" spans="5:17" x14ac:dyDescent="0.25">
      <c r="E15015" s="265"/>
      <c r="M15015" s="159"/>
      <c r="N15015" s="149"/>
      <c r="P15015" s="135"/>
      <c r="Q15015" s="135"/>
    </row>
    <row r="15016" spans="5:17" x14ac:dyDescent="0.25">
      <c r="E15016" s="265"/>
      <c r="M15016" s="159"/>
      <c r="N15016" s="149"/>
      <c r="P15016" s="135"/>
      <c r="Q15016" s="135"/>
    </row>
    <row r="15017" spans="5:17" x14ac:dyDescent="0.25">
      <c r="E15017" s="265"/>
      <c r="M15017" s="159"/>
      <c r="N15017" s="149"/>
      <c r="P15017" s="135"/>
      <c r="Q15017" s="135"/>
    </row>
    <row r="15018" spans="5:17" x14ac:dyDescent="0.25">
      <c r="E15018" s="265"/>
      <c r="M15018" s="159"/>
      <c r="N15018" s="149"/>
      <c r="P15018" s="135"/>
      <c r="Q15018" s="135"/>
    </row>
    <row r="15019" spans="5:17" x14ac:dyDescent="0.25">
      <c r="E15019" s="265"/>
      <c r="M15019" s="159"/>
      <c r="N15019" s="149"/>
      <c r="P15019" s="135"/>
      <c r="Q15019" s="135"/>
    </row>
    <row r="15020" spans="5:17" x14ac:dyDescent="0.25">
      <c r="E15020" s="265"/>
      <c r="M15020" s="159"/>
      <c r="N15020" s="149"/>
      <c r="P15020" s="135"/>
      <c r="Q15020" s="135"/>
    </row>
    <row r="15021" spans="5:17" x14ac:dyDescent="0.25">
      <c r="E15021" s="265"/>
      <c r="M15021" s="159"/>
      <c r="N15021" s="149"/>
      <c r="P15021" s="135"/>
      <c r="Q15021" s="135"/>
    </row>
    <row r="15022" spans="5:17" x14ac:dyDescent="0.25">
      <c r="E15022" s="265"/>
      <c r="M15022" s="159"/>
      <c r="N15022" s="149"/>
      <c r="P15022" s="135"/>
      <c r="Q15022" s="135"/>
    </row>
    <row r="15023" spans="5:17" x14ac:dyDescent="0.25">
      <c r="E15023" s="265"/>
      <c r="M15023" s="159"/>
      <c r="N15023" s="149"/>
      <c r="P15023" s="135"/>
      <c r="Q15023" s="135"/>
    </row>
    <row r="15024" spans="5:17" x14ac:dyDescent="0.25">
      <c r="E15024" s="265"/>
      <c r="M15024" s="159"/>
      <c r="N15024" s="149"/>
      <c r="P15024" s="135"/>
      <c r="Q15024" s="135"/>
    </row>
    <row r="15025" spans="5:17" x14ac:dyDescent="0.25">
      <c r="E15025" s="265"/>
      <c r="M15025" s="159"/>
      <c r="N15025" s="149"/>
      <c r="P15025" s="135"/>
      <c r="Q15025" s="135"/>
    </row>
    <row r="15026" spans="5:17" x14ac:dyDescent="0.25">
      <c r="E15026" s="265"/>
      <c r="M15026" s="159"/>
      <c r="N15026" s="149"/>
      <c r="P15026" s="135"/>
      <c r="Q15026" s="135"/>
    </row>
    <row r="15027" spans="5:17" x14ac:dyDescent="0.25">
      <c r="E15027" s="265"/>
      <c r="M15027" s="159"/>
      <c r="N15027" s="149"/>
      <c r="P15027" s="135"/>
      <c r="Q15027" s="135"/>
    </row>
    <row r="15028" spans="5:17" x14ac:dyDescent="0.25">
      <c r="E15028" s="265"/>
      <c r="M15028" s="159"/>
      <c r="N15028" s="149"/>
      <c r="P15028" s="135"/>
      <c r="Q15028" s="135"/>
    </row>
    <row r="15029" spans="5:17" x14ac:dyDescent="0.25">
      <c r="E15029" s="265"/>
      <c r="M15029" s="159"/>
      <c r="N15029" s="149"/>
      <c r="P15029" s="135"/>
      <c r="Q15029" s="135"/>
    </row>
    <row r="15030" spans="5:17" x14ac:dyDescent="0.25">
      <c r="E15030" s="265"/>
      <c r="M15030" s="159"/>
      <c r="N15030" s="149"/>
      <c r="P15030" s="135"/>
      <c r="Q15030" s="135"/>
    </row>
    <row r="15031" spans="5:17" x14ac:dyDescent="0.25">
      <c r="E15031" s="265"/>
      <c r="M15031" s="159"/>
      <c r="N15031" s="149"/>
      <c r="P15031" s="135"/>
      <c r="Q15031" s="135"/>
    </row>
    <row r="15032" spans="5:17" x14ac:dyDescent="0.25">
      <c r="E15032" s="265"/>
      <c r="M15032" s="159"/>
      <c r="N15032" s="149"/>
      <c r="P15032" s="135"/>
      <c r="Q15032" s="135"/>
    </row>
    <row r="15033" spans="5:17" x14ac:dyDescent="0.25">
      <c r="E15033" s="265"/>
      <c r="M15033" s="159"/>
      <c r="N15033" s="149"/>
      <c r="P15033" s="135"/>
      <c r="Q15033" s="135"/>
    </row>
    <row r="15034" spans="5:17" x14ac:dyDescent="0.25">
      <c r="E15034" s="265"/>
      <c r="M15034" s="159"/>
      <c r="N15034" s="149"/>
      <c r="P15034" s="135"/>
      <c r="Q15034" s="135"/>
    </row>
    <row r="15035" spans="5:17" x14ac:dyDescent="0.25">
      <c r="E15035" s="265"/>
      <c r="M15035" s="159"/>
      <c r="N15035" s="149"/>
      <c r="P15035" s="135"/>
      <c r="Q15035" s="135"/>
    </row>
    <row r="15036" spans="5:17" x14ac:dyDescent="0.25">
      <c r="E15036" s="265"/>
      <c r="M15036" s="159"/>
      <c r="N15036" s="149"/>
      <c r="P15036" s="135"/>
      <c r="Q15036" s="135"/>
    </row>
    <row r="15037" spans="5:17" x14ac:dyDescent="0.25">
      <c r="E15037" s="265"/>
      <c r="M15037" s="159"/>
      <c r="N15037" s="149"/>
      <c r="P15037" s="135"/>
      <c r="Q15037" s="135"/>
    </row>
    <row r="15038" spans="5:17" x14ac:dyDescent="0.25">
      <c r="E15038" s="265"/>
      <c r="M15038" s="159"/>
      <c r="N15038" s="149"/>
      <c r="P15038" s="135"/>
      <c r="Q15038" s="135"/>
    </row>
    <row r="15039" spans="5:17" x14ac:dyDescent="0.25">
      <c r="E15039" s="265"/>
      <c r="M15039" s="159"/>
      <c r="N15039" s="149"/>
      <c r="P15039" s="135"/>
      <c r="Q15039" s="135"/>
    </row>
    <row r="15040" spans="5:17" x14ac:dyDescent="0.25">
      <c r="E15040" s="265"/>
      <c r="M15040" s="159"/>
      <c r="N15040" s="149"/>
      <c r="P15040" s="135"/>
      <c r="Q15040" s="135"/>
    </row>
    <row r="15041" spans="5:17" x14ac:dyDescent="0.25">
      <c r="E15041" s="265"/>
      <c r="M15041" s="159"/>
      <c r="N15041" s="149"/>
      <c r="P15041" s="135"/>
      <c r="Q15041" s="135"/>
    </row>
    <row r="15042" spans="5:17" x14ac:dyDescent="0.25">
      <c r="E15042" s="265"/>
      <c r="M15042" s="159"/>
      <c r="N15042" s="149"/>
      <c r="P15042" s="135"/>
      <c r="Q15042" s="135"/>
    </row>
    <row r="15043" spans="5:17" x14ac:dyDescent="0.25">
      <c r="E15043" s="265"/>
      <c r="M15043" s="159"/>
      <c r="N15043" s="149"/>
      <c r="P15043" s="135"/>
      <c r="Q15043" s="135"/>
    </row>
    <row r="15044" spans="5:17" x14ac:dyDescent="0.25">
      <c r="E15044" s="265"/>
      <c r="M15044" s="159"/>
      <c r="N15044" s="149"/>
      <c r="P15044" s="135"/>
      <c r="Q15044" s="135"/>
    </row>
    <row r="15045" spans="5:17" x14ac:dyDescent="0.25">
      <c r="E15045" s="265"/>
      <c r="M15045" s="159"/>
      <c r="N15045" s="149"/>
      <c r="P15045" s="135"/>
      <c r="Q15045" s="135"/>
    </row>
    <row r="15046" spans="5:17" x14ac:dyDescent="0.25">
      <c r="E15046" s="265"/>
      <c r="M15046" s="159"/>
      <c r="N15046" s="149"/>
      <c r="P15046" s="135"/>
      <c r="Q15046" s="135"/>
    </row>
    <row r="15047" spans="5:17" x14ac:dyDescent="0.25">
      <c r="E15047" s="265"/>
      <c r="M15047" s="159"/>
      <c r="N15047" s="149"/>
      <c r="P15047" s="135"/>
      <c r="Q15047" s="135"/>
    </row>
    <row r="15048" spans="5:17" x14ac:dyDescent="0.25">
      <c r="E15048" s="265"/>
      <c r="M15048" s="159"/>
      <c r="N15048" s="149"/>
      <c r="P15048" s="135"/>
      <c r="Q15048" s="135"/>
    </row>
    <row r="15049" spans="5:17" x14ac:dyDescent="0.25">
      <c r="E15049" s="265"/>
      <c r="M15049" s="159"/>
      <c r="N15049" s="149"/>
      <c r="P15049" s="135"/>
      <c r="Q15049" s="135"/>
    </row>
    <row r="15050" spans="5:17" x14ac:dyDescent="0.25">
      <c r="E15050" s="265"/>
      <c r="M15050" s="159"/>
      <c r="N15050" s="149"/>
      <c r="P15050" s="135"/>
      <c r="Q15050" s="135"/>
    </row>
    <row r="15051" spans="5:17" x14ac:dyDescent="0.25">
      <c r="E15051" s="265"/>
      <c r="M15051" s="159"/>
      <c r="N15051" s="149"/>
      <c r="P15051" s="135"/>
      <c r="Q15051" s="135"/>
    </row>
    <row r="15052" spans="5:17" x14ac:dyDescent="0.25">
      <c r="E15052" s="265"/>
      <c r="M15052" s="159"/>
      <c r="N15052" s="149"/>
      <c r="P15052" s="135"/>
      <c r="Q15052" s="135"/>
    </row>
    <row r="15053" spans="5:17" x14ac:dyDescent="0.25">
      <c r="E15053" s="265"/>
      <c r="M15053" s="159"/>
      <c r="N15053" s="149"/>
      <c r="P15053" s="135"/>
      <c r="Q15053" s="135"/>
    </row>
    <row r="15054" spans="5:17" x14ac:dyDescent="0.25">
      <c r="E15054" s="265"/>
      <c r="M15054" s="159"/>
      <c r="N15054" s="149"/>
      <c r="P15054" s="135"/>
      <c r="Q15054" s="135"/>
    </row>
    <row r="15055" spans="5:17" x14ac:dyDescent="0.25">
      <c r="E15055" s="265"/>
      <c r="M15055" s="159"/>
      <c r="N15055" s="149"/>
      <c r="P15055" s="135"/>
      <c r="Q15055" s="135"/>
    </row>
    <row r="15056" spans="5:17" x14ac:dyDescent="0.25">
      <c r="E15056" s="265"/>
      <c r="M15056" s="159"/>
      <c r="N15056" s="149"/>
      <c r="P15056" s="135"/>
      <c r="Q15056" s="135"/>
    </row>
    <row r="15057" spans="5:17" x14ac:dyDescent="0.25">
      <c r="E15057" s="265"/>
      <c r="M15057" s="159"/>
      <c r="N15057" s="149"/>
      <c r="P15057" s="135"/>
      <c r="Q15057" s="135"/>
    </row>
    <row r="15058" spans="5:17" x14ac:dyDescent="0.25">
      <c r="E15058" s="265"/>
      <c r="M15058" s="159"/>
      <c r="N15058" s="149"/>
      <c r="P15058" s="135"/>
      <c r="Q15058" s="135"/>
    </row>
    <row r="15059" spans="5:17" x14ac:dyDescent="0.25">
      <c r="E15059" s="265"/>
      <c r="M15059" s="159"/>
      <c r="N15059" s="149"/>
      <c r="P15059" s="135"/>
      <c r="Q15059" s="135"/>
    </row>
    <row r="15060" spans="5:17" x14ac:dyDescent="0.25">
      <c r="E15060" s="265"/>
      <c r="M15060" s="159"/>
      <c r="N15060" s="149"/>
      <c r="P15060" s="135"/>
      <c r="Q15060" s="135"/>
    </row>
    <row r="15061" spans="5:17" x14ac:dyDescent="0.25">
      <c r="E15061" s="265"/>
      <c r="M15061" s="159"/>
      <c r="N15061" s="149"/>
      <c r="P15061" s="135"/>
      <c r="Q15061" s="135"/>
    </row>
    <row r="15062" spans="5:17" x14ac:dyDescent="0.25">
      <c r="E15062" s="265"/>
      <c r="M15062" s="159"/>
      <c r="N15062" s="149"/>
      <c r="P15062" s="135"/>
      <c r="Q15062" s="135"/>
    </row>
    <row r="15063" spans="5:17" x14ac:dyDescent="0.25">
      <c r="E15063" s="265"/>
      <c r="M15063" s="159"/>
      <c r="N15063" s="149"/>
      <c r="P15063" s="135"/>
      <c r="Q15063" s="135"/>
    </row>
    <row r="15064" spans="5:17" x14ac:dyDescent="0.25">
      <c r="E15064" s="265"/>
      <c r="M15064" s="159"/>
      <c r="N15064" s="149"/>
      <c r="P15064" s="135"/>
      <c r="Q15064" s="135"/>
    </row>
    <row r="15065" spans="5:17" x14ac:dyDescent="0.25">
      <c r="E15065" s="265"/>
      <c r="M15065" s="159"/>
      <c r="N15065" s="149"/>
      <c r="P15065" s="135"/>
      <c r="Q15065" s="135"/>
    </row>
    <row r="15066" spans="5:17" x14ac:dyDescent="0.25">
      <c r="E15066" s="265"/>
      <c r="M15066" s="159"/>
      <c r="N15066" s="149"/>
      <c r="P15066" s="135"/>
      <c r="Q15066" s="135"/>
    </row>
    <row r="15067" spans="5:17" x14ac:dyDescent="0.25">
      <c r="E15067" s="265"/>
      <c r="M15067" s="159"/>
      <c r="N15067" s="149"/>
      <c r="P15067" s="135"/>
      <c r="Q15067" s="135"/>
    </row>
    <row r="15068" spans="5:17" x14ac:dyDescent="0.25">
      <c r="E15068" s="265"/>
      <c r="M15068" s="159"/>
      <c r="N15068" s="149"/>
      <c r="P15068" s="135"/>
      <c r="Q15068" s="135"/>
    </row>
    <row r="15069" spans="5:17" x14ac:dyDescent="0.25">
      <c r="E15069" s="265"/>
      <c r="M15069" s="159"/>
      <c r="N15069" s="149"/>
      <c r="P15069" s="135"/>
      <c r="Q15069" s="135"/>
    </row>
    <row r="15070" spans="5:17" x14ac:dyDescent="0.25">
      <c r="E15070" s="265"/>
      <c r="M15070" s="159"/>
      <c r="N15070" s="149"/>
      <c r="P15070" s="135"/>
      <c r="Q15070" s="135"/>
    </row>
    <row r="15071" spans="5:17" x14ac:dyDescent="0.25">
      <c r="E15071" s="265"/>
      <c r="M15071" s="159"/>
      <c r="N15071" s="149"/>
      <c r="P15071" s="135"/>
      <c r="Q15071" s="135"/>
    </row>
    <row r="15072" spans="5:17" x14ac:dyDescent="0.25">
      <c r="E15072" s="265"/>
      <c r="M15072" s="159"/>
      <c r="N15072" s="149"/>
      <c r="P15072" s="135"/>
      <c r="Q15072" s="135"/>
    </row>
    <row r="15073" spans="5:17" x14ac:dyDescent="0.25">
      <c r="E15073" s="265"/>
      <c r="M15073" s="159"/>
      <c r="N15073" s="149"/>
      <c r="P15073" s="135"/>
      <c r="Q15073" s="135"/>
    </row>
    <row r="15074" spans="5:17" x14ac:dyDescent="0.25">
      <c r="E15074" s="265"/>
      <c r="M15074" s="159"/>
      <c r="N15074" s="149"/>
      <c r="P15074" s="135"/>
      <c r="Q15074" s="135"/>
    </row>
    <row r="15075" spans="5:17" x14ac:dyDescent="0.25">
      <c r="E15075" s="265"/>
      <c r="M15075" s="159"/>
      <c r="N15075" s="149"/>
      <c r="P15075" s="135"/>
      <c r="Q15075" s="135"/>
    </row>
    <row r="15076" spans="5:17" x14ac:dyDescent="0.25">
      <c r="E15076" s="265"/>
      <c r="M15076" s="159"/>
      <c r="N15076" s="149"/>
      <c r="P15076" s="135"/>
      <c r="Q15076" s="135"/>
    </row>
    <row r="15077" spans="5:17" x14ac:dyDescent="0.25">
      <c r="E15077" s="265"/>
      <c r="M15077" s="159"/>
      <c r="N15077" s="149"/>
      <c r="P15077" s="135"/>
      <c r="Q15077" s="135"/>
    </row>
    <row r="15078" spans="5:17" x14ac:dyDescent="0.25">
      <c r="E15078" s="265"/>
      <c r="M15078" s="159"/>
      <c r="N15078" s="149"/>
      <c r="P15078" s="135"/>
      <c r="Q15078" s="135"/>
    </row>
    <row r="15079" spans="5:17" x14ac:dyDescent="0.25">
      <c r="E15079" s="265"/>
      <c r="M15079" s="159"/>
      <c r="N15079" s="149"/>
      <c r="P15079" s="135"/>
      <c r="Q15079" s="135"/>
    </row>
    <row r="15080" spans="5:17" x14ac:dyDescent="0.25">
      <c r="E15080" s="265"/>
      <c r="M15080" s="159"/>
      <c r="N15080" s="149"/>
      <c r="P15080" s="135"/>
      <c r="Q15080" s="135"/>
    </row>
    <row r="15081" spans="5:17" x14ac:dyDescent="0.25">
      <c r="E15081" s="265"/>
      <c r="M15081" s="159"/>
      <c r="N15081" s="149"/>
      <c r="P15081" s="135"/>
      <c r="Q15081" s="135"/>
    </row>
    <row r="15082" spans="5:17" x14ac:dyDescent="0.25">
      <c r="E15082" s="265"/>
      <c r="M15082" s="159"/>
      <c r="N15082" s="149"/>
      <c r="P15082" s="135"/>
      <c r="Q15082" s="135"/>
    </row>
    <row r="15083" spans="5:17" x14ac:dyDescent="0.25">
      <c r="E15083" s="265"/>
      <c r="M15083" s="159"/>
      <c r="N15083" s="149"/>
      <c r="P15083" s="135"/>
      <c r="Q15083" s="135"/>
    </row>
    <row r="15084" spans="5:17" x14ac:dyDescent="0.25">
      <c r="E15084" s="265"/>
      <c r="M15084" s="159"/>
      <c r="N15084" s="149"/>
      <c r="P15084" s="135"/>
      <c r="Q15084" s="135"/>
    </row>
    <row r="15085" spans="5:17" x14ac:dyDescent="0.25">
      <c r="E15085" s="265"/>
      <c r="M15085" s="159"/>
      <c r="N15085" s="149"/>
      <c r="P15085" s="135"/>
      <c r="Q15085" s="135"/>
    </row>
    <row r="15086" spans="5:17" x14ac:dyDescent="0.25">
      <c r="E15086" s="265"/>
      <c r="M15086" s="159"/>
      <c r="N15086" s="149"/>
      <c r="P15086" s="135"/>
      <c r="Q15086" s="135"/>
    </row>
    <row r="15087" spans="5:17" x14ac:dyDescent="0.25">
      <c r="E15087" s="265"/>
      <c r="M15087" s="159"/>
      <c r="N15087" s="149"/>
      <c r="P15087" s="135"/>
      <c r="Q15087" s="135"/>
    </row>
    <row r="15088" spans="5:17" x14ac:dyDescent="0.25">
      <c r="E15088" s="265"/>
      <c r="M15088" s="159"/>
      <c r="N15088" s="149"/>
      <c r="P15088" s="135"/>
      <c r="Q15088" s="135"/>
    </row>
    <row r="15089" spans="5:17" x14ac:dyDescent="0.25">
      <c r="E15089" s="265"/>
      <c r="M15089" s="159"/>
      <c r="N15089" s="149"/>
      <c r="P15089" s="135"/>
      <c r="Q15089" s="135"/>
    </row>
    <row r="15090" spans="5:17" x14ac:dyDescent="0.25">
      <c r="E15090" s="265"/>
      <c r="M15090" s="159"/>
      <c r="N15090" s="149"/>
      <c r="P15090" s="135"/>
      <c r="Q15090" s="135"/>
    </row>
    <row r="15091" spans="5:17" x14ac:dyDescent="0.25">
      <c r="E15091" s="265"/>
      <c r="M15091" s="159"/>
      <c r="N15091" s="149"/>
      <c r="P15091" s="135"/>
      <c r="Q15091" s="135"/>
    </row>
    <row r="15092" spans="5:17" x14ac:dyDescent="0.25">
      <c r="E15092" s="265"/>
      <c r="M15092" s="159"/>
      <c r="N15092" s="149"/>
      <c r="P15092" s="135"/>
      <c r="Q15092" s="135"/>
    </row>
    <row r="15093" spans="5:17" x14ac:dyDescent="0.25">
      <c r="E15093" s="265"/>
      <c r="M15093" s="159"/>
      <c r="N15093" s="149"/>
      <c r="P15093" s="135"/>
      <c r="Q15093" s="135"/>
    </row>
    <row r="15094" spans="5:17" x14ac:dyDescent="0.25">
      <c r="E15094" s="265"/>
      <c r="M15094" s="159"/>
      <c r="N15094" s="149"/>
      <c r="P15094" s="135"/>
      <c r="Q15094" s="135"/>
    </row>
    <row r="15095" spans="5:17" x14ac:dyDescent="0.25">
      <c r="E15095" s="265"/>
      <c r="M15095" s="159"/>
      <c r="N15095" s="149"/>
      <c r="P15095" s="135"/>
      <c r="Q15095" s="135"/>
    </row>
    <row r="15096" spans="5:17" x14ac:dyDescent="0.25">
      <c r="E15096" s="265"/>
      <c r="M15096" s="159"/>
      <c r="N15096" s="149"/>
      <c r="P15096" s="135"/>
      <c r="Q15096" s="135"/>
    </row>
    <row r="15097" spans="5:17" x14ac:dyDescent="0.25">
      <c r="E15097" s="265"/>
      <c r="M15097" s="159"/>
      <c r="N15097" s="149"/>
      <c r="P15097" s="135"/>
      <c r="Q15097" s="135"/>
    </row>
    <row r="15098" spans="5:17" x14ac:dyDescent="0.25">
      <c r="E15098" s="265"/>
      <c r="M15098" s="159"/>
      <c r="N15098" s="149"/>
      <c r="P15098" s="135"/>
      <c r="Q15098" s="135"/>
    </row>
    <row r="15099" spans="5:17" x14ac:dyDescent="0.25">
      <c r="E15099" s="265"/>
      <c r="M15099" s="159"/>
      <c r="N15099" s="149"/>
      <c r="P15099" s="135"/>
      <c r="Q15099" s="135"/>
    </row>
    <row r="15100" spans="5:17" x14ac:dyDescent="0.25">
      <c r="E15100" s="265"/>
      <c r="M15100" s="159"/>
      <c r="N15100" s="149"/>
      <c r="P15100" s="135"/>
      <c r="Q15100" s="135"/>
    </row>
    <row r="15101" spans="5:17" x14ac:dyDescent="0.25">
      <c r="E15101" s="265"/>
      <c r="M15101" s="159"/>
      <c r="N15101" s="149"/>
      <c r="P15101" s="135"/>
      <c r="Q15101" s="135"/>
    </row>
    <row r="15102" spans="5:17" x14ac:dyDescent="0.25">
      <c r="E15102" s="265"/>
      <c r="M15102" s="159"/>
      <c r="N15102" s="149"/>
      <c r="P15102" s="135"/>
      <c r="Q15102" s="135"/>
    </row>
    <row r="15103" spans="5:17" x14ac:dyDescent="0.25">
      <c r="E15103" s="265"/>
      <c r="M15103" s="159"/>
      <c r="N15103" s="149"/>
      <c r="P15103" s="135"/>
      <c r="Q15103" s="135"/>
    </row>
    <row r="15104" spans="5:17" x14ac:dyDescent="0.25">
      <c r="E15104" s="265"/>
      <c r="M15104" s="159"/>
      <c r="N15104" s="149"/>
      <c r="P15104" s="135"/>
      <c r="Q15104" s="135"/>
    </row>
    <row r="15105" spans="5:17" x14ac:dyDescent="0.25">
      <c r="E15105" s="265"/>
      <c r="M15105" s="159"/>
      <c r="N15105" s="149"/>
      <c r="P15105" s="135"/>
      <c r="Q15105" s="135"/>
    </row>
    <row r="15106" spans="5:17" x14ac:dyDescent="0.25">
      <c r="E15106" s="265"/>
      <c r="M15106" s="159"/>
      <c r="N15106" s="149"/>
      <c r="P15106" s="135"/>
      <c r="Q15106" s="135"/>
    </row>
    <row r="15107" spans="5:17" x14ac:dyDescent="0.25">
      <c r="E15107" s="265"/>
      <c r="M15107" s="159"/>
      <c r="N15107" s="149"/>
      <c r="P15107" s="135"/>
      <c r="Q15107" s="135"/>
    </row>
    <row r="15108" spans="5:17" x14ac:dyDescent="0.25">
      <c r="E15108" s="265"/>
      <c r="M15108" s="159"/>
      <c r="N15108" s="149"/>
      <c r="P15108" s="135"/>
      <c r="Q15108" s="135"/>
    </row>
    <row r="15109" spans="5:17" x14ac:dyDescent="0.25">
      <c r="E15109" s="265"/>
      <c r="M15109" s="159"/>
      <c r="N15109" s="149"/>
      <c r="P15109" s="135"/>
      <c r="Q15109" s="135"/>
    </row>
    <row r="15110" spans="5:17" x14ac:dyDescent="0.25">
      <c r="E15110" s="265"/>
      <c r="M15110" s="159"/>
      <c r="N15110" s="149"/>
      <c r="P15110" s="135"/>
      <c r="Q15110" s="135"/>
    </row>
    <row r="15111" spans="5:17" x14ac:dyDescent="0.25">
      <c r="E15111" s="265"/>
      <c r="M15111" s="159"/>
      <c r="N15111" s="149"/>
      <c r="P15111" s="135"/>
      <c r="Q15111" s="135"/>
    </row>
    <row r="15112" spans="5:17" x14ac:dyDescent="0.25">
      <c r="E15112" s="265"/>
      <c r="M15112" s="159"/>
      <c r="N15112" s="149"/>
      <c r="P15112" s="135"/>
      <c r="Q15112" s="135"/>
    </row>
    <row r="15113" spans="5:17" x14ac:dyDescent="0.25">
      <c r="E15113" s="265"/>
      <c r="M15113" s="159"/>
      <c r="N15113" s="149"/>
      <c r="P15113" s="135"/>
      <c r="Q15113" s="135"/>
    </row>
    <row r="15114" spans="5:17" x14ac:dyDescent="0.25">
      <c r="E15114" s="265"/>
      <c r="M15114" s="159"/>
      <c r="N15114" s="149"/>
      <c r="P15114" s="135"/>
      <c r="Q15114" s="135"/>
    </row>
    <row r="15115" spans="5:17" x14ac:dyDescent="0.25">
      <c r="E15115" s="265"/>
      <c r="M15115" s="159"/>
      <c r="N15115" s="149"/>
      <c r="P15115" s="135"/>
      <c r="Q15115" s="135"/>
    </row>
    <row r="15116" spans="5:17" x14ac:dyDescent="0.25">
      <c r="E15116" s="265"/>
      <c r="M15116" s="159"/>
      <c r="N15116" s="149"/>
      <c r="P15116" s="135"/>
      <c r="Q15116" s="135"/>
    </row>
    <row r="15117" spans="5:17" x14ac:dyDescent="0.25">
      <c r="E15117" s="265"/>
      <c r="M15117" s="159"/>
      <c r="N15117" s="149"/>
      <c r="P15117" s="135"/>
      <c r="Q15117" s="135"/>
    </row>
    <row r="15118" spans="5:17" x14ac:dyDescent="0.25">
      <c r="E15118" s="265"/>
      <c r="M15118" s="159"/>
      <c r="N15118" s="149"/>
      <c r="P15118" s="135"/>
      <c r="Q15118" s="135"/>
    </row>
    <row r="15119" spans="5:17" x14ac:dyDescent="0.25">
      <c r="E15119" s="265"/>
      <c r="M15119" s="159"/>
      <c r="N15119" s="149"/>
      <c r="P15119" s="135"/>
      <c r="Q15119" s="135"/>
    </row>
    <row r="15120" spans="5:17" x14ac:dyDescent="0.25">
      <c r="E15120" s="265"/>
      <c r="M15120" s="159"/>
      <c r="N15120" s="149"/>
      <c r="P15120" s="135"/>
      <c r="Q15120" s="135"/>
    </row>
    <row r="15121" spans="5:17" x14ac:dyDescent="0.25">
      <c r="E15121" s="265"/>
      <c r="M15121" s="159"/>
      <c r="N15121" s="149"/>
      <c r="P15121" s="135"/>
      <c r="Q15121" s="135"/>
    </row>
    <row r="15122" spans="5:17" x14ac:dyDescent="0.25">
      <c r="E15122" s="265"/>
      <c r="M15122" s="159"/>
      <c r="N15122" s="149"/>
      <c r="P15122" s="135"/>
      <c r="Q15122" s="135"/>
    </row>
    <row r="15123" spans="5:17" x14ac:dyDescent="0.25">
      <c r="E15123" s="265"/>
      <c r="M15123" s="159"/>
      <c r="N15123" s="149"/>
      <c r="P15123" s="135"/>
      <c r="Q15123" s="135"/>
    </row>
    <row r="15124" spans="5:17" x14ac:dyDescent="0.25">
      <c r="E15124" s="265"/>
      <c r="M15124" s="159"/>
      <c r="N15124" s="149"/>
      <c r="P15124" s="135"/>
      <c r="Q15124" s="135"/>
    </row>
    <row r="15125" spans="5:17" x14ac:dyDescent="0.25">
      <c r="E15125" s="265"/>
      <c r="M15125" s="159"/>
      <c r="N15125" s="149"/>
      <c r="P15125" s="135"/>
      <c r="Q15125" s="135"/>
    </row>
    <row r="15126" spans="5:17" x14ac:dyDescent="0.25">
      <c r="E15126" s="265"/>
      <c r="M15126" s="159"/>
      <c r="N15126" s="149"/>
      <c r="P15126" s="135"/>
      <c r="Q15126" s="135"/>
    </row>
    <row r="15127" spans="5:17" x14ac:dyDescent="0.25">
      <c r="E15127" s="265"/>
      <c r="M15127" s="159"/>
      <c r="N15127" s="149"/>
      <c r="P15127" s="135"/>
      <c r="Q15127" s="135"/>
    </row>
    <row r="15128" spans="5:17" x14ac:dyDescent="0.25">
      <c r="E15128" s="265"/>
      <c r="M15128" s="159"/>
      <c r="N15128" s="149"/>
      <c r="P15128" s="135"/>
      <c r="Q15128" s="135"/>
    </row>
    <row r="15129" spans="5:17" x14ac:dyDescent="0.25">
      <c r="E15129" s="265"/>
      <c r="M15129" s="159"/>
      <c r="N15129" s="149"/>
      <c r="P15129" s="135"/>
      <c r="Q15129" s="135"/>
    </row>
    <row r="15130" spans="5:17" x14ac:dyDescent="0.25">
      <c r="E15130" s="265"/>
      <c r="M15130" s="159"/>
      <c r="N15130" s="149"/>
      <c r="P15130" s="135"/>
      <c r="Q15130" s="135"/>
    </row>
    <row r="15131" spans="5:17" x14ac:dyDescent="0.25">
      <c r="E15131" s="265"/>
      <c r="M15131" s="159"/>
      <c r="N15131" s="149"/>
      <c r="P15131" s="135"/>
      <c r="Q15131" s="135"/>
    </row>
    <row r="15132" spans="5:17" x14ac:dyDescent="0.25">
      <c r="E15132" s="265"/>
      <c r="M15132" s="159"/>
      <c r="N15132" s="149"/>
      <c r="P15132" s="135"/>
      <c r="Q15132" s="135"/>
    </row>
    <row r="15133" spans="5:17" x14ac:dyDescent="0.25">
      <c r="E15133" s="265"/>
      <c r="M15133" s="159"/>
      <c r="N15133" s="149"/>
      <c r="P15133" s="135"/>
      <c r="Q15133" s="135"/>
    </row>
    <row r="15134" spans="5:17" x14ac:dyDescent="0.25">
      <c r="E15134" s="265"/>
      <c r="M15134" s="159"/>
      <c r="N15134" s="149"/>
      <c r="P15134" s="135"/>
      <c r="Q15134" s="135"/>
    </row>
    <row r="15135" spans="5:17" x14ac:dyDescent="0.25">
      <c r="E15135" s="265"/>
      <c r="M15135" s="159"/>
      <c r="N15135" s="149"/>
      <c r="P15135" s="135"/>
      <c r="Q15135" s="135"/>
    </row>
    <row r="15136" spans="5:17" x14ac:dyDescent="0.25">
      <c r="E15136" s="265"/>
      <c r="M15136" s="159"/>
      <c r="N15136" s="149"/>
      <c r="P15136" s="135"/>
      <c r="Q15136" s="135"/>
    </row>
    <row r="15137" spans="5:17" x14ac:dyDescent="0.25">
      <c r="E15137" s="265"/>
      <c r="M15137" s="159"/>
      <c r="N15137" s="149"/>
      <c r="P15137" s="135"/>
      <c r="Q15137" s="135"/>
    </row>
    <row r="15138" spans="5:17" x14ac:dyDescent="0.25">
      <c r="E15138" s="265"/>
      <c r="M15138" s="159"/>
      <c r="N15138" s="149"/>
      <c r="P15138" s="135"/>
      <c r="Q15138" s="135"/>
    </row>
    <row r="15139" spans="5:17" x14ac:dyDescent="0.25">
      <c r="E15139" s="265"/>
      <c r="M15139" s="159"/>
      <c r="N15139" s="149"/>
      <c r="P15139" s="135"/>
      <c r="Q15139" s="135"/>
    </row>
    <row r="15140" spans="5:17" x14ac:dyDescent="0.25">
      <c r="E15140" s="265"/>
      <c r="M15140" s="159"/>
      <c r="N15140" s="149"/>
      <c r="P15140" s="135"/>
      <c r="Q15140" s="135"/>
    </row>
    <row r="15141" spans="5:17" x14ac:dyDescent="0.25">
      <c r="E15141" s="265"/>
      <c r="M15141" s="159"/>
      <c r="N15141" s="149"/>
      <c r="P15141" s="135"/>
      <c r="Q15141" s="135"/>
    </row>
    <row r="15142" spans="5:17" x14ac:dyDescent="0.25">
      <c r="E15142" s="265"/>
      <c r="M15142" s="159"/>
      <c r="N15142" s="149"/>
      <c r="P15142" s="135"/>
      <c r="Q15142" s="135"/>
    </row>
    <row r="15143" spans="5:17" x14ac:dyDescent="0.25">
      <c r="E15143" s="265"/>
      <c r="M15143" s="159"/>
      <c r="N15143" s="149"/>
      <c r="P15143" s="135"/>
      <c r="Q15143" s="135"/>
    </row>
    <row r="15144" spans="5:17" x14ac:dyDescent="0.25">
      <c r="E15144" s="265"/>
      <c r="M15144" s="159"/>
      <c r="N15144" s="149"/>
      <c r="P15144" s="135"/>
      <c r="Q15144" s="135"/>
    </row>
    <row r="15145" spans="5:17" x14ac:dyDescent="0.25">
      <c r="E15145" s="265"/>
      <c r="M15145" s="159"/>
      <c r="N15145" s="149"/>
      <c r="P15145" s="135"/>
      <c r="Q15145" s="135"/>
    </row>
    <row r="15146" spans="5:17" x14ac:dyDescent="0.25">
      <c r="E15146" s="265"/>
      <c r="M15146" s="159"/>
      <c r="N15146" s="149"/>
      <c r="P15146" s="135"/>
      <c r="Q15146" s="135"/>
    </row>
    <row r="15147" spans="5:17" x14ac:dyDescent="0.25">
      <c r="E15147" s="265"/>
      <c r="M15147" s="159"/>
      <c r="N15147" s="149"/>
      <c r="P15147" s="135"/>
      <c r="Q15147" s="135"/>
    </row>
    <row r="15148" spans="5:17" x14ac:dyDescent="0.25">
      <c r="E15148" s="265"/>
      <c r="M15148" s="159"/>
      <c r="N15148" s="149"/>
      <c r="P15148" s="135"/>
      <c r="Q15148" s="135"/>
    </row>
    <row r="15149" spans="5:17" x14ac:dyDescent="0.25">
      <c r="E15149" s="265"/>
      <c r="M15149" s="159"/>
      <c r="N15149" s="149"/>
      <c r="P15149" s="135"/>
      <c r="Q15149" s="135"/>
    </row>
    <row r="15150" spans="5:17" x14ac:dyDescent="0.25">
      <c r="E15150" s="265"/>
      <c r="M15150" s="159"/>
      <c r="N15150" s="149"/>
      <c r="P15150" s="135"/>
      <c r="Q15150" s="135"/>
    </row>
    <row r="15151" spans="5:17" x14ac:dyDescent="0.25">
      <c r="E15151" s="265"/>
      <c r="M15151" s="159"/>
      <c r="N15151" s="149"/>
      <c r="P15151" s="135"/>
      <c r="Q15151" s="135"/>
    </row>
    <row r="15152" spans="5:17" x14ac:dyDescent="0.25">
      <c r="E15152" s="265"/>
      <c r="M15152" s="159"/>
      <c r="N15152" s="149"/>
      <c r="P15152" s="135"/>
      <c r="Q15152" s="135"/>
    </row>
    <row r="15153" spans="5:17" x14ac:dyDescent="0.25">
      <c r="E15153" s="265"/>
      <c r="M15153" s="159"/>
      <c r="N15153" s="149"/>
      <c r="P15153" s="135"/>
      <c r="Q15153" s="135"/>
    </row>
    <row r="15154" spans="5:17" x14ac:dyDescent="0.25">
      <c r="E15154" s="265"/>
      <c r="M15154" s="159"/>
      <c r="N15154" s="149"/>
      <c r="P15154" s="135"/>
      <c r="Q15154" s="135"/>
    </row>
    <row r="15155" spans="5:17" x14ac:dyDescent="0.25">
      <c r="E15155" s="265"/>
      <c r="M15155" s="159"/>
      <c r="N15155" s="149"/>
      <c r="P15155" s="135"/>
      <c r="Q15155" s="135"/>
    </row>
    <row r="15156" spans="5:17" x14ac:dyDescent="0.25">
      <c r="E15156" s="265"/>
      <c r="M15156" s="159"/>
      <c r="N15156" s="149"/>
      <c r="P15156" s="135"/>
      <c r="Q15156" s="135"/>
    </row>
    <row r="15157" spans="5:17" x14ac:dyDescent="0.25">
      <c r="E15157" s="265"/>
      <c r="M15157" s="159"/>
      <c r="N15157" s="149"/>
      <c r="P15157" s="135"/>
      <c r="Q15157" s="135"/>
    </row>
    <row r="15158" spans="5:17" x14ac:dyDescent="0.25">
      <c r="E15158" s="265"/>
      <c r="M15158" s="159"/>
      <c r="N15158" s="149"/>
      <c r="P15158" s="135"/>
      <c r="Q15158" s="135"/>
    </row>
    <row r="15159" spans="5:17" x14ac:dyDescent="0.25">
      <c r="E15159" s="265"/>
      <c r="M15159" s="159"/>
      <c r="N15159" s="149"/>
      <c r="P15159" s="135"/>
      <c r="Q15159" s="135"/>
    </row>
    <row r="15160" spans="5:17" x14ac:dyDescent="0.25">
      <c r="E15160" s="265"/>
      <c r="M15160" s="159"/>
      <c r="N15160" s="149"/>
      <c r="P15160" s="135"/>
      <c r="Q15160" s="135"/>
    </row>
    <row r="15161" spans="5:17" x14ac:dyDescent="0.25">
      <c r="E15161" s="265"/>
      <c r="M15161" s="159"/>
      <c r="N15161" s="149"/>
      <c r="P15161" s="135"/>
      <c r="Q15161" s="135"/>
    </row>
    <row r="15162" spans="5:17" x14ac:dyDescent="0.25">
      <c r="E15162" s="265"/>
      <c r="M15162" s="159"/>
      <c r="N15162" s="149"/>
      <c r="P15162" s="135"/>
      <c r="Q15162" s="135"/>
    </row>
    <row r="15163" spans="5:17" x14ac:dyDescent="0.25">
      <c r="E15163" s="265"/>
      <c r="M15163" s="159"/>
      <c r="N15163" s="149"/>
      <c r="P15163" s="135"/>
      <c r="Q15163" s="135"/>
    </row>
    <row r="15164" spans="5:17" x14ac:dyDescent="0.25">
      <c r="E15164" s="265"/>
      <c r="M15164" s="159"/>
      <c r="N15164" s="149"/>
      <c r="P15164" s="135"/>
      <c r="Q15164" s="135"/>
    </row>
    <row r="15165" spans="5:17" x14ac:dyDescent="0.25">
      <c r="E15165" s="265"/>
      <c r="M15165" s="159"/>
      <c r="N15165" s="149"/>
      <c r="P15165" s="135"/>
      <c r="Q15165" s="135"/>
    </row>
    <row r="15166" spans="5:17" x14ac:dyDescent="0.25">
      <c r="E15166" s="265"/>
      <c r="M15166" s="159"/>
      <c r="N15166" s="149"/>
      <c r="P15166" s="135"/>
      <c r="Q15166" s="135"/>
    </row>
    <row r="15167" spans="5:17" x14ac:dyDescent="0.25">
      <c r="E15167" s="265"/>
      <c r="M15167" s="159"/>
      <c r="N15167" s="149"/>
      <c r="P15167" s="135"/>
      <c r="Q15167" s="135"/>
    </row>
    <row r="15168" spans="5:17" x14ac:dyDescent="0.25">
      <c r="E15168" s="265"/>
      <c r="M15168" s="159"/>
      <c r="N15168" s="149"/>
      <c r="P15168" s="135"/>
      <c r="Q15168" s="135"/>
    </row>
    <row r="15169" spans="5:17" x14ac:dyDescent="0.25">
      <c r="E15169" s="265"/>
      <c r="M15169" s="159"/>
      <c r="N15169" s="149"/>
      <c r="P15169" s="135"/>
      <c r="Q15169" s="135"/>
    </row>
    <row r="15170" spans="5:17" x14ac:dyDescent="0.25">
      <c r="E15170" s="265"/>
      <c r="M15170" s="159"/>
      <c r="N15170" s="149"/>
      <c r="P15170" s="135"/>
      <c r="Q15170" s="135"/>
    </row>
    <row r="15171" spans="5:17" x14ac:dyDescent="0.25">
      <c r="E15171" s="265"/>
      <c r="M15171" s="159"/>
      <c r="N15171" s="149"/>
      <c r="P15171" s="135"/>
      <c r="Q15171" s="135"/>
    </row>
    <row r="15172" spans="5:17" x14ac:dyDescent="0.25">
      <c r="E15172" s="265"/>
      <c r="M15172" s="159"/>
      <c r="N15172" s="149"/>
      <c r="P15172" s="135"/>
      <c r="Q15172" s="135"/>
    </row>
    <row r="15173" spans="5:17" x14ac:dyDescent="0.25">
      <c r="E15173" s="265"/>
      <c r="M15173" s="159"/>
      <c r="N15173" s="149"/>
      <c r="P15173" s="135"/>
      <c r="Q15173" s="135"/>
    </row>
    <row r="15174" spans="5:17" x14ac:dyDescent="0.25">
      <c r="E15174" s="265"/>
      <c r="M15174" s="159"/>
      <c r="N15174" s="149"/>
      <c r="P15174" s="135"/>
      <c r="Q15174" s="135"/>
    </row>
    <row r="15175" spans="5:17" x14ac:dyDescent="0.25">
      <c r="E15175" s="265"/>
      <c r="M15175" s="159"/>
      <c r="N15175" s="149"/>
      <c r="P15175" s="135"/>
      <c r="Q15175" s="135"/>
    </row>
    <row r="15176" spans="5:17" x14ac:dyDescent="0.25">
      <c r="E15176" s="265"/>
      <c r="M15176" s="159"/>
      <c r="N15176" s="149"/>
      <c r="P15176" s="135"/>
      <c r="Q15176" s="135"/>
    </row>
    <row r="15177" spans="5:17" x14ac:dyDescent="0.25">
      <c r="E15177" s="265"/>
      <c r="M15177" s="159"/>
      <c r="N15177" s="149"/>
      <c r="P15177" s="135"/>
      <c r="Q15177" s="135"/>
    </row>
    <row r="15178" spans="5:17" x14ac:dyDescent="0.25">
      <c r="E15178" s="265"/>
      <c r="M15178" s="159"/>
      <c r="N15178" s="149"/>
      <c r="P15178" s="135"/>
      <c r="Q15178" s="135"/>
    </row>
    <row r="15179" spans="5:17" x14ac:dyDescent="0.25">
      <c r="E15179" s="265"/>
      <c r="M15179" s="159"/>
      <c r="N15179" s="149"/>
      <c r="P15179" s="135"/>
      <c r="Q15179" s="135"/>
    </row>
    <row r="15180" spans="5:17" x14ac:dyDescent="0.25">
      <c r="E15180" s="265"/>
      <c r="M15180" s="159"/>
      <c r="N15180" s="149"/>
      <c r="P15180" s="135"/>
      <c r="Q15180" s="135"/>
    </row>
    <row r="15181" spans="5:17" x14ac:dyDescent="0.25">
      <c r="E15181" s="265"/>
      <c r="M15181" s="159"/>
      <c r="N15181" s="149"/>
      <c r="P15181" s="135"/>
      <c r="Q15181" s="135"/>
    </row>
    <row r="15182" spans="5:17" x14ac:dyDescent="0.25">
      <c r="E15182" s="265"/>
      <c r="M15182" s="159"/>
      <c r="N15182" s="149"/>
      <c r="P15182" s="135"/>
      <c r="Q15182" s="135"/>
    </row>
    <row r="15183" spans="5:17" x14ac:dyDescent="0.25">
      <c r="E15183" s="265"/>
      <c r="M15183" s="159"/>
      <c r="N15183" s="149"/>
      <c r="P15183" s="135"/>
      <c r="Q15183" s="135"/>
    </row>
    <row r="15184" spans="5:17" x14ac:dyDescent="0.25">
      <c r="E15184" s="265"/>
      <c r="M15184" s="159"/>
      <c r="N15184" s="149"/>
      <c r="P15184" s="135"/>
      <c r="Q15184" s="135"/>
    </row>
    <row r="15185" spans="5:17" x14ac:dyDescent="0.25">
      <c r="E15185" s="265"/>
      <c r="M15185" s="159"/>
      <c r="N15185" s="149"/>
      <c r="P15185" s="135"/>
      <c r="Q15185" s="135"/>
    </row>
    <row r="15186" spans="5:17" x14ac:dyDescent="0.25">
      <c r="E15186" s="265"/>
      <c r="M15186" s="159"/>
      <c r="N15186" s="149"/>
      <c r="P15186" s="135"/>
      <c r="Q15186" s="135"/>
    </row>
    <row r="15187" spans="5:17" x14ac:dyDescent="0.25">
      <c r="E15187" s="265"/>
      <c r="M15187" s="159"/>
      <c r="N15187" s="149"/>
      <c r="P15187" s="135"/>
      <c r="Q15187" s="135"/>
    </row>
    <row r="15188" spans="5:17" x14ac:dyDescent="0.25">
      <c r="E15188" s="265"/>
      <c r="M15188" s="159"/>
      <c r="N15188" s="149"/>
      <c r="P15188" s="135"/>
      <c r="Q15188" s="135"/>
    </row>
    <row r="15189" spans="5:17" x14ac:dyDescent="0.25">
      <c r="E15189" s="265"/>
      <c r="M15189" s="159"/>
      <c r="N15189" s="149"/>
      <c r="P15189" s="135"/>
      <c r="Q15189" s="135"/>
    </row>
    <row r="15190" spans="5:17" x14ac:dyDescent="0.25">
      <c r="E15190" s="265"/>
      <c r="M15190" s="159"/>
      <c r="N15190" s="149"/>
      <c r="P15190" s="135"/>
      <c r="Q15190" s="135"/>
    </row>
    <row r="15191" spans="5:17" x14ac:dyDescent="0.25">
      <c r="E15191" s="265"/>
      <c r="M15191" s="159"/>
      <c r="N15191" s="149"/>
      <c r="P15191" s="135"/>
      <c r="Q15191" s="135"/>
    </row>
    <row r="15192" spans="5:17" x14ac:dyDescent="0.25">
      <c r="E15192" s="265"/>
      <c r="M15192" s="159"/>
      <c r="N15192" s="149"/>
      <c r="P15192" s="135"/>
      <c r="Q15192" s="135"/>
    </row>
    <row r="15193" spans="5:17" x14ac:dyDescent="0.25">
      <c r="E15193" s="265"/>
      <c r="M15193" s="159"/>
      <c r="N15193" s="149"/>
      <c r="P15193" s="135"/>
      <c r="Q15193" s="135"/>
    </row>
    <row r="15194" spans="5:17" x14ac:dyDescent="0.25">
      <c r="E15194" s="265"/>
      <c r="M15194" s="159"/>
      <c r="N15194" s="149"/>
      <c r="P15194" s="135"/>
      <c r="Q15194" s="135"/>
    </row>
    <row r="15195" spans="5:17" x14ac:dyDescent="0.25">
      <c r="E15195" s="265"/>
      <c r="M15195" s="159"/>
      <c r="N15195" s="149"/>
      <c r="P15195" s="135"/>
      <c r="Q15195" s="135"/>
    </row>
    <row r="15196" spans="5:17" x14ac:dyDescent="0.25">
      <c r="E15196" s="265"/>
      <c r="M15196" s="159"/>
      <c r="N15196" s="149"/>
      <c r="P15196" s="135"/>
      <c r="Q15196" s="135"/>
    </row>
    <row r="15197" spans="5:17" x14ac:dyDescent="0.25">
      <c r="E15197" s="265"/>
      <c r="M15197" s="159"/>
      <c r="N15197" s="149"/>
      <c r="P15197" s="135"/>
      <c r="Q15197" s="135"/>
    </row>
    <row r="15198" spans="5:17" x14ac:dyDescent="0.25">
      <c r="E15198" s="265"/>
      <c r="M15198" s="159"/>
      <c r="N15198" s="149"/>
      <c r="P15198" s="135"/>
      <c r="Q15198" s="135"/>
    </row>
    <row r="15199" spans="5:17" x14ac:dyDescent="0.25">
      <c r="E15199" s="265"/>
      <c r="M15199" s="159"/>
      <c r="N15199" s="149"/>
      <c r="P15199" s="135"/>
      <c r="Q15199" s="135"/>
    </row>
    <row r="15200" spans="5:17" x14ac:dyDescent="0.25">
      <c r="E15200" s="265"/>
      <c r="M15200" s="159"/>
      <c r="N15200" s="149"/>
      <c r="P15200" s="135"/>
      <c r="Q15200" s="135"/>
    </row>
    <row r="15201" spans="5:17" x14ac:dyDescent="0.25">
      <c r="E15201" s="265"/>
      <c r="M15201" s="159"/>
      <c r="N15201" s="149"/>
      <c r="P15201" s="135"/>
      <c r="Q15201" s="135"/>
    </row>
    <row r="15202" spans="5:17" x14ac:dyDescent="0.25">
      <c r="E15202" s="265"/>
      <c r="M15202" s="159"/>
      <c r="N15202" s="149"/>
      <c r="P15202" s="135"/>
      <c r="Q15202" s="135"/>
    </row>
    <row r="15203" spans="5:17" x14ac:dyDescent="0.25">
      <c r="E15203" s="265"/>
      <c r="M15203" s="159"/>
      <c r="N15203" s="149"/>
      <c r="P15203" s="135"/>
      <c r="Q15203" s="135"/>
    </row>
    <row r="15204" spans="5:17" x14ac:dyDescent="0.25">
      <c r="E15204" s="265"/>
      <c r="M15204" s="159"/>
      <c r="N15204" s="149"/>
      <c r="P15204" s="135"/>
      <c r="Q15204" s="135"/>
    </row>
    <row r="15205" spans="5:17" x14ac:dyDescent="0.25">
      <c r="E15205" s="265"/>
      <c r="M15205" s="159"/>
      <c r="N15205" s="149"/>
      <c r="P15205" s="135"/>
      <c r="Q15205" s="135"/>
    </row>
    <row r="15206" spans="5:17" x14ac:dyDescent="0.25">
      <c r="E15206" s="265"/>
      <c r="M15206" s="159"/>
      <c r="N15206" s="149"/>
      <c r="P15206" s="135"/>
      <c r="Q15206" s="135"/>
    </row>
    <row r="15207" spans="5:17" x14ac:dyDescent="0.25">
      <c r="E15207" s="265"/>
      <c r="M15207" s="159"/>
      <c r="N15207" s="149"/>
      <c r="P15207" s="135"/>
      <c r="Q15207" s="135"/>
    </row>
    <row r="15208" spans="5:17" x14ac:dyDescent="0.25">
      <c r="E15208" s="265"/>
      <c r="M15208" s="159"/>
      <c r="N15208" s="149"/>
      <c r="P15208" s="135"/>
      <c r="Q15208" s="135"/>
    </row>
    <row r="15209" spans="5:17" x14ac:dyDescent="0.25">
      <c r="E15209" s="265"/>
      <c r="M15209" s="159"/>
      <c r="N15209" s="149"/>
      <c r="P15209" s="135"/>
      <c r="Q15209" s="135"/>
    </row>
    <row r="15210" spans="5:17" x14ac:dyDescent="0.25">
      <c r="E15210" s="265"/>
      <c r="M15210" s="159"/>
      <c r="N15210" s="149"/>
      <c r="P15210" s="135"/>
      <c r="Q15210" s="135"/>
    </row>
    <row r="15211" spans="5:17" x14ac:dyDescent="0.25">
      <c r="E15211" s="265"/>
      <c r="M15211" s="159"/>
      <c r="N15211" s="149"/>
      <c r="P15211" s="135"/>
      <c r="Q15211" s="135"/>
    </row>
    <row r="15212" spans="5:17" x14ac:dyDescent="0.25">
      <c r="E15212" s="265"/>
      <c r="M15212" s="159"/>
      <c r="N15212" s="149"/>
      <c r="P15212" s="135"/>
      <c r="Q15212" s="135"/>
    </row>
    <row r="15213" spans="5:17" x14ac:dyDescent="0.25">
      <c r="E15213" s="265"/>
      <c r="M15213" s="159"/>
      <c r="N15213" s="149"/>
      <c r="P15213" s="135"/>
      <c r="Q15213" s="135"/>
    </row>
    <row r="15214" spans="5:17" x14ac:dyDescent="0.25">
      <c r="E15214" s="265"/>
      <c r="M15214" s="159"/>
      <c r="N15214" s="149"/>
      <c r="P15214" s="135"/>
      <c r="Q15214" s="135"/>
    </row>
    <row r="15215" spans="5:17" x14ac:dyDescent="0.25">
      <c r="E15215" s="265"/>
      <c r="M15215" s="159"/>
      <c r="N15215" s="149"/>
      <c r="P15215" s="135"/>
      <c r="Q15215" s="135"/>
    </row>
    <row r="15216" spans="5:17" x14ac:dyDescent="0.25">
      <c r="E15216" s="265"/>
      <c r="M15216" s="159"/>
      <c r="N15216" s="149"/>
      <c r="P15216" s="135"/>
      <c r="Q15216" s="135"/>
    </row>
    <row r="15217" spans="5:17" x14ac:dyDescent="0.25">
      <c r="E15217" s="265"/>
      <c r="M15217" s="159"/>
      <c r="N15217" s="149"/>
      <c r="P15217" s="135"/>
      <c r="Q15217" s="135"/>
    </row>
    <row r="15218" spans="5:17" x14ac:dyDescent="0.25">
      <c r="E15218" s="265"/>
      <c r="M15218" s="159"/>
      <c r="N15218" s="149"/>
      <c r="P15218" s="135"/>
      <c r="Q15218" s="135"/>
    </row>
    <row r="15219" spans="5:17" x14ac:dyDescent="0.25">
      <c r="E15219" s="265"/>
      <c r="M15219" s="159"/>
      <c r="N15219" s="149"/>
      <c r="P15219" s="135"/>
      <c r="Q15219" s="135"/>
    </row>
    <row r="15220" spans="5:17" x14ac:dyDescent="0.25">
      <c r="E15220" s="265"/>
      <c r="M15220" s="159"/>
      <c r="N15220" s="149"/>
      <c r="P15220" s="135"/>
      <c r="Q15220" s="135"/>
    </row>
    <row r="15221" spans="5:17" x14ac:dyDescent="0.25">
      <c r="E15221" s="265"/>
      <c r="M15221" s="159"/>
      <c r="N15221" s="149"/>
      <c r="P15221" s="135"/>
      <c r="Q15221" s="135"/>
    </row>
    <row r="15222" spans="5:17" x14ac:dyDescent="0.25">
      <c r="E15222" s="265"/>
      <c r="M15222" s="159"/>
      <c r="N15222" s="149"/>
      <c r="P15222" s="135"/>
      <c r="Q15222" s="135"/>
    </row>
    <row r="15223" spans="5:17" x14ac:dyDescent="0.25">
      <c r="E15223" s="265"/>
      <c r="M15223" s="159"/>
      <c r="N15223" s="149"/>
      <c r="P15223" s="135"/>
      <c r="Q15223" s="135"/>
    </row>
    <row r="15224" spans="5:17" x14ac:dyDescent="0.25">
      <c r="E15224" s="265"/>
      <c r="M15224" s="159"/>
      <c r="N15224" s="149"/>
      <c r="P15224" s="135"/>
      <c r="Q15224" s="135"/>
    </row>
    <row r="15225" spans="5:17" x14ac:dyDescent="0.25">
      <c r="E15225" s="265"/>
      <c r="M15225" s="159"/>
      <c r="N15225" s="149"/>
      <c r="P15225" s="135"/>
      <c r="Q15225" s="135"/>
    </row>
    <row r="15226" spans="5:17" x14ac:dyDescent="0.25">
      <c r="E15226" s="265"/>
      <c r="M15226" s="159"/>
      <c r="N15226" s="149"/>
      <c r="P15226" s="135"/>
      <c r="Q15226" s="135"/>
    </row>
    <row r="15227" spans="5:17" x14ac:dyDescent="0.25">
      <c r="E15227" s="265"/>
      <c r="M15227" s="159"/>
      <c r="N15227" s="149"/>
      <c r="P15227" s="135"/>
      <c r="Q15227" s="135"/>
    </row>
    <row r="15228" spans="5:17" x14ac:dyDescent="0.25">
      <c r="E15228" s="265"/>
      <c r="M15228" s="159"/>
      <c r="N15228" s="149"/>
      <c r="P15228" s="135"/>
      <c r="Q15228" s="135"/>
    </row>
    <row r="15229" spans="5:17" x14ac:dyDescent="0.25">
      <c r="E15229" s="265"/>
      <c r="M15229" s="159"/>
      <c r="N15229" s="149"/>
      <c r="P15229" s="135"/>
      <c r="Q15229" s="135"/>
    </row>
    <row r="15230" spans="5:17" x14ac:dyDescent="0.25">
      <c r="E15230" s="265"/>
      <c r="M15230" s="159"/>
      <c r="N15230" s="149"/>
      <c r="P15230" s="135"/>
      <c r="Q15230" s="135"/>
    </row>
    <row r="15231" spans="5:17" x14ac:dyDescent="0.25">
      <c r="E15231" s="265"/>
      <c r="M15231" s="159"/>
      <c r="N15231" s="149"/>
      <c r="P15231" s="135"/>
      <c r="Q15231" s="135"/>
    </row>
    <row r="15232" spans="5:17" x14ac:dyDescent="0.25">
      <c r="E15232" s="265"/>
      <c r="M15232" s="159"/>
      <c r="N15232" s="149"/>
      <c r="P15232" s="135"/>
      <c r="Q15232" s="135"/>
    </row>
    <row r="15233" spans="5:17" x14ac:dyDescent="0.25">
      <c r="E15233" s="265"/>
      <c r="M15233" s="159"/>
      <c r="N15233" s="149"/>
      <c r="P15233" s="135"/>
      <c r="Q15233" s="135"/>
    </row>
    <row r="15234" spans="5:17" x14ac:dyDescent="0.25">
      <c r="E15234" s="265"/>
      <c r="M15234" s="159"/>
      <c r="N15234" s="149"/>
      <c r="P15234" s="135"/>
      <c r="Q15234" s="135"/>
    </row>
    <row r="15235" spans="5:17" x14ac:dyDescent="0.25">
      <c r="E15235" s="265"/>
      <c r="M15235" s="159"/>
      <c r="N15235" s="149"/>
      <c r="P15235" s="135"/>
      <c r="Q15235" s="135"/>
    </row>
    <row r="15236" spans="5:17" x14ac:dyDescent="0.25">
      <c r="E15236" s="265"/>
      <c r="M15236" s="159"/>
      <c r="N15236" s="149"/>
      <c r="P15236" s="135"/>
      <c r="Q15236" s="135"/>
    </row>
    <row r="15237" spans="5:17" x14ac:dyDescent="0.25">
      <c r="E15237" s="265"/>
      <c r="M15237" s="159"/>
      <c r="N15237" s="149"/>
      <c r="P15237" s="135"/>
      <c r="Q15237" s="135"/>
    </row>
    <row r="15238" spans="5:17" x14ac:dyDescent="0.25">
      <c r="E15238" s="265"/>
      <c r="M15238" s="159"/>
      <c r="N15238" s="149"/>
      <c r="P15238" s="135"/>
      <c r="Q15238" s="135"/>
    </row>
    <row r="15239" spans="5:17" x14ac:dyDescent="0.25">
      <c r="E15239" s="265"/>
      <c r="M15239" s="159"/>
      <c r="N15239" s="149"/>
      <c r="P15239" s="135"/>
      <c r="Q15239" s="135"/>
    </row>
    <row r="15240" spans="5:17" x14ac:dyDescent="0.25">
      <c r="E15240" s="265"/>
      <c r="M15240" s="159"/>
      <c r="N15240" s="149"/>
      <c r="P15240" s="135"/>
      <c r="Q15240" s="135"/>
    </row>
    <row r="15241" spans="5:17" x14ac:dyDescent="0.25">
      <c r="E15241" s="265"/>
      <c r="M15241" s="159"/>
      <c r="N15241" s="149"/>
      <c r="P15241" s="135"/>
      <c r="Q15241" s="135"/>
    </row>
    <row r="15242" spans="5:17" x14ac:dyDescent="0.25">
      <c r="E15242" s="265"/>
      <c r="M15242" s="159"/>
      <c r="N15242" s="149"/>
      <c r="P15242" s="135"/>
      <c r="Q15242" s="135"/>
    </row>
    <row r="15243" spans="5:17" x14ac:dyDescent="0.25">
      <c r="E15243" s="265"/>
      <c r="M15243" s="159"/>
      <c r="N15243" s="149"/>
      <c r="P15243" s="135"/>
      <c r="Q15243" s="135"/>
    </row>
    <row r="15244" spans="5:17" x14ac:dyDescent="0.25">
      <c r="E15244" s="265"/>
      <c r="M15244" s="159"/>
      <c r="N15244" s="149"/>
      <c r="P15244" s="135"/>
      <c r="Q15244" s="135"/>
    </row>
    <row r="15245" spans="5:17" x14ac:dyDescent="0.25">
      <c r="E15245" s="265"/>
      <c r="M15245" s="159"/>
      <c r="N15245" s="149"/>
      <c r="P15245" s="135"/>
      <c r="Q15245" s="135"/>
    </row>
    <row r="15246" spans="5:17" x14ac:dyDescent="0.25">
      <c r="E15246" s="265"/>
      <c r="M15246" s="159"/>
      <c r="N15246" s="149"/>
      <c r="P15246" s="135"/>
      <c r="Q15246" s="135"/>
    </row>
    <row r="15247" spans="5:17" x14ac:dyDescent="0.25">
      <c r="E15247" s="265"/>
      <c r="M15247" s="159"/>
      <c r="N15247" s="149"/>
      <c r="P15247" s="135"/>
      <c r="Q15247" s="135"/>
    </row>
    <row r="15248" spans="5:17" x14ac:dyDescent="0.25">
      <c r="E15248" s="265"/>
      <c r="M15248" s="159"/>
      <c r="N15248" s="149"/>
      <c r="P15248" s="135"/>
      <c r="Q15248" s="135"/>
    </row>
    <row r="15249" spans="5:17" x14ac:dyDescent="0.25">
      <c r="E15249" s="265"/>
      <c r="M15249" s="159"/>
      <c r="N15249" s="149"/>
      <c r="P15249" s="135"/>
      <c r="Q15249" s="135"/>
    </row>
    <row r="15250" spans="5:17" x14ac:dyDescent="0.25">
      <c r="E15250" s="265"/>
      <c r="M15250" s="159"/>
      <c r="N15250" s="149"/>
      <c r="P15250" s="135"/>
      <c r="Q15250" s="135"/>
    </row>
    <row r="15251" spans="5:17" x14ac:dyDescent="0.25">
      <c r="E15251" s="265"/>
      <c r="M15251" s="159"/>
      <c r="N15251" s="149"/>
      <c r="P15251" s="135"/>
      <c r="Q15251" s="135"/>
    </row>
    <row r="15252" spans="5:17" x14ac:dyDescent="0.25">
      <c r="E15252" s="265"/>
      <c r="M15252" s="159"/>
      <c r="N15252" s="149"/>
      <c r="P15252" s="135"/>
      <c r="Q15252" s="135"/>
    </row>
    <row r="15253" spans="5:17" x14ac:dyDescent="0.25">
      <c r="E15253" s="265"/>
      <c r="M15253" s="159"/>
      <c r="N15253" s="149"/>
      <c r="P15253" s="135"/>
      <c r="Q15253" s="135"/>
    </row>
    <row r="15254" spans="5:17" x14ac:dyDescent="0.25">
      <c r="E15254" s="265"/>
      <c r="M15254" s="159"/>
      <c r="N15254" s="149"/>
      <c r="P15254" s="135"/>
      <c r="Q15254" s="135"/>
    </row>
    <row r="15255" spans="5:17" x14ac:dyDescent="0.25">
      <c r="E15255" s="265"/>
      <c r="M15255" s="159"/>
      <c r="N15255" s="149"/>
      <c r="P15255" s="135"/>
      <c r="Q15255" s="135"/>
    </row>
    <row r="15256" spans="5:17" x14ac:dyDescent="0.25">
      <c r="E15256" s="265"/>
      <c r="M15256" s="159"/>
      <c r="N15256" s="149"/>
      <c r="P15256" s="135"/>
      <c r="Q15256" s="135"/>
    </row>
    <row r="15257" spans="5:17" x14ac:dyDescent="0.25">
      <c r="E15257" s="265"/>
      <c r="M15257" s="159"/>
      <c r="N15257" s="149"/>
      <c r="P15257" s="135"/>
      <c r="Q15257" s="135"/>
    </row>
    <row r="15258" spans="5:17" x14ac:dyDescent="0.25">
      <c r="E15258" s="265"/>
      <c r="M15258" s="159"/>
      <c r="N15258" s="149"/>
      <c r="P15258" s="135"/>
      <c r="Q15258" s="135"/>
    </row>
    <row r="15259" spans="5:17" x14ac:dyDescent="0.25">
      <c r="E15259" s="265"/>
      <c r="M15259" s="159"/>
      <c r="N15259" s="149"/>
      <c r="P15259" s="135"/>
      <c r="Q15259" s="135"/>
    </row>
    <row r="15260" spans="5:17" x14ac:dyDescent="0.25">
      <c r="E15260" s="265"/>
      <c r="M15260" s="159"/>
      <c r="N15260" s="149"/>
      <c r="P15260" s="135"/>
      <c r="Q15260" s="135"/>
    </row>
    <row r="15261" spans="5:17" x14ac:dyDescent="0.25">
      <c r="E15261" s="265"/>
      <c r="M15261" s="159"/>
      <c r="N15261" s="149"/>
      <c r="P15261" s="135"/>
      <c r="Q15261" s="135"/>
    </row>
    <row r="15262" spans="5:17" x14ac:dyDescent="0.25">
      <c r="E15262" s="265"/>
      <c r="M15262" s="159"/>
      <c r="N15262" s="149"/>
      <c r="P15262" s="135"/>
      <c r="Q15262" s="135"/>
    </row>
    <row r="15263" spans="5:17" x14ac:dyDescent="0.25">
      <c r="E15263" s="265"/>
      <c r="M15263" s="159"/>
      <c r="N15263" s="149"/>
      <c r="P15263" s="135"/>
      <c r="Q15263" s="135"/>
    </row>
    <row r="15264" spans="5:17" x14ac:dyDescent="0.25">
      <c r="E15264" s="265"/>
      <c r="M15264" s="159"/>
      <c r="N15264" s="149"/>
      <c r="P15264" s="135"/>
      <c r="Q15264" s="135"/>
    </row>
    <row r="15265" spans="5:17" x14ac:dyDescent="0.25">
      <c r="E15265" s="265"/>
      <c r="M15265" s="159"/>
      <c r="N15265" s="149"/>
      <c r="P15265" s="135"/>
      <c r="Q15265" s="135"/>
    </row>
    <row r="15266" spans="5:17" x14ac:dyDescent="0.25">
      <c r="E15266" s="265"/>
      <c r="M15266" s="159"/>
      <c r="N15266" s="149"/>
      <c r="P15266" s="135"/>
      <c r="Q15266" s="135"/>
    </row>
    <row r="15267" spans="5:17" x14ac:dyDescent="0.25">
      <c r="E15267" s="265"/>
      <c r="M15267" s="159"/>
      <c r="N15267" s="149"/>
      <c r="P15267" s="135"/>
      <c r="Q15267" s="135"/>
    </row>
    <row r="15268" spans="5:17" x14ac:dyDescent="0.25">
      <c r="E15268" s="265"/>
      <c r="M15268" s="159"/>
      <c r="N15268" s="149"/>
      <c r="P15268" s="135"/>
      <c r="Q15268" s="135"/>
    </row>
    <row r="15269" spans="5:17" x14ac:dyDescent="0.25">
      <c r="E15269" s="265"/>
      <c r="M15269" s="159"/>
      <c r="N15269" s="149"/>
      <c r="P15269" s="135"/>
      <c r="Q15269" s="135"/>
    </row>
    <row r="15270" spans="5:17" x14ac:dyDescent="0.25">
      <c r="E15270" s="265"/>
      <c r="M15270" s="159"/>
      <c r="N15270" s="149"/>
      <c r="P15270" s="135"/>
      <c r="Q15270" s="135"/>
    </row>
    <row r="15271" spans="5:17" x14ac:dyDescent="0.25">
      <c r="E15271" s="265"/>
      <c r="M15271" s="159"/>
      <c r="N15271" s="149"/>
      <c r="P15271" s="135"/>
      <c r="Q15271" s="135"/>
    </row>
    <row r="15272" spans="5:17" x14ac:dyDescent="0.25">
      <c r="E15272" s="265"/>
      <c r="M15272" s="159"/>
      <c r="N15272" s="149"/>
      <c r="P15272" s="135"/>
      <c r="Q15272" s="135"/>
    </row>
    <row r="15273" spans="5:17" x14ac:dyDescent="0.25">
      <c r="E15273" s="265"/>
      <c r="M15273" s="159"/>
      <c r="N15273" s="149"/>
      <c r="P15273" s="135"/>
      <c r="Q15273" s="135"/>
    </row>
    <row r="15274" spans="5:17" x14ac:dyDescent="0.25">
      <c r="E15274" s="265"/>
      <c r="M15274" s="159"/>
      <c r="N15274" s="149"/>
      <c r="P15274" s="135"/>
      <c r="Q15274" s="135"/>
    </row>
    <row r="15275" spans="5:17" x14ac:dyDescent="0.25">
      <c r="E15275" s="265"/>
      <c r="M15275" s="159"/>
      <c r="N15275" s="149"/>
      <c r="P15275" s="135"/>
      <c r="Q15275" s="135"/>
    </row>
    <row r="15276" spans="5:17" x14ac:dyDescent="0.25">
      <c r="E15276" s="265"/>
      <c r="M15276" s="159"/>
      <c r="N15276" s="149"/>
      <c r="P15276" s="135"/>
      <c r="Q15276" s="135"/>
    </row>
    <row r="15277" spans="5:17" x14ac:dyDescent="0.25">
      <c r="E15277" s="265"/>
      <c r="M15277" s="159"/>
      <c r="N15277" s="149"/>
      <c r="P15277" s="135"/>
      <c r="Q15277" s="135"/>
    </row>
    <row r="15278" spans="5:17" x14ac:dyDescent="0.25">
      <c r="E15278" s="265"/>
      <c r="M15278" s="159"/>
      <c r="N15278" s="149"/>
      <c r="P15278" s="135"/>
      <c r="Q15278" s="135"/>
    </row>
    <row r="15279" spans="5:17" x14ac:dyDescent="0.25">
      <c r="E15279" s="265"/>
      <c r="M15279" s="159"/>
      <c r="N15279" s="149"/>
      <c r="P15279" s="135"/>
      <c r="Q15279" s="135"/>
    </row>
    <row r="15280" spans="5:17" x14ac:dyDescent="0.25">
      <c r="E15280" s="265"/>
      <c r="M15280" s="159"/>
      <c r="N15280" s="149"/>
      <c r="P15280" s="135"/>
      <c r="Q15280" s="135"/>
    </row>
    <row r="15281" spans="5:17" x14ac:dyDescent="0.25">
      <c r="E15281" s="265"/>
      <c r="M15281" s="159"/>
      <c r="N15281" s="149"/>
      <c r="P15281" s="135"/>
      <c r="Q15281" s="135"/>
    </row>
    <row r="15282" spans="5:17" x14ac:dyDescent="0.25">
      <c r="E15282" s="265"/>
      <c r="M15282" s="159"/>
      <c r="N15282" s="149"/>
      <c r="P15282" s="135"/>
      <c r="Q15282" s="135"/>
    </row>
    <row r="15283" spans="5:17" x14ac:dyDescent="0.25">
      <c r="E15283" s="265"/>
      <c r="M15283" s="159"/>
      <c r="N15283" s="149"/>
      <c r="P15283" s="135"/>
      <c r="Q15283" s="135"/>
    </row>
    <row r="15284" spans="5:17" x14ac:dyDescent="0.25">
      <c r="E15284" s="265"/>
      <c r="M15284" s="159"/>
      <c r="N15284" s="149"/>
      <c r="P15284" s="135"/>
      <c r="Q15284" s="135"/>
    </row>
    <row r="15285" spans="5:17" x14ac:dyDescent="0.25">
      <c r="E15285" s="265"/>
      <c r="M15285" s="159"/>
      <c r="N15285" s="149"/>
      <c r="P15285" s="135"/>
      <c r="Q15285" s="135"/>
    </row>
    <row r="15286" spans="5:17" x14ac:dyDescent="0.25">
      <c r="E15286" s="265"/>
      <c r="M15286" s="159"/>
      <c r="N15286" s="149"/>
      <c r="P15286" s="135"/>
      <c r="Q15286" s="135"/>
    </row>
    <row r="15287" spans="5:17" x14ac:dyDescent="0.25">
      <c r="E15287" s="265"/>
      <c r="M15287" s="159"/>
      <c r="N15287" s="149"/>
      <c r="P15287" s="135"/>
      <c r="Q15287" s="135"/>
    </row>
    <row r="15288" spans="5:17" x14ac:dyDescent="0.25">
      <c r="E15288" s="265"/>
      <c r="M15288" s="159"/>
      <c r="N15288" s="149"/>
      <c r="P15288" s="135"/>
      <c r="Q15288" s="135"/>
    </row>
    <row r="15289" spans="5:17" x14ac:dyDescent="0.25">
      <c r="E15289" s="265"/>
      <c r="M15289" s="159"/>
      <c r="N15289" s="149"/>
      <c r="P15289" s="135"/>
      <c r="Q15289" s="135"/>
    </row>
    <row r="15290" spans="5:17" x14ac:dyDescent="0.25">
      <c r="E15290" s="265"/>
      <c r="M15290" s="159"/>
      <c r="N15290" s="149"/>
      <c r="P15290" s="135"/>
      <c r="Q15290" s="135"/>
    </row>
    <row r="15291" spans="5:17" x14ac:dyDescent="0.25">
      <c r="E15291" s="265"/>
      <c r="M15291" s="159"/>
      <c r="N15291" s="149"/>
      <c r="P15291" s="135"/>
      <c r="Q15291" s="135"/>
    </row>
    <row r="15292" spans="5:17" x14ac:dyDescent="0.25">
      <c r="E15292" s="265"/>
      <c r="M15292" s="159"/>
      <c r="N15292" s="149"/>
      <c r="P15292" s="135"/>
      <c r="Q15292" s="135"/>
    </row>
    <row r="15293" spans="5:17" x14ac:dyDescent="0.25">
      <c r="E15293" s="265"/>
      <c r="M15293" s="159"/>
      <c r="N15293" s="149"/>
      <c r="P15293" s="135"/>
      <c r="Q15293" s="135"/>
    </row>
    <row r="15294" spans="5:17" x14ac:dyDescent="0.25">
      <c r="E15294" s="265"/>
      <c r="M15294" s="159"/>
      <c r="N15294" s="149"/>
      <c r="P15294" s="135"/>
      <c r="Q15294" s="135"/>
    </row>
    <row r="15295" spans="5:17" x14ac:dyDescent="0.25">
      <c r="E15295" s="265"/>
      <c r="M15295" s="159"/>
      <c r="N15295" s="149"/>
      <c r="P15295" s="135"/>
      <c r="Q15295" s="135"/>
    </row>
    <row r="15296" spans="5:17" x14ac:dyDescent="0.25">
      <c r="E15296" s="265"/>
      <c r="M15296" s="159"/>
      <c r="N15296" s="149"/>
      <c r="P15296" s="135"/>
      <c r="Q15296" s="135"/>
    </row>
    <row r="15297" spans="5:17" x14ac:dyDescent="0.25">
      <c r="E15297" s="265"/>
      <c r="M15297" s="159"/>
      <c r="N15297" s="149"/>
      <c r="P15297" s="135"/>
      <c r="Q15297" s="135"/>
    </row>
    <row r="15298" spans="5:17" x14ac:dyDescent="0.25">
      <c r="E15298" s="265"/>
      <c r="M15298" s="159"/>
      <c r="N15298" s="149"/>
      <c r="P15298" s="135"/>
      <c r="Q15298" s="135"/>
    </row>
    <row r="15299" spans="5:17" x14ac:dyDescent="0.25">
      <c r="E15299" s="265"/>
      <c r="M15299" s="159"/>
      <c r="N15299" s="149"/>
      <c r="P15299" s="135"/>
      <c r="Q15299" s="135"/>
    </row>
    <row r="15300" spans="5:17" x14ac:dyDescent="0.25">
      <c r="E15300" s="265"/>
      <c r="M15300" s="159"/>
      <c r="N15300" s="149"/>
      <c r="P15300" s="135"/>
      <c r="Q15300" s="135"/>
    </row>
    <row r="15301" spans="5:17" x14ac:dyDescent="0.25">
      <c r="E15301" s="265"/>
      <c r="M15301" s="159"/>
      <c r="N15301" s="149"/>
      <c r="P15301" s="135"/>
      <c r="Q15301" s="135"/>
    </row>
    <row r="15302" spans="5:17" x14ac:dyDescent="0.25">
      <c r="E15302" s="265"/>
      <c r="M15302" s="159"/>
      <c r="N15302" s="149"/>
      <c r="P15302" s="135"/>
      <c r="Q15302" s="135"/>
    </row>
    <row r="15303" spans="5:17" x14ac:dyDescent="0.25">
      <c r="E15303" s="265"/>
      <c r="M15303" s="159"/>
      <c r="N15303" s="149"/>
      <c r="P15303" s="135"/>
      <c r="Q15303" s="135"/>
    </row>
    <row r="15304" spans="5:17" x14ac:dyDescent="0.25">
      <c r="E15304" s="265"/>
      <c r="M15304" s="159"/>
      <c r="N15304" s="149"/>
      <c r="P15304" s="135"/>
      <c r="Q15304" s="135"/>
    </row>
    <row r="15305" spans="5:17" x14ac:dyDescent="0.25">
      <c r="E15305" s="265"/>
      <c r="M15305" s="159"/>
      <c r="N15305" s="149"/>
      <c r="P15305" s="135"/>
      <c r="Q15305" s="135"/>
    </row>
    <row r="15306" spans="5:17" x14ac:dyDescent="0.25">
      <c r="E15306" s="265"/>
      <c r="M15306" s="159"/>
      <c r="N15306" s="149"/>
      <c r="P15306" s="135"/>
      <c r="Q15306" s="135"/>
    </row>
    <row r="15307" spans="5:17" x14ac:dyDescent="0.25">
      <c r="E15307" s="265"/>
      <c r="M15307" s="159"/>
      <c r="N15307" s="149"/>
      <c r="P15307" s="135"/>
      <c r="Q15307" s="135"/>
    </row>
    <row r="15308" spans="5:17" x14ac:dyDescent="0.25">
      <c r="E15308" s="265"/>
      <c r="M15308" s="159"/>
      <c r="N15308" s="149"/>
      <c r="P15308" s="135"/>
      <c r="Q15308" s="135"/>
    </row>
    <row r="15309" spans="5:17" x14ac:dyDescent="0.25">
      <c r="E15309" s="265"/>
      <c r="M15309" s="159"/>
      <c r="N15309" s="149"/>
      <c r="P15309" s="135"/>
      <c r="Q15309" s="135"/>
    </row>
    <row r="15310" spans="5:17" x14ac:dyDescent="0.25">
      <c r="E15310" s="265"/>
      <c r="M15310" s="159"/>
      <c r="N15310" s="149"/>
      <c r="P15310" s="135"/>
      <c r="Q15310" s="135"/>
    </row>
    <row r="15311" spans="5:17" x14ac:dyDescent="0.25">
      <c r="E15311" s="265"/>
      <c r="M15311" s="159"/>
      <c r="N15311" s="149"/>
      <c r="P15311" s="135"/>
      <c r="Q15311" s="135"/>
    </row>
    <row r="15312" spans="5:17" x14ac:dyDescent="0.25">
      <c r="E15312" s="265"/>
      <c r="M15312" s="159"/>
      <c r="N15312" s="149"/>
      <c r="P15312" s="135"/>
      <c r="Q15312" s="135"/>
    </row>
    <row r="15313" spans="5:17" x14ac:dyDescent="0.25">
      <c r="E15313" s="265"/>
      <c r="M15313" s="159"/>
      <c r="N15313" s="149"/>
      <c r="P15313" s="135"/>
      <c r="Q15313" s="135"/>
    </row>
    <row r="15314" spans="5:17" x14ac:dyDescent="0.25">
      <c r="E15314" s="265"/>
      <c r="M15314" s="159"/>
      <c r="N15314" s="149"/>
      <c r="P15314" s="135"/>
      <c r="Q15314" s="135"/>
    </row>
    <row r="15315" spans="5:17" x14ac:dyDescent="0.25">
      <c r="E15315" s="265"/>
      <c r="M15315" s="159"/>
      <c r="N15315" s="149"/>
      <c r="P15315" s="135"/>
      <c r="Q15315" s="135"/>
    </row>
    <row r="15316" spans="5:17" x14ac:dyDescent="0.25">
      <c r="E15316" s="265"/>
      <c r="M15316" s="159"/>
      <c r="N15316" s="149"/>
      <c r="P15316" s="135"/>
      <c r="Q15316" s="135"/>
    </row>
    <row r="15317" spans="5:17" x14ac:dyDescent="0.25">
      <c r="E15317" s="265"/>
      <c r="M15317" s="159"/>
      <c r="N15317" s="149"/>
      <c r="P15317" s="135"/>
      <c r="Q15317" s="135"/>
    </row>
    <row r="15318" spans="5:17" x14ac:dyDescent="0.25">
      <c r="E15318" s="265"/>
      <c r="M15318" s="159"/>
      <c r="N15318" s="149"/>
      <c r="P15318" s="135"/>
      <c r="Q15318" s="135"/>
    </row>
    <row r="15319" spans="5:17" x14ac:dyDescent="0.25">
      <c r="E15319" s="265"/>
      <c r="M15319" s="159"/>
      <c r="N15319" s="149"/>
      <c r="P15319" s="135"/>
      <c r="Q15319" s="135"/>
    </row>
    <row r="15320" spans="5:17" x14ac:dyDescent="0.25">
      <c r="E15320" s="265"/>
      <c r="M15320" s="159"/>
      <c r="N15320" s="149"/>
      <c r="P15320" s="135"/>
      <c r="Q15320" s="135"/>
    </row>
    <row r="15321" spans="5:17" x14ac:dyDescent="0.25">
      <c r="E15321" s="265"/>
      <c r="M15321" s="159"/>
      <c r="N15321" s="149"/>
      <c r="P15321" s="135"/>
      <c r="Q15321" s="135"/>
    </row>
    <row r="15322" spans="5:17" x14ac:dyDescent="0.25">
      <c r="E15322" s="265"/>
      <c r="M15322" s="159"/>
      <c r="N15322" s="149"/>
      <c r="P15322" s="135"/>
      <c r="Q15322" s="135"/>
    </row>
    <row r="15323" spans="5:17" x14ac:dyDescent="0.25">
      <c r="E15323" s="265"/>
      <c r="M15323" s="159"/>
      <c r="N15323" s="149"/>
      <c r="P15323" s="135"/>
      <c r="Q15323" s="135"/>
    </row>
    <row r="15324" spans="5:17" x14ac:dyDescent="0.25">
      <c r="E15324" s="265"/>
      <c r="M15324" s="159"/>
      <c r="N15324" s="149"/>
      <c r="P15324" s="135"/>
      <c r="Q15324" s="135"/>
    </row>
    <row r="15325" spans="5:17" x14ac:dyDescent="0.25">
      <c r="E15325" s="265"/>
      <c r="M15325" s="159"/>
      <c r="N15325" s="149"/>
      <c r="P15325" s="135"/>
      <c r="Q15325" s="135"/>
    </row>
    <row r="15326" spans="5:17" x14ac:dyDescent="0.25">
      <c r="E15326" s="265"/>
      <c r="M15326" s="159"/>
      <c r="N15326" s="149"/>
      <c r="P15326" s="135"/>
      <c r="Q15326" s="135"/>
    </row>
    <row r="15327" spans="5:17" x14ac:dyDescent="0.25">
      <c r="E15327" s="265"/>
      <c r="M15327" s="159"/>
      <c r="N15327" s="149"/>
      <c r="P15327" s="135"/>
      <c r="Q15327" s="135"/>
    </row>
    <row r="15328" spans="5:17" x14ac:dyDescent="0.25">
      <c r="E15328" s="265"/>
      <c r="M15328" s="159"/>
      <c r="N15328" s="149"/>
      <c r="P15328" s="135"/>
      <c r="Q15328" s="135"/>
    </row>
    <row r="15329" spans="5:17" x14ac:dyDescent="0.25">
      <c r="E15329" s="265"/>
      <c r="M15329" s="159"/>
      <c r="N15329" s="149"/>
      <c r="P15329" s="135"/>
      <c r="Q15329" s="135"/>
    </row>
    <row r="15330" spans="5:17" x14ac:dyDescent="0.25">
      <c r="E15330" s="265"/>
      <c r="M15330" s="159"/>
      <c r="N15330" s="149"/>
      <c r="P15330" s="135"/>
      <c r="Q15330" s="135"/>
    </row>
    <row r="15331" spans="5:17" x14ac:dyDescent="0.25">
      <c r="E15331" s="265"/>
      <c r="M15331" s="159"/>
      <c r="N15331" s="149"/>
      <c r="P15331" s="135"/>
      <c r="Q15331" s="135"/>
    </row>
    <row r="15332" spans="5:17" x14ac:dyDescent="0.25">
      <c r="E15332" s="265"/>
      <c r="M15332" s="159"/>
      <c r="N15332" s="149"/>
      <c r="P15332" s="135"/>
      <c r="Q15332" s="135"/>
    </row>
    <row r="15333" spans="5:17" x14ac:dyDescent="0.25">
      <c r="E15333" s="265"/>
      <c r="M15333" s="159"/>
      <c r="N15333" s="149"/>
      <c r="P15333" s="135"/>
      <c r="Q15333" s="135"/>
    </row>
    <row r="15334" spans="5:17" x14ac:dyDescent="0.25">
      <c r="E15334" s="265"/>
      <c r="M15334" s="159"/>
      <c r="N15334" s="149"/>
      <c r="P15334" s="135"/>
      <c r="Q15334" s="135"/>
    </row>
    <row r="15335" spans="5:17" x14ac:dyDescent="0.25">
      <c r="E15335" s="265"/>
      <c r="M15335" s="159"/>
      <c r="N15335" s="149"/>
      <c r="P15335" s="135"/>
      <c r="Q15335" s="135"/>
    </row>
    <row r="15336" spans="5:17" x14ac:dyDescent="0.25">
      <c r="E15336" s="265"/>
      <c r="M15336" s="159"/>
      <c r="N15336" s="149"/>
      <c r="P15336" s="135"/>
      <c r="Q15336" s="135"/>
    </row>
    <row r="15337" spans="5:17" x14ac:dyDescent="0.25">
      <c r="E15337" s="265"/>
      <c r="M15337" s="159"/>
      <c r="N15337" s="149"/>
      <c r="P15337" s="135"/>
      <c r="Q15337" s="135"/>
    </row>
    <row r="15338" spans="5:17" x14ac:dyDescent="0.25">
      <c r="E15338" s="265"/>
      <c r="M15338" s="159"/>
      <c r="N15338" s="149"/>
      <c r="P15338" s="135"/>
      <c r="Q15338" s="135"/>
    </row>
    <row r="15339" spans="5:17" x14ac:dyDescent="0.25">
      <c r="E15339" s="265"/>
      <c r="M15339" s="159"/>
      <c r="N15339" s="149"/>
      <c r="P15339" s="135"/>
      <c r="Q15339" s="135"/>
    </row>
    <row r="15340" spans="5:17" x14ac:dyDescent="0.25">
      <c r="E15340" s="265"/>
      <c r="M15340" s="159"/>
      <c r="N15340" s="149"/>
      <c r="P15340" s="135"/>
      <c r="Q15340" s="135"/>
    </row>
    <row r="15341" spans="5:17" x14ac:dyDescent="0.25">
      <c r="E15341" s="265"/>
      <c r="M15341" s="159"/>
      <c r="N15341" s="149"/>
      <c r="P15341" s="135"/>
      <c r="Q15341" s="135"/>
    </row>
    <row r="15342" spans="5:17" x14ac:dyDescent="0.25">
      <c r="E15342" s="265"/>
      <c r="M15342" s="159"/>
      <c r="N15342" s="149"/>
      <c r="P15342" s="135"/>
      <c r="Q15342" s="135"/>
    </row>
    <row r="15343" spans="5:17" x14ac:dyDescent="0.25">
      <c r="E15343" s="265"/>
      <c r="M15343" s="159"/>
      <c r="N15343" s="149"/>
      <c r="P15343" s="135"/>
      <c r="Q15343" s="135"/>
    </row>
    <row r="15344" spans="5:17" x14ac:dyDescent="0.25">
      <c r="E15344" s="265"/>
      <c r="M15344" s="159"/>
      <c r="N15344" s="149"/>
      <c r="P15344" s="135"/>
      <c r="Q15344" s="135"/>
    </row>
    <row r="15345" spans="5:17" x14ac:dyDescent="0.25">
      <c r="E15345" s="265"/>
      <c r="M15345" s="159"/>
      <c r="N15345" s="149"/>
      <c r="P15345" s="135"/>
      <c r="Q15345" s="135"/>
    </row>
    <row r="15346" spans="5:17" x14ac:dyDescent="0.25">
      <c r="E15346" s="265"/>
      <c r="M15346" s="159"/>
      <c r="N15346" s="149"/>
      <c r="P15346" s="135"/>
      <c r="Q15346" s="135"/>
    </row>
    <row r="15347" spans="5:17" x14ac:dyDescent="0.25">
      <c r="E15347" s="265"/>
      <c r="M15347" s="159"/>
      <c r="N15347" s="149"/>
      <c r="P15347" s="135"/>
      <c r="Q15347" s="135"/>
    </row>
    <row r="15348" spans="5:17" x14ac:dyDescent="0.25">
      <c r="E15348" s="265"/>
      <c r="M15348" s="159"/>
      <c r="N15348" s="149"/>
      <c r="P15348" s="135"/>
      <c r="Q15348" s="135"/>
    </row>
    <row r="15349" spans="5:17" x14ac:dyDescent="0.25">
      <c r="E15349" s="265"/>
      <c r="M15349" s="159"/>
      <c r="N15349" s="149"/>
      <c r="P15349" s="135"/>
      <c r="Q15349" s="135"/>
    </row>
    <row r="15350" spans="5:17" x14ac:dyDescent="0.25">
      <c r="E15350" s="265"/>
      <c r="M15350" s="159"/>
      <c r="N15350" s="149"/>
      <c r="P15350" s="135"/>
      <c r="Q15350" s="135"/>
    </row>
    <row r="15351" spans="5:17" x14ac:dyDescent="0.25">
      <c r="E15351" s="265"/>
      <c r="M15351" s="159"/>
      <c r="N15351" s="149"/>
      <c r="P15351" s="135"/>
      <c r="Q15351" s="135"/>
    </row>
    <row r="15352" spans="5:17" x14ac:dyDescent="0.25">
      <c r="E15352" s="265"/>
      <c r="M15352" s="159"/>
      <c r="N15352" s="149"/>
      <c r="P15352" s="135"/>
      <c r="Q15352" s="135"/>
    </row>
    <row r="15353" spans="5:17" x14ac:dyDescent="0.25">
      <c r="E15353" s="265"/>
      <c r="M15353" s="159"/>
      <c r="N15353" s="149"/>
      <c r="P15353" s="135"/>
      <c r="Q15353" s="135"/>
    </row>
    <row r="15354" spans="5:17" x14ac:dyDescent="0.25">
      <c r="E15354" s="265"/>
      <c r="M15354" s="159"/>
      <c r="N15354" s="149"/>
      <c r="P15354" s="135"/>
      <c r="Q15354" s="135"/>
    </row>
    <row r="15355" spans="5:17" x14ac:dyDescent="0.25">
      <c r="E15355" s="265"/>
      <c r="M15355" s="159"/>
      <c r="N15355" s="149"/>
      <c r="P15355" s="135"/>
      <c r="Q15355" s="135"/>
    </row>
    <row r="15356" spans="5:17" x14ac:dyDescent="0.25">
      <c r="E15356" s="265"/>
      <c r="M15356" s="159"/>
      <c r="N15356" s="149"/>
      <c r="P15356" s="135"/>
      <c r="Q15356" s="135"/>
    </row>
    <row r="15357" spans="5:17" x14ac:dyDescent="0.25">
      <c r="E15357" s="265"/>
      <c r="M15357" s="159"/>
      <c r="N15357" s="149"/>
      <c r="P15357" s="135"/>
      <c r="Q15357" s="135"/>
    </row>
    <row r="15358" spans="5:17" x14ac:dyDescent="0.25">
      <c r="E15358" s="265"/>
      <c r="M15358" s="159"/>
      <c r="N15358" s="149"/>
      <c r="P15358" s="135"/>
      <c r="Q15358" s="135"/>
    </row>
    <row r="15359" spans="5:17" x14ac:dyDescent="0.25">
      <c r="E15359" s="265"/>
      <c r="M15359" s="159"/>
      <c r="N15359" s="149"/>
      <c r="P15359" s="135"/>
      <c r="Q15359" s="135"/>
    </row>
    <row r="15360" spans="5:17" x14ac:dyDescent="0.25">
      <c r="E15360" s="265"/>
      <c r="M15360" s="159"/>
      <c r="N15360" s="149"/>
      <c r="P15360" s="135"/>
      <c r="Q15360" s="135"/>
    </row>
    <row r="15361" spans="5:17" x14ac:dyDescent="0.25">
      <c r="E15361" s="265"/>
      <c r="M15361" s="159"/>
      <c r="N15361" s="149"/>
      <c r="P15361" s="135"/>
      <c r="Q15361" s="135"/>
    </row>
    <row r="15362" spans="5:17" x14ac:dyDescent="0.25">
      <c r="E15362" s="265"/>
      <c r="M15362" s="159"/>
      <c r="N15362" s="149"/>
      <c r="P15362" s="135"/>
      <c r="Q15362" s="135"/>
    </row>
    <row r="15363" spans="5:17" x14ac:dyDescent="0.25">
      <c r="E15363" s="265"/>
      <c r="M15363" s="159"/>
      <c r="N15363" s="149"/>
      <c r="P15363" s="135"/>
      <c r="Q15363" s="135"/>
    </row>
    <row r="15364" spans="5:17" x14ac:dyDescent="0.25">
      <c r="E15364" s="265"/>
      <c r="M15364" s="159"/>
      <c r="N15364" s="149"/>
      <c r="P15364" s="135"/>
      <c r="Q15364" s="135"/>
    </row>
    <row r="15365" spans="5:17" x14ac:dyDescent="0.25">
      <c r="E15365" s="265"/>
      <c r="M15365" s="159"/>
      <c r="N15365" s="149"/>
      <c r="P15365" s="135"/>
      <c r="Q15365" s="135"/>
    </row>
    <row r="15366" spans="5:17" x14ac:dyDescent="0.25">
      <c r="E15366" s="265"/>
      <c r="M15366" s="159"/>
      <c r="N15366" s="149"/>
      <c r="P15366" s="135"/>
      <c r="Q15366" s="135"/>
    </row>
    <row r="15367" spans="5:17" x14ac:dyDescent="0.25">
      <c r="E15367" s="265"/>
      <c r="M15367" s="159"/>
      <c r="N15367" s="149"/>
      <c r="P15367" s="135"/>
      <c r="Q15367" s="135"/>
    </row>
    <row r="15368" spans="5:17" x14ac:dyDescent="0.25">
      <c r="E15368" s="265"/>
      <c r="M15368" s="159"/>
      <c r="N15368" s="149"/>
      <c r="P15368" s="135"/>
      <c r="Q15368" s="135"/>
    </row>
    <row r="15369" spans="5:17" x14ac:dyDescent="0.25">
      <c r="E15369" s="265"/>
      <c r="M15369" s="159"/>
      <c r="N15369" s="149"/>
      <c r="P15369" s="135"/>
      <c r="Q15369" s="135"/>
    </row>
    <row r="15370" spans="5:17" x14ac:dyDescent="0.25">
      <c r="E15370" s="265"/>
      <c r="M15370" s="159"/>
      <c r="N15370" s="149"/>
      <c r="P15370" s="135"/>
      <c r="Q15370" s="135"/>
    </row>
    <row r="15371" spans="5:17" x14ac:dyDescent="0.25">
      <c r="E15371" s="265"/>
      <c r="M15371" s="159"/>
      <c r="N15371" s="149"/>
      <c r="P15371" s="135"/>
      <c r="Q15371" s="135"/>
    </row>
    <row r="15372" spans="5:17" x14ac:dyDescent="0.25">
      <c r="E15372" s="265"/>
      <c r="M15372" s="159"/>
      <c r="N15372" s="149"/>
      <c r="P15372" s="135"/>
      <c r="Q15372" s="135"/>
    </row>
    <row r="15373" spans="5:17" x14ac:dyDescent="0.25">
      <c r="E15373" s="265"/>
      <c r="M15373" s="159"/>
      <c r="N15373" s="149"/>
      <c r="P15373" s="135"/>
      <c r="Q15373" s="135"/>
    </row>
    <row r="15374" spans="5:17" x14ac:dyDescent="0.25">
      <c r="E15374" s="265"/>
      <c r="M15374" s="159"/>
      <c r="N15374" s="149"/>
      <c r="P15374" s="135"/>
      <c r="Q15374" s="135"/>
    </row>
    <row r="15375" spans="5:17" x14ac:dyDescent="0.25">
      <c r="E15375" s="265"/>
      <c r="M15375" s="159"/>
      <c r="N15375" s="149"/>
      <c r="P15375" s="135"/>
      <c r="Q15375" s="135"/>
    </row>
    <row r="15376" spans="5:17" x14ac:dyDescent="0.25">
      <c r="E15376" s="265"/>
      <c r="M15376" s="159"/>
      <c r="N15376" s="149"/>
      <c r="P15376" s="135"/>
      <c r="Q15376" s="135"/>
    </row>
    <row r="15377" spans="5:17" x14ac:dyDescent="0.25">
      <c r="E15377" s="265"/>
      <c r="M15377" s="159"/>
      <c r="N15377" s="149"/>
      <c r="P15377" s="135"/>
      <c r="Q15377" s="135"/>
    </row>
    <row r="15378" spans="5:17" x14ac:dyDescent="0.25">
      <c r="E15378" s="265"/>
      <c r="M15378" s="159"/>
      <c r="N15378" s="149"/>
      <c r="P15378" s="135"/>
      <c r="Q15378" s="135"/>
    </row>
    <row r="15379" spans="5:17" x14ac:dyDescent="0.25">
      <c r="E15379" s="265"/>
      <c r="M15379" s="159"/>
      <c r="N15379" s="149"/>
      <c r="P15379" s="135"/>
      <c r="Q15379" s="135"/>
    </row>
    <row r="15380" spans="5:17" x14ac:dyDescent="0.25">
      <c r="E15380" s="265"/>
      <c r="M15380" s="159"/>
      <c r="N15380" s="149"/>
      <c r="P15380" s="135"/>
      <c r="Q15380" s="135"/>
    </row>
    <row r="15381" spans="5:17" x14ac:dyDescent="0.25">
      <c r="E15381" s="265"/>
      <c r="M15381" s="159"/>
      <c r="N15381" s="149"/>
      <c r="P15381" s="135"/>
      <c r="Q15381" s="135"/>
    </row>
    <row r="15382" spans="5:17" x14ac:dyDescent="0.25">
      <c r="E15382" s="265"/>
      <c r="M15382" s="159"/>
      <c r="N15382" s="149"/>
      <c r="P15382" s="135"/>
      <c r="Q15382" s="135"/>
    </row>
    <row r="15383" spans="5:17" x14ac:dyDescent="0.25">
      <c r="E15383" s="265"/>
      <c r="M15383" s="159"/>
      <c r="N15383" s="149"/>
      <c r="P15383" s="135"/>
      <c r="Q15383" s="135"/>
    </row>
    <row r="15384" spans="5:17" x14ac:dyDescent="0.25">
      <c r="E15384" s="265"/>
      <c r="M15384" s="159"/>
      <c r="N15384" s="149"/>
      <c r="P15384" s="135"/>
      <c r="Q15384" s="135"/>
    </row>
    <row r="15385" spans="5:17" x14ac:dyDescent="0.25">
      <c r="E15385" s="265"/>
      <c r="M15385" s="159"/>
      <c r="N15385" s="149"/>
      <c r="P15385" s="135"/>
      <c r="Q15385" s="135"/>
    </row>
    <row r="15386" spans="5:17" x14ac:dyDescent="0.25">
      <c r="E15386" s="265"/>
      <c r="M15386" s="159"/>
      <c r="N15386" s="149"/>
      <c r="P15386" s="135"/>
      <c r="Q15386" s="135"/>
    </row>
    <row r="15387" spans="5:17" x14ac:dyDescent="0.25">
      <c r="E15387" s="265"/>
      <c r="M15387" s="159"/>
      <c r="N15387" s="149"/>
      <c r="P15387" s="135"/>
      <c r="Q15387" s="135"/>
    </row>
    <row r="15388" spans="5:17" x14ac:dyDescent="0.25">
      <c r="E15388" s="265"/>
      <c r="M15388" s="159"/>
      <c r="N15388" s="149"/>
      <c r="P15388" s="135"/>
      <c r="Q15388" s="135"/>
    </row>
    <row r="15389" spans="5:17" x14ac:dyDescent="0.25">
      <c r="E15389" s="265"/>
      <c r="M15389" s="159"/>
      <c r="N15389" s="149"/>
      <c r="P15389" s="135"/>
      <c r="Q15389" s="135"/>
    </row>
    <row r="15390" spans="5:17" x14ac:dyDescent="0.25">
      <c r="E15390" s="265"/>
      <c r="M15390" s="159"/>
      <c r="N15390" s="149"/>
      <c r="P15390" s="135"/>
      <c r="Q15390" s="135"/>
    </row>
    <row r="15391" spans="5:17" x14ac:dyDescent="0.25">
      <c r="E15391" s="265"/>
      <c r="M15391" s="159"/>
      <c r="N15391" s="149"/>
      <c r="P15391" s="135"/>
      <c r="Q15391" s="135"/>
    </row>
    <row r="15392" spans="5:17" x14ac:dyDescent="0.25">
      <c r="E15392" s="265"/>
      <c r="M15392" s="159"/>
      <c r="N15392" s="149"/>
      <c r="P15392" s="135"/>
      <c r="Q15392" s="135"/>
    </row>
    <row r="15393" spans="5:17" x14ac:dyDescent="0.25">
      <c r="E15393" s="265"/>
      <c r="M15393" s="159"/>
      <c r="N15393" s="149"/>
      <c r="P15393" s="135"/>
      <c r="Q15393" s="135"/>
    </row>
    <row r="15394" spans="5:17" x14ac:dyDescent="0.25">
      <c r="E15394" s="265"/>
      <c r="M15394" s="159"/>
      <c r="N15394" s="149"/>
      <c r="P15394" s="135"/>
      <c r="Q15394" s="135"/>
    </row>
    <row r="15395" spans="5:17" x14ac:dyDescent="0.25">
      <c r="E15395" s="265"/>
      <c r="M15395" s="159"/>
      <c r="N15395" s="149"/>
      <c r="P15395" s="135"/>
      <c r="Q15395" s="135"/>
    </row>
    <row r="15396" spans="5:17" x14ac:dyDescent="0.25">
      <c r="E15396" s="265"/>
      <c r="M15396" s="159"/>
      <c r="N15396" s="149"/>
      <c r="P15396" s="135"/>
      <c r="Q15396" s="135"/>
    </row>
    <row r="15397" spans="5:17" x14ac:dyDescent="0.25">
      <c r="E15397" s="265"/>
      <c r="M15397" s="159"/>
      <c r="N15397" s="149"/>
      <c r="P15397" s="135"/>
      <c r="Q15397" s="135"/>
    </row>
    <row r="15398" spans="5:17" x14ac:dyDescent="0.25">
      <c r="E15398" s="265"/>
      <c r="M15398" s="159"/>
      <c r="N15398" s="149"/>
      <c r="P15398" s="135"/>
      <c r="Q15398" s="135"/>
    </row>
    <row r="15399" spans="5:17" x14ac:dyDescent="0.25">
      <c r="E15399" s="265"/>
      <c r="M15399" s="159"/>
      <c r="N15399" s="149"/>
      <c r="P15399" s="135"/>
      <c r="Q15399" s="135"/>
    </row>
    <row r="15400" spans="5:17" x14ac:dyDescent="0.25">
      <c r="E15400" s="265"/>
      <c r="M15400" s="159"/>
      <c r="N15400" s="149"/>
      <c r="P15400" s="135"/>
      <c r="Q15400" s="135"/>
    </row>
    <row r="15401" spans="5:17" x14ac:dyDescent="0.25">
      <c r="E15401" s="265"/>
      <c r="M15401" s="159"/>
      <c r="N15401" s="149"/>
      <c r="P15401" s="135"/>
      <c r="Q15401" s="135"/>
    </row>
    <row r="15402" spans="5:17" x14ac:dyDescent="0.25">
      <c r="E15402" s="265"/>
      <c r="M15402" s="159"/>
      <c r="N15402" s="149"/>
      <c r="P15402" s="135"/>
      <c r="Q15402" s="135"/>
    </row>
    <row r="15403" spans="5:17" x14ac:dyDescent="0.25">
      <c r="E15403" s="265"/>
      <c r="M15403" s="159"/>
      <c r="N15403" s="149"/>
      <c r="P15403" s="135"/>
      <c r="Q15403" s="135"/>
    </row>
    <row r="15404" spans="5:17" x14ac:dyDescent="0.25">
      <c r="E15404" s="265"/>
      <c r="M15404" s="159"/>
      <c r="N15404" s="149"/>
      <c r="P15404" s="135"/>
      <c r="Q15404" s="135"/>
    </row>
    <row r="15405" spans="5:17" x14ac:dyDescent="0.25">
      <c r="E15405" s="265"/>
      <c r="M15405" s="159"/>
      <c r="N15405" s="149"/>
      <c r="P15405" s="135"/>
      <c r="Q15405" s="135"/>
    </row>
    <row r="15406" spans="5:17" x14ac:dyDescent="0.25">
      <c r="E15406" s="265"/>
      <c r="M15406" s="159"/>
      <c r="N15406" s="149"/>
      <c r="P15406" s="135"/>
      <c r="Q15406" s="135"/>
    </row>
    <row r="15407" spans="5:17" x14ac:dyDescent="0.25">
      <c r="E15407" s="265"/>
      <c r="M15407" s="159"/>
      <c r="N15407" s="149"/>
      <c r="P15407" s="135"/>
      <c r="Q15407" s="135"/>
    </row>
    <row r="15408" spans="5:17" x14ac:dyDescent="0.25">
      <c r="E15408" s="265"/>
      <c r="M15408" s="159"/>
      <c r="N15408" s="149"/>
      <c r="P15408" s="135"/>
      <c r="Q15408" s="135"/>
    </row>
    <row r="15409" spans="5:17" x14ac:dyDescent="0.25">
      <c r="E15409" s="265"/>
      <c r="M15409" s="159"/>
      <c r="N15409" s="149"/>
      <c r="P15409" s="135"/>
      <c r="Q15409" s="135"/>
    </row>
    <row r="15410" spans="5:17" x14ac:dyDescent="0.25">
      <c r="E15410" s="265"/>
      <c r="M15410" s="159"/>
      <c r="N15410" s="149"/>
      <c r="P15410" s="135"/>
      <c r="Q15410" s="135"/>
    </row>
    <row r="15411" spans="5:17" x14ac:dyDescent="0.25">
      <c r="E15411" s="265"/>
      <c r="M15411" s="159"/>
      <c r="N15411" s="149"/>
      <c r="P15411" s="135"/>
      <c r="Q15411" s="135"/>
    </row>
    <row r="15412" spans="5:17" x14ac:dyDescent="0.25">
      <c r="E15412" s="265"/>
      <c r="M15412" s="159"/>
      <c r="N15412" s="149"/>
      <c r="P15412" s="135"/>
      <c r="Q15412" s="135"/>
    </row>
    <row r="15413" spans="5:17" x14ac:dyDescent="0.25">
      <c r="E15413" s="265"/>
      <c r="M15413" s="159"/>
      <c r="N15413" s="149"/>
      <c r="P15413" s="135"/>
      <c r="Q15413" s="135"/>
    </row>
    <row r="15414" spans="5:17" x14ac:dyDescent="0.25">
      <c r="E15414" s="265"/>
      <c r="M15414" s="159"/>
      <c r="N15414" s="149"/>
      <c r="P15414" s="135"/>
      <c r="Q15414" s="135"/>
    </row>
    <row r="15415" spans="5:17" x14ac:dyDescent="0.25">
      <c r="E15415" s="265"/>
      <c r="M15415" s="159"/>
      <c r="N15415" s="149"/>
      <c r="P15415" s="135"/>
      <c r="Q15415" s="135"/>
    </row>
    <row r="15416" spans="5:17" x14ac:dyDescent="0.25">
      <c r="E15416" s="265"/>
      <c r="M15416" s="159"/>
      <c r="N15416" s="149"/>
      <c r="P15416" s="135"/>
      <c r="Q15416" s="135"/>
    </row>
    <row r="15417" spans="5:17" x14ac:dyDescent="0.25">
      <c r="E15417" s="265"/>
      <c r="M15417" s="159"/>
      <c r="N15417" s="149"/>
      <c r="P15417" s="135"/>
      <c r="Q15417" s="135"/>
    </row>
    <row r="15418" spans="5:17" x14ac:dyDescent="0.25">
      <c r="E15418" s="265"/>
      <c r="M15418" s="159"/>
      <c r="N15418" s="149"/>
      <c r="P15418" s="135"/>
      <c r="Q15418" s="135"/>
    </row>
    <row r="15419" spans="5:17" x14ac:dyDescent="0.25">
      <c r="E15419" s="265"/>
      <c r="M15419" s="159"/>
      <c r="N15419" s="149"/>
      <c r="P15419" s="135"/>
      <c r="Q15419" s="135"/>
    </row>
    <row r="15420" spans="5:17" x14ac:dyDescent="0.25">
      <c r="E15420" s="265"/>
      <c r="M15420" s="159"/>
      <c r="N15420" s="149"/>
      <c r="P15420" s="135"/>
      <c r="Q15420" s="135"/>
    </row>
    <row r="15421" spans="5:17" x14ac:dyDescent="0.25">
      <c r="E15421" s="265"/>
      <c r="M15421" s="159"/>
      <c r="N15421" s="149"/>
      <c r="P15421" s="135"/>
      <c r="Q15421" s="135"/>
    </row>
    <row r="15422" spans="5:17" x14ac:dyDescent="0.25">
      <c r="E15422" s="265"/>
      <c r="M15422" s="159"/>
      <c r="N15422" s="149"/>
      <c r="P15422" s="135"/>
      <c r="Q15422" s="135"/>
    </row>
    <row r="15423" spans="5:17" x14ac:dyDescent="0.25">
      <c r="E15423" s="265"/>
      <c r="M15423" s="159"/>
      <c r="N15423" s="149"/>
      <c r="P15423" s="135"/>
      <c r="Q15423" s="135"/>
    </row>
    <row r="15424" spans="5:17" x14ac:dyDescent="0.25">
      <c r="E15424" s="265"/>
      <c r="M15424" s="159"/>
      <c r="N15424" s="149"/>
      <c r="P15424" s="135"/>
      <c r="Q15424" s="135"/>
    </row>
    <row r="15425" spans="5:17" x14ac:dyDescent="0.25">
      <c r="E15425" s="265"/>
      <c r="M15425" s="159"/>
      <c r="N15425" s="149"/>
      <c r="P15425" s="135"/>
      <c r="Q15425" s="135"/>
    </row>
    <row r="15426" spans="5:17" x14ac:dyDescent="0.25">
      <c r="E15426" s="265"/>
      <c r="M15426" s="159"/>
      <c r="N15426" s="149"/>
      <c r="P15426" s="135"/>
      <c r="Q15426" s="135"/>
    </row>
    <row r="15427" spans="5:17" x14ac:dyDescent="0.25">
      <c r="E15427" s="265"/>
      <c r="M15427" s="159"/>
      <c r="N15427" s="149"/>
      <c r="P15427" s="135"/>
      <c r="Q15427" s="135"/>
    </row>
    <row r="15428" spans="5:17" x14ac:dyDescent="0.25">
      <c r="E15428" s="265"/>
      <c r="M15428" s="159"/>
      <c r="N15428" s="149"/>
      <c r="P15428" s="135"/>
      <c r="Q15428" s="135"/>
    </row>
    <row r="15429" spans="5:17" x14ac:dyDescent="0.25">
      <c r="E15429" s="265"/>
      <c r="M15429" s="159"/>
      <c r="N15429" s="149"/>
      <c r="P15429" s="135"/>
      <c r="Q15429" s="135"/>
    </row>
    <row r="15430" spans="5:17" x14ac:dyDescent="0.25">
      <c r="E15430" s="265"/>
      <c r="M15430" s="159"/>
      <c r="N15430" s="149"/>
      <c r="P15430" s="135"/>
      <c r="Q15430" s="135"/>
    </row>
    <row r="15431" spans="5:17" x14ac:dyDescent="0.25">
      <c r="E15431" s="265"/>
      <c r="M15431" s="159"/>
      <c r="N15431" s="149"/>
      <c r="P15431" s="135"/>
      <c r="Q15431" s="135"/>
    </row>
    <row r="15432" spans="5:17" x14ac:dyDescent="0.25">
      <c r="E15432" s="265"/>
      <c r="M15432" s="159"/>
      <c r="N15432" s="149"/>
      <c r="P15432" s="135"/>
      <c r="Q15432" s="135"/>
    </row>
    <row r="15433" spans="5:17" x14ac:dyDescent="0.25">
      <c r="E15433" s="265"/>
      <c r="M15433" s="159"/>
      <c r="N15433" s="149"/>
      <c r="P15433" s="135"/>
      <c r="Q15433" s="135"/>
    </row>
    <row r="15434" spans="5:17" x14ac:dyDescent="0.25">
      <c r="E15434" s="265"/>
      <c r="M15434" s="159"/>
      <c r="N15434" s="149"/>
      <c r="P15434" s="135"/>
      <c r="Q15434" s="135"/>
    </row>
    <row r="15435" spans="5:17" x14ac:dyDescent="0.25">
      <c r="E15435" s="265"/>
      <c r="M15435" s="159"/>
      <c r="N15435" s="149"/>
      <c r="P15435" s="135"/>
      <c r="Q15435" s="135"/>
    </row>
    <row r="15436" spans="5:17" x14ac:dyDescent="0.25">
      <c r="E15436" s="265"/>
      <c r="M15436" s="159"/>
      <c r="N15436" s="149"/>
      <c r="P15436" s="135"/>
      <c r="Q15436" s="135"/>
    </row>
    <row r="15437" spans="5:17" x14ac:dyDescent="0.25">
      <c r="E15437" s="265"/>
      <c r="M15437" s="159"/>
      <c r="N15437" s="149"/>
      <c r="P15437" s="135"/>
      <c r="Q15437" s="135"/>
    </row>
    <row r="15438" spans="5:17" x14ac:dyDescent="0.25">
      <c r="E15438" s="265"/>
      <c r="M15438" s="159"/>
      <c r="N15438" s="149"/>
      <c r="P15438" s="135"/>
      <c r="Q15438" s="135"/>
    </row>
    <row r="15439" spans="5:17" x14ac:dyDescent="0.25">
      <c r="E15439" s="265"/>
      <c r="M15439" s="159"/>
      <c r="N15439" s="149"/>
      <c r="P15439" s="135"/>
      <c r="Q15439" s="135"/>
    </row>
    <row r="15440" spans="5:17" x14ac:dyDescent="0.25">
      <c r="E15440" s="265"/>
      <c r="M15440" s="159"/>
      <c r="N15440" s="149"/>
      <c r="P15440" s="135"/>
      <c r="Q15440" s="135"/>
    </row>
    <row r="15441" spans="5:17" x14ac:dyDescent="0.25">
      <c r="E15441" s="265"/>
      <c r="M15441" s="159"/>
      <c r="N15441" s="149"/>
      <c r="P15441" s="135"/>
      <c r="Q15441" s="135"/>
    </row>
    <row r="15442" spans="5:17" x14ac:dyDescent="0.25">
      <c r="E15442" s="265"/>
      <c r="M15442" s="159"/>
      <c r="N15442" s="149"/>
      <c r="P15442" s="135"/>
      <c r="Q15442" s="135"/>
    </row>
    <row r="15443" spans="5:17" x14ac:dyDescent="0.25">
      <c r="E15443" s="265"/>
      <c r="M15443" s="159"/>
      <c r="N15443" s="149"/>
      <c r="P15443" s="135"/>
      <c r="Q15443" s="135"/>
    </row>
    <row r="15444" spans="5:17" x14ac:dyDescent="0.25">
      <c r="E15444" s="265"/>
      <c r="M15444" s="159"/>
      <c r="N15444" s="149"/>
      <c r="P15444" s="135"/>
      <c r="Q15444" s="135"/>
    </row>
    <row r="15445" spans="5:17" x14ac:dyDescent="0.25">
      <c r="E15445" s="265"/>
      <c r="M15445" s="159"/>
      <c r="N15445" s="149"/>
      <c r="P15445" s="135"/>
      <c r="Q15445" s="135"/>
    </row>
    <row r="15446" spans="5:17" x14ac:dyDescent="0.25">
      <c r="E15446" s="265"/>
      <c r="M15446" s="159"/>
      <c r="N15446" s="149"/>
      <c r="P15446" s="135"/>
      <c r="Q15446" s="135"/>
    </row>
    <row r="15447" spans="5:17" x14ac:dyDescent="0.25">
      <c r="E15447" s="265"/>
      <c r="M15447" s="159"/>
      <c r="N15447" s="149"/>
      <c r="P15447" s="135"/>
      <c r="Q15447" s="135"/>
    </row>
    <row r="15448" spans="5:17" x14ac:dyDescent="0.25">
      <c r="E15448" s="265"/>
      <c r="M15448" s="159"/>
      <c r="N15448" s="149"/>
      <c r="P15448" s="135"/>
      <c r="Q15448" s="135"/>
    </row>
    <row r="15449" spans="5:17" x14ac:dyDescent="0.25">
      <c r="E15449" s="265"/>
      <c r="M15449" s="159"/>
      <c r="N15449" s="149"/>
      <c r="P15449" s="135"/>
      <c r="Q15449" s="135"/>
    </row>
    <row r="15450" spans="5:17" x14ac:dyDescent="0.25">
      <c r="E15450" s="265"/>
      <c r="M15450" s="159"/>
      <c r="N15450" s="149"/>
      <c r="P15450" s="135"/>
      <c r="Q15450" s="135"/>
    </row>
    <row r="15451" spans="5:17" x14ac:dyDescent="0.25">
      <c r="E15451" s="265"/>
      <c r="M15451" s="159"/>
      <c r="N15451" s="149"/>
      <c r="P15451" s="135"/>
      <c r="Q15451" s="135"/>
    </row>
    <row r="15452" spans="5:17" x14ac:dyDescent="0.25">
      <c r="E15452" s="265"/>
      <c r="M15452" s="159"/>
      <c r="N15452" s="149"/>
      <c r="P15452" s="135"/>
      <c r="Q15452" s="135"/>
    </row>
    <row r="15453" spans="5:17" x14ac:dyDescent="0.25">
      <c r="E15453" s="265"/>
      <c r="M15453" s="159"/>
      <c r="N15453" s="149"/>
      <c r="P15453" s="135"/>
      <c r="Q15453" s="135"/>
    </row>
    <row r="15454" spans="5:17" x14ac:dyDescent="0.25">
      <c r="E15454" s="265"/>
      <c r="M15454" s="159"/>
      <c r="N15454" s="149"/>
      <c r="P15454" s="135"/>
      <c r="Q15454" s="135"/>
    </row>
    <row r="15455" spans="5:17" x14ac:dyDescent="0.25">
      <c r="E15455" s="265"/>
      <c r="M15455" s="159"/>
      <c r="N15455" s="149"/>
      <c r="P15455" s="135"/>
      <c r="Q15455" s="135"/>
    </row>
    <row r="15456" spans="5:17" x14ac:dyDescent="0.25">
      <c r="E15456" s="265"/>
      <c r="M15456" s="159"/>
      <c r="N15456" s="149"/>
      <c r="P15456" s="135"/>
      <c r="Q15456" s="135"/>
    </row>
    <row r="15457" spans="5:17" x14ac:dyDescent="0.25">
      <c r="E15457" s="265"/>
      <c r="M15457" s="159"/>
      <c r="N15457" s="149"/>
      <c r="P15457" s="135"/>
      <c r="Q15457" s="135"/>
    </row>
    <row r="15458" spans="5:17" x14ac:dyDescent="0.25">
      <c r="E15458" s="265"/>
      <c r="M15458" s="159"/>
      <c r="N15458" s="149"/>
      <c r="P15458" s="135"/>
      <c r="Q15458" s="135"/>
    </row>
    <row r="15459" spans="5:17" x14ac:dyDescent="0.25">
      <c r="E15459" s="265"/>
      <c r="M15459" s="159"/>
      <c r="N15459" s="149"/>
      <c r="P15459" s="135"/>
      <c r="Q15459" s="135"/>
    </row>
    <row r="15460" spans="5:17" x14ac:dyDescent="0.25">
      <c r="E15460" s="265"/>
      <c r="M15460" s="159"/>
      <c r="N15460" s="149"/>
      <c r="P15460" s="135"/>
      <c r="Q15460" s="135"/>
    </row>
    <row r="15461" spans="5:17" x14ac:dyDescent="0.25">
      <c r="E15461" s="265"/>
      <c r="M15461" s="159"/>
      <c r="N15461" s="149"/>
      <c r="P15461" s="135"/>
      <c r="Q15461" s="135"/>
    </row>
    <row r="15462" spans="5:17" x14ac:dyDescent="0.25">
      <c r="E15462" s="265"/>
      <c r="M15462" s="159"/>
      <c r="N15462" s="149"/>
      <c r="P15462" s="135"/>
      <c r="Q15462" s="135"/>
    </row>
    <row r="15463" spans="5:17" x14ac:dyDescent="0.25">
      <c r="E15463" s="265"/>
      <c r="M15463" s="159"/>
      <c r="N15463" s="149"/>
      <c r="P15463" s="135"/>
      <c r="Q15463" s="135"/>
    </row>
    <row r="15464" spans="5:17" x14ac:dyDescent="0.25">
      <c r="E15464" s="265"/>
      <c r="M15464" s="159"/>
      <c r="N15464" s="149"/>
      <c r="P15464" s="135"/>
      <c r="Q15464" s="135"/>
    </row>
    <row r="15465" spans="5:17" x14ac:dyDescent="0.25">
      <c r="E15465" s="265"/>
      <c r="M15465" s="159"/>
      <c r="N15465" s="149"/>
      <c r="P15465" s="135"/>
      <c r="Q15465" s="135"/>
    </row>
    <row r="15466" spans="5:17" x14ac:dyDescent="0.25">
      <c r="E15466" s="265"/>
      <c r="M15466" s="159"/>
      <c r="N15466" s="149"/>
      <c r="P15466" s="135"/>
      <c r="Q15466" s="135"/>
    </row>
    <row r="15467" spans="5:17" x14ac:dyDescent="0.25">
      <c r="E15467" s="265"/>
      <c r="M15467" s="159"/>
      <c r="N15467" s="149"/>
      <c r="P15467" s="135"/>
      <c r="Q15467" s="135"/>
    </row>
    <row r="15468" spans="5:17" x14ac:dyDescent="0.25">
      <c r="E15468" s="265"/>
      <c r="M15468" s="159"/>
      <c r="N15468" s="149"/>
      <c r="P15468" s="135"/>
      <c r="Q15468" s="135"/>
    </row>
    <row r="15469" spans="5:17" x14ac:dyDescent="0.25">
      <c r="E15469" s="265"/>
      <c r="M15469" s="159"/>
      <c r="N15469" s="149"/>
      <c r="P15469" s="135"/>
      <c r="Q15469" s="135"/>
    </row>
    <row r="15470" spans="5:17" x14ac:dyDescent="0.25">
      <c r="E15470" s="265"/>
      <c r="M15470" s="159"/>
      <c r="N15470" s="149"/>
      <c r="P15470" s="135"/>
      <c r="Q15470" s="135"/>
    </row>
    <row r="15471" spans="5:17" x14ac:dyDescent="0.25">
      <c r="E15471" s="265"/>
      <c r="M15471" s="159"/>
      <c r="N15471" s="149"/>
      <c r="P15471" s="135"/>
      <c r="Q15471" s="135"/>
    </row>
    <row r="15472" spans="5:17" x14ac:dyDescent="0.25">
      <c r="E15472" s="265"/>
      <c r="M15472" s="159"/>
      <c r="N15472" s="149"/>
      <c r="P15472" s="135"/>
      <c r="Q15472" s="135"/>
    </row>
    <row r="15473" spans="5:17" x14ac:dyDescent="0.25">
      <c r="E15473" s="265"/>
      <c r="M15473" s="159"/>
      <c r="N15473" s="149"/>
      <c r="P15473" s="135"/>
      <c r="Q15473" s="135"/>
    </row>
    <row r="15474" spans="5:17" x14ac:dyDescent="0.25">
      <c r="E15474" s="265"/>
      <c r="M15474" s="159"/>
      <c r="N15474" s="149"/>
      <c r="P15474" s="135"/>
      <c r="Q15474" s="135"/>
    </row>
    <row r="15475" spans="5:17" x14ac:dyDescent="0.25">
      <c r="E15475" s="265"/>
      <c r="M15475" s="159"/>
      <c r="N15475" s="149"/>
      <c r="P15475" s="135"/>
      <c r="Q15475" s="135"/>
    </row>
    <row r="15476" spans="5:17" x14ac:dyDescent="0.25">
      <c r="E15476" s="265"/>
      <c r="M15476" s="159"/>
      <c r="N15476" s="149"/>
      <c r="P15476" s="135"/>
      <c r="Q15476" s="135"/>
    </row>
    <row r="15477" spans="5:17" x14ac:dyDescent="0.25">
      <c r="E15477" s="265"/>
      <c r="M15477" s="159"/>
      <c r="N15477" s="149"/>
      <c r="P15477" s="135"/>
      <c r="Q15477" s="135"/>
    </row>
    <row r="15478" spans="5:17" x14ac:dyDescent="0.25">
      <c r="E15478" s="265"/>
      <c r="M15478" s="159"/>
      <c r="N15478" s="149"/>
      <c r="P15478" s="135"/>
      <c r="Q15478" s="135"/>
    </row>
    <row r="15479" spans="5:17" x14ac:dyDescent="0.25">
      <c r="E15479" s="265"/>
      <c r="M15479" s="159"/>
      <c r="N15479" s="149"/>
      <c r="P15479" s="135"/>
      <c r="Q15479" s="135"/>
    </row>
    <row r="15480" spans="5:17" x14ac:dyDescent="0.25">
      <c r="E15480" s="265"/>
      <c r="M15480" s="159"/>
      <c r="N15480" s="149"/>
      <c r="P15480" s="135"/>
      <c r="Q15480" s="135"/>
    </row>
    <row r="15481" spans="5:17" x14ac:dyDescent="0.25">
      <c r="E15481" s="265"/>
      <c r="M15481" s="159"/>
      <c r="N15481" s="149"/>
      <c r="P15481" s="135"/>
      <c r="Q15481" s="135"/>
    </row>
    <row r="15482" spans="5:17" x14ac:dyDescent="0.25">
      <c r="E15482" s="265"/>
      <c r="M15482" s="159"/>
      <c r="N15482" s="149"/>
      <c r="P15482" s="135"/>
      <c r="Q15482" s="135"/>
    </row>
    <row r="15483" spans="5:17" x14ac:dyDescent="0.25">
      <c r="E15483" s="265"/>
      <c r="M15483" s="159"/>
      <c r="N15483" s="149"/>
      <c r="P15483" s="135"/>
      <c r="Q15483" s="135"/>
    </row>
    <row r="15484" spans="5:17" x14ac:dyDescent="0.25">
      <c r="E15484" s="265"/>
      <c r="M15484" s="159"/>
      <c r="N15484" s="149"/>
      <c r="P15484" s="135"/>
      <c r="Q15484" s="135"/>
    </row>
    <row r="15485" spans="5:17" x14ac:dyDescent="0.25">
      <c r="E15485" s="265"/>
      <c r="M15485" s="159"/>
      <c r="N15485" s="149"/>
      <c r="P15485" s="135"/>
      <c r="Q15485" s="135"/>
    </row>
    <row r="15486" spans="5:17" x14ac:dyDescent="0.25">
      <c r="E15486" s="265"/>
      <c r="M15486" s="159"/>
      <c r="N15486" s="149"/>
      <c r="P15486" s="135"/>
      <c r="Q15486" s="135"/>
    </row>
    <row r="15487" spans="5:17" x14ac:dyDescent="0.25">
      <c r="E15487" s="265"/>
      <c r="M15487" s="159"/>
      <c r="N15487" s="149"/>
      <c r="P15487" s="135"/>
      <c r="Q15487" s="135"/>
    </row>
    <row r="15488" spans="5:17" x14ac:dyDescent="0.25">
      <c r="E15488" s="265"/>
      <c r="M15488" s="159"/>
      <c r="N15488" s="149"/>
      <c r="P15488" s="135"/>
      <c r="Q15488" s="135"/>
    </row>
    <row r="15489" spans="5:17" x14ac:dyDescent="0.25">
      <c r="E15489" s="265"/>
      <c r="M15489" s="159"/>
      <c r="N15489" s="149"/>
      <c r="P15489" s="135"/>
      <c r="Q15489" s="135"/>
    </row>
    <row r="15490" spans="5:17" x14ac:dyDescent="0.25">
      <c r="E15490" s="265"/>
      <c r="M15490" s="159"/>
      <c r="N15490" s="149"/>
      <c r="P15490" s="135"/>
      <c r="Q15490" s="135"/>
    </row>
    <row r="15491" spans="5:17" x14ac:dyDescent="0.25">
      <c r="E15491" s="265"/>
      <c r="M15491" s="159"/>
      <c r="N15491" s="149"/>
      <c r="P15491" s="135"/>
      <c r="Q15491" s="135"/>
    </row>
    <row r="15492" spans="5:17" x14ac:dyDescent="0.25">
      <c r="E15492" s="265"/>
      <c r="M15492" s="159"/>
      <c r="N15492" s="149"/>
      <c r="P15492" s="135"/>
      <c r="Q15492" s="135"/>
    </row>
    <row r="15493" spans="5:17" x14ac:dyDescent="0.25">
      <c r="E15493" s="265"/>
      <c r="M15493" s="159"/>
      <c r="N15493" s="149"/>
      <c r="P15493" s="135"/>
      <c r="Q15493" s="135"/>
    </row>
    <row r="15494" spans="5:17" x14ac:dyDescent="0.25">
      <c r="E15494" s="265"/>
      <c r="M15494" s="159"/>
      <c r="N15494" s="149"/>
      <c r="P15494" s="135"/>
      <c r="Q15494" s="135"/>
    </row>
    <row r="15495" spans="5:17" x14ac:dyDescent="0.25">
      <c r="E15495" s="265"/>
      <c r="M15495" s="159"/>
      <c r="N15495" s="149"/>
      <c r="P15495" s="135"/>
      <c r="Q15495" s="135"/>
    </row>
    <row r="15496" spans="5:17" x14ac:dyDescent="0.25">
      <c r="E15496" s="265"/>
      <c r="M15496" s="159"/>
      <c r="N15496" s="149"/>
      <c r="P15496" s="135"/>
      <c r="Q15496" s="135"/>
    </row>
    <row r="15497" spans="5:17" x14ac:dyDescent="0.25">
      <c r="E15497" s="265"/>
      <c r="M15497" s="159"/>
      <c r="N15497" s="149"/>
      <c r="P15497" s="135"/>
      <c r="Q15497" s="135"/>
    </row>
    <row r="15498" spans="5:17" x14ac:dyDescent="0.25">
      <c r="E15498" s="265"/>
      <c r="M15498" s="159"/>
      <c r="N15498" s="149"/>
      <c r="P15498" s="135"/>
      <c r="Q15498" s="135"/>
    </row>
    <row r="15499" spans="5:17" x14ac:dyDescent="0.25">
      <c r="E15499" s="265"/>
      <c r="M15499" s="159"/>
      <c r="N15499" s="149"/>
      <c r="P15499" s="135"/>
      <c r="Q15499" s="135"/>
    </row>
    <row r="15500" spans="5:17" x14ac:dyDescent="0.25">
      <c r="E15500" s="265"/>
      <c r="M15500" s="159"/>
      <c r="N15500" s="149"/>
      <c r="P15500" s="135"/>
      <c r="Q15500" s="135"/>
    </row>
    <row r="15501" spans="5:17" x14ac:dyDescent="0.25">
      <c r="E15501" s="265"/>
      <c r="M15501" s="159"/>
      <c r="N15501" s="149"/>
      <c r="P15501" s="135"/>
      <c r="Q15501" s="135"/>
    </row>
    <row r="15502" spans="5:17" x14ac:dyDescent="0.25">
      <c r="E15502" s="265"/>
      <c r="M15502" s="159"/>
      <c r="N15502" s="149"/>
      <c r="P15502" s="135"/>
      <c r="Q15502" s="135"/>
    </row>
    <row r="15503" spans="5:17" x14ac:dyDescent="0.25">
      <c r="E15503" s="265"/>
      <c r="M15503" s="159"/>
      <c r="N15503" s="149"/>
      <c r="P15503" s="135"/>
      <c r="Q15503" s="135"/>
    </row>
    <row r="15504" spans="5:17" x14ac:dyDescent="0.25">
      <c r="E15504" s="265"/>
      <c r="M15504" s="159"/>
      <c r="N15504" s="149"/>
      <c r="P15504" s="135"/>
      <c r="Q15504" s="135"/>
    </row>
    <row r="15505" spans="5:17" x14ac:dyDescent="0.25">
      <c r="E15505" s="265"/>
      <c r="M15505" s="159"/>
      <c r="N15505" s="149"/>
      <c r="P15505" s="135"/>
      <c r="Q15505" s="135"/>
    </row>
    <row r="15506" spans="5:17" x14ac:dyDescent="0.25">
      <c r="E15506" s="265"/>
      <c r="M15506" s="159"/>
      <c r="N15506" s="149"/>
      <c r="P15506" s="135"/>
      <c r="Q15506" s="135"/>
    </row>
    <row r="15507" spans="5:17" x14ac:dyDescent="0.25">
      <c r="E15507" s="265"/>
      <c r="M15507" s="159"/>
      <c r="N15507" s="149"/>
      <c r="P15507" s="135"/>
      <c r="Q15507" s="135"/>
    </row>
    <row r="15508" spans="5:17" x14ac:dyDescent="0.25">
      <c r="E15508" s="265"/>
      <c r="M15508" s="159"/>
      <c r="N15508" s="149"/>
      <c r="P15508" s="135"/>
      <c r="Q15508" s="135"/>
    </row>
    <row r="15509" spans="5:17" x14ac:dyDescent="0.25">
      <c r="E15509" s="265"/>
      <c r="M15509" s="159"/>
      <c r="N15509" s="149"/>
      <c r="P15509" s="135"/>
      <c r="Q15509" s="135"/>
    </row>
    <row r="15510" spans="5:17" x14ac:dyDescent="0.25">
      <c r="E15510" s="265"/>
      <c r="M15510" s="159"/>
      <c r="N15510" s="149"/>
      <c r="P15510" s="135"/>
      <c r="Q15510" s="135"/>
    </row>
    <row r="15511" spans="5:17" x14ac:dyDescent="0.25">
      <c r="E15511" s="265"/>
      <c r="M15511" s="159"/>
      <c r="N15511" s="149"/>
      <c r="P15511" s="135"/>
      <c r="Q15511" s="135"/>
    </row>
    <row r="15512" spans="5:17" x14ac:dyDescent="0.25">
      <c r="E15512" s="265"/>
      <c r="M15512" s="159"/>
      <c r="N15512" s="149"/>
      <c r="P15512" s="135"/>
      <c r="Q15512" s="135"/>
    </row>
    <row r="15513" spans="5:17" x14ac:dyDescent="0.25">
      <c r="E15513" s="265"/>
      <c r="M15513" s="159"/>
      <c r="N15513" s="149"/>
      <c r="P15513" s="135"/>
      <c r="Q15513" s="135"/>
    </row>
    <row r="15514" spans="5:17" x14ac:dyDescent="0.25">
      <c r="E15514" s="265"/>
      <c r="M15514" s="159"/>
      <c r="N15514" s="149"/>
      <c r="P15514" s="135"/>
      <c r="Q15514" s="135"/>
    </row>
    <row r="15515" spans="5:17" x14ac:dyDescent="0.25">
      <c r="E15515" s="265"/>
      <c r="M15515" s="159"/>
      <c r="N15515" s="149"/>
      <c r="P15515" s="135"/>
      <c r="Q15515" s="135"/>
    </row>
    <row r="15516" spans="5:17" x14ac:dyDescent="0.25">
      <c r="E15516" s="265"/>
      <c r="M15516" s="159"/>
      <c r="N15516" s="149"/>
      <c r="P15516" s="135"/>
      <c r="Q15516" s="135"/>
    </row>
    <row r="15517" spans="5:17" x14ac:dyDescent="0.25">
      <c r="E15517" s="265"/>
      <c r="M15517" s="159"/>
      <c r="N15517" s="149"/>
      <c r="P15517" s="135"/>
      <c r="Q15517" s="135"/>
    </row>
    <row r="15518" spans="5:17" x14ac:dyDescent="0.25">
      <c r="E15518" s="265"/>
      <c r="M15518" s="159"/>
      <c r="N15518" s="149"/>
      <c r="P15518" s="135"/>
      <c r="Q15518" s="135"/>
    </row>
    <row r="15519" spans="5:17" x14ac:dyDescent="0.25">
      <c r="E15519" s="265"/>
      <c r="M15519" s="159"/>
      <c r="N15519" s="149"/>
      <c r="P15519" s="135"/>
      <c r="Q15519" s="135"/>
    </row>
    <row r="15520" spans="5:17" x14ac:dyDescent="0.25">
      <c r="E15520" s="265"/>
      <c r="M15520" s="159"/>
      <c r="N15520" s="149"/>
      <c r="P15520" s="135"/>
      <c r="Q15520" s="135"/>
    </row>
    <row r="15521" spans="5:17" x14ac:dyDescent="0.25">
      <c r="E15521" s="265"/>
      <c r="M15521" s="159"/>
      <c r="N15521" s="149"/>
      <c r="P15521" s="135"/>
      <c r="Q15521" s="135"/>
    </row>
    <row r="15522" spans="5:17" x14ac:dyDescent="0.25">
      <c r="E15522" s="265"/>
      <c r="M15522" s="159"/>
      <c r="N15522" s="149"/>
      <c r="P15522" s="135"/>
      <c r="Q15522" s="135"/>
    </row>
    <row r="15523" spans="5:17" x14ac:dyDescent="0.25">
      <c r="E15523" s="265"/>
      <c r="M15523" s="159"/>
      <c r="N15523" s="149"/>
      <c r="P15523" s="135"/>
      <c r="Q15523" s="135"/>
    </row>
    <row r="15524" spans="5:17" x14ac:dyDescent="0.25">
      <c r="E15524" s="265"/>
      <c r="M15524" s="159"/>
      <c r="N15524" s="149"/>
      <c r="P15524" s="135"/>
      <c r="Q15524" s="135"/>
    </row>
    <row r="15525" spans="5:17" x14ac:dyDescent="0.25">
      <c r="E15525" s="265"/>
      <c r="M15525" s="159"/>
      <c r="N15525" s="149"/>
      <c r="P15525" s="135"/>
      <c r="Q15525" s="135"/>
    </row>
    <row r="15526" spans="5:17" x14ac:dyDescent="0.25">
      <c r="E15526" s="265"/>
      <c r="M15526" s="159"/>
      <c r="N15526" s="149"/>
      <c r="P15526" s="135"/>
      <c r="Q15526" s="135"/>
    </row>
    <row r="15527" spans="5:17" x14ac:dyDescent="0.25">
      <c r="E15527" s="265"/>
      <c r="M15527" s="159"/>
      <c r="N15527" s="149"/>
      <c r="P15527" s="135"/>
      <c r="Q15527" s="135"/>
    </row>
    <row r="15528" spans="5:17" x14ac:dyDescent="0.25">
      <c r="E15528" s="265"/>
      <c r="M15528" s="159"/>
      <c r="N15528" s="149"/>
      <c r="P15528" s="135"/>
      <c r="Q15528" s="135"/>
    </row>
    <row r="15529" spans="5:17" x14ac:dyDescent="0.25">
      <c r="E15529" s="265"/>
      <c r="M15529" s="159"/>
      <c r="N15529" s="149"/>
      <c r="P15529" s="135"/>
      <c r="Q15529" s="135"/>
    </row>
    <row r="15530" spans="5:17" x14ac:dyDescent="0.25">
      <c r="E15530" s="265"/>
      <c r="M15530" s="159"/>
      <c r="N15530" s="149"/>
      <c r="P15530" s="135"/>
      <c r="Q15530" s="135"/>
    </row>
    <row r="15531" spans="5:17" x14ac:dyDescent="0.25">
      <c r="E15531" s="265"/>
      <c r="M15531" s="159"/>
      <c r="N15531" s="149"/>
      <c r="P15531" s="135"/>
      <c r="Q15531" s="135"/>
    </row>
    <row r="15532" spans="5:17" x14ac:dyDescent="0.25">
      <c r="E15532" s="265"/>
      <c r="M15532" s="159"/>
      <c r="N15532" s="149"/>
      <c r="P15532" s="135"/>
      <c r="Q15532" s="135"/>
    </row>
    <row r="15533" spans="5:17" x14ac:dyDescent="0.25">
      <c r="E15533" s="265"/>
      <c r="M15533" s="159"/>
      <c r="N15533" s="149"/>
      <c r="P15533" s="135"/>
      <c r="Q15533" s="135"/>
    </row>
    <row r="15534" spans="5:17" x14ac:dyDescent="0.25">
      <c r="E15534" s="265"/>
      <c r="M15534" s="159"/>
      <c r="N15534" s="149"/>
      <c r="P15534" s="135"/>
      <c r="Q15534" s="135"/>
    </row>
    <row r="15535" spans="5:17" x14ac:dyDescent="0.25">
      <c r="E15535" s="265"/>
      <c r="M15535" s="159"/>
      <c r="N15535" s="149"/>
      <c r="P15535" s="135"/>
      <c r="Q15535" s="135"/>
    </row>
    <row r="15536" spans="5:17" x14ac:dyDescent="0.25">
      <c r="E15536" s="265"/>
      <c r="M15536" s="159"/>
      <c r="N15536" s="149"/>
      <c r="P15536" s="135"/>
      <c r="Q15536" s="135"/>
    </row>
    <row r="15537" spans="5:17" x14ac:dyDescent="0.25">
      <c r="E15537" s="265"/>
      <c r="M15537" s="159"/>
      <c r="N15537" s="149"/>
      <c r="P15537" s="135"/>
      <c r="Q15537" s="135"/>
    </row>
    <row r="15538" spans="5:17" x14ac:dyDescent="0.25">
      <c r="E15538" s="265"/>
      <c r="M15538" s="159"/>
      <c r="N15538" s="149"/>
      <c r="P15538" s="135"/>
      <c r="Q15538" s="135"/>
    </row>
    <row r="15539" spans="5:17" x14ac:dyDescent="0.25">
      <c r="E15539" s="265"/>
      <c r="M15539" s="159"/>
      <c r="N15539" s="149"/>
      <c r="P15539" s="135"/>
      <c r="Q15539" s="135"/>
    </row>
    <row r="15540" spans="5:17" x14ac:dyDescent="0.25">
      <c r="E15540" s="265"/>
      <c r="M15540" s="159"/>
      <c r="N15540" s="149"/>
      <c r="P15540" s="135"/>
      <c r="Q15540" s="135"/>
    </row>
    <row r="15541" spans="5:17" x14ac:dyDescent="0.25">
      <c r="E15541" s="265"/>
      <c r="M15541" s="159"/>
      <c r="N15541" s="149"/>
      <c r="P15541" s="135"/>
      <c r="Q15541" s="135"/>
    </row>
    <row r="15542" spans="5:17" x14ac:dyDescent="0.25">
      <c r="E15542" s="265"/>
      <c r="M15542" s="159"/>
      <c r="N15542" s="149"/>
      <c r="P15542" s="135"/>
      <c r="Q15542" s="135"/>
    </row>
    <row r="15543" spans="5:17" x14ac:dyDescent="0.25">
      <c r="E15543" s="265"/>
      <c r="M15543" s="159"/>
      <c r="N15543" s="149"/>
      <c r="P15543" s="135"/>
      <c r="Q15543" s="135"/>
    </row>
    <row r="15544" spans="5:17" x14ac:dyDescent="0.25">
      <c r="E15544" s="265"/>
      <c r="M15544" s="159"/>
      <c r="N15544" s="149"/>
      <c r="P15544" s="135"/>
      <c r="Q15544" s="135"/>
    </row>
    <row r="15545" spans="5:17" x14ac:dyDescent="0.25">
      <c r="E15545" s="265"/>
      <c r="M15545" s="159"/>
      <c r="N15545" s="149"/>
      <c r="P15545" s="135"/>
      <c r="Q15545" s="135"/>
    </row>
    <row r="15546" spans="5:17" x14ac:dyDescent="0.25">
      <c r="E15546" s="265"/>
      <c r="M15546" s="159"/>
      <c r="N15546" s="149"/>
      <c r="P15546" s="135"/>
      <c r="Q15546" s="135"/>
    </row>
    <row r="15547" spans="5:17" x14ac:dyDescent="0.25">
      <c r="E15547" s="265"/>
      <c r="M15547" s="159"/>
      <c r="N15547" s="149"/>
      <c r="P15547" s="135"/>
      <c r="Q15547" s="135"/>
    </row>
    <row r="15548" spans="5:17" x14ac:dyDescent="0.25">
      <c r="E15548" s="265"/>
      <c r="M15548" s="159"/>
      <c r="N15548" s="149"/>
      <c r="P15548" s="135"/>
      <c r="Q15548" s="135"/>
    </row>
    <row r="15549" spans="5:17" x14ac:dyDescent="0.25">
      <c r="E15549" s="265"/>
      <c r="M15549" s="159"/>
      <c r="N15549" s="149"/>
      <c r="P15549" s="135"/>
      <c r="Q15549" s="135"/>
    </row>
    <row r="15550" spans="5:17" x14ac:dyDescent="0.25">
      <c r="E15550" s="265"/>
      <c r="M15550" s="159"/>
      <c r="N15550" s="149"/>
      <c r="P15550" s="135"/>
      <c r="Q15550" s="135"/>
    </row>
    <row r="15551" spans="5:17" x14ac:dyDescent="0.25">
      <c r="E15551" s="265"/>
      <c r="M15551" s="159"/>
      <c r="N15551" s="149"/>
      <c r="P15551" s="135"/>
      <c r="Q15551" s="135"/>
    </row>
    <row r="15552" spans="5:17" x14ac:dyDescent="0.25">
      <c r="E15552" s="265"/>
      <c r="M15552" s="159"/>
      <c r="N15552" s="149"/>
      <c r="P15552" s="135"/>
      <c r="Q15552" s="135"/>
    </row>
    <row r="15553" spans="5:17" x14ac:dyDescent="0.25">
      <c r="E15553" s="265"/>
      <c r="M15553" s="159"/>
      <c r="N15553" s="149"/>
      <c r="P15553" s="135"/>
      <c r="Q15553" s="135"/>
    </row>
    <row r="15554" spans="5:17" x14ac:dyDescent="0.25">
      <c r="E15554" s="265"/>
      <c r="M15554" s="159"/>
      <c r="N15554" s="149"/>
      <c r="P15554" s="135"/>
      <c r="Q15554" s="135"/>
    </row>
    <row r="15555" spans="5:17" x14ac:dyDescent="0.25">
      <c r="E15555" s="265"/>
      <c r="M15555" s="159"/>
      <c r="N15555" s="149"/>
      <c r="P15555" s="135"/>
      <c r="Q15555" s="135"/>
    </row>
    <row r="15556" spans="5:17" x14ac:dyDescent="0.25">
      <c r="E15556" s="265"/>
      <c r="M15556" s="159"/>
      <c r="N15556" s="149"/>
      <c r="P15556" s="135"/>
      <c r="Q15556" s="135"/>
    </row>
    <row r="15557" spans="5:17" x14ac:dyDescent="0.25">
      <c r="E15557" s="265"/>
      <c r="M15557" s="159"/>
      <c r="N15557" s="149"/>
      <c r="P15557" s="135"/>
      <c r="Q15557" s="135"/>
    </row>
    <row r="15558" spans="5:17" x14ac:dyDescent="0.25">
      <c r="E15558" s="265"/>
      <c r="M15558" s="159"/>
      <c r="N15558" s="149"/>
      <c r="P15558" s="135"/>
      <c r="Q15558" s="135"/>
    </row>
    <row r="15559" spans="5:17" x14ac:dyDescent="0.25">
      <c r="E15559" s="265"/>
      <c r="M15559" s="159"/>
      <c r="N15559" s="149"/>
      <c r="P15559" s="135"/>
      <c r="Q15559" s="135"/>
    </row>
    <row r="15560" spans="5:17" x14ac:dyDescent="0.25">
      <c r="E15560" s="265"/>
      <c r="M15560" s="159"/>
      <c r="N15560" s="149"/>
      <c r="P15560" s="135"/>
      <c r="Q15560" s="135"/>
    </row>
    <row r="15561" spans="5:17" x14ac:dyDescent="0.25">
      <c r="E15561" s="265"/>
      <c r="M15561" s="159"/>
      <c r="N15561" s="149"/>
      <c r="P15561" s="135"/>
      <c r="Q15561" s="135"/>
    </row>
    <row r="15562" spans="5:17" x14ac:dyDescent="0.25">
      <c r="E15562" s="265"/>
      <c r="M15562" s="159"/>
      <c r="N15562" s="149"/>
      <c r="P15562" s="135"/>
      <c r="Q15562" s="135"/>
    </row>
    <row r="15563" spans="5:17" x14ac:dyDescent="0.25">
      <c r="E15563" s="265"/>
      <c r="M15563" s="159"/>
      <c r="N15563" s="149"/>
      <c r="P15563" s="135"/>
      <c r="Q15563" s="135"/>
    </row>
    <row r="15564" spans="5:17" x14ac:dyDescent="0.25">
      <c r="E15564" s="265"/>
      <c r="M15564" s="159"/>
      <c r="N15564" s="149"/>
      <c r="P15564" s="135"/>
      <c r="Q15564" s="135"/>
    </row>
    <row r="15565" spans="5:17" x14ac:dyDescent="0.25">
      <c r="E15565" s="265"/>
      <c r="M15565" s="159"/>
      <c r="N15565" s="149"/>
      <c r="P15565" s="135"/>
      <c r="Q15565" s="135"/>
    </row>
    <row r="15566" spans="5:17" x14ac:dyDescent="0.25">
      <c r="E15566" s="265"/>
      <c r="M15566" s="159"/>
      <c r="N15566" s="149"/>
      <c r="P15566" s="135"/>
      <c r="Q15566" s="135"/>
    </row>
    <row r="15567" spans="5:17" x14ac:dyDescent="0.25">
      <c r="E15567" s="265"/>
      <c r="M15567" s="159"/>
      <c r="N15567" s="149"/>
      <c r="P15567" s="135"/>
      <c r="Q15567" s="135"/>
    </row>
    <row r="15568" spans="5:17" x14ac:dyDescent="0.25">
      <c r="E15568" s="265"/>
      <c r="M15568" s="159"/>
      <c r="N15568" s="149"/>
      <c r="P15568" s="135"/>
      <c r="Q15568" s="135"/>
    </row>
    <row r="15569" spans="5:17" x14ac:dyDescent="0.25">
      <c r="E15569" s="265"/>
      <c r="M15569" s="159"/>
      <c r="N15569" s="149"/>
      <c r="P15569" s="135"/>
      <c r="Q15569" s="135"/>
    </row>
    <row r="15570" spans="5:17" x14ac:dyDescent="0.25">
      <c r="E15570" s="265"/>
      <c r="M15570" s="159"/>
      <c r="N15570" s="149"/>
      <c r="P15570" s="135"/>
      <c r="Q15570" s="135"/>
    </row>
    <row r="15571" spans="5:17" x14ac:dyDescent="0.25">
      <c r="E15571" s="265"/>
      <c r="M15571" s="159"/>
      <c r="N15571" s="149"/>
      <c r="P15571" s="135"/>
      <c r="Q15571" s="135"/>
    </row>
    <row r="15572" spans="5:17" x14ac:dyDescent="0.25">
      <c r="E15572" s="265"/>
      <c r="M15572" s="159"/>
      <c r="N15572" s="149"/>
      <c r="P15572" s="135"/>
      <c r="Q15572" s="135"/>
    </row>
    <row r="15573" spans="5:17" x14ac:dyDescent="0.25">
      <c r="E15573" s="265"/>
      <c r="M15573" s="159"/>
      <c r="N15573" s="149"/>
      <c r="P15573" s="135"/>
      <c r="Q15573" s="135"/>
    </row>
    <row r="15574" spans="5:17" x14ac:dyDescent="0.25">
      <c r="E15574" s="265"/>
      <c r="M15574" s="159"/>
      <c r="N15574" s="149"/>
      <c r="P15574" s="135"/>
      <c r="Q15574" s="135"/>
    </row>
    <row r="15575" spans="5:17" x14ac:dyDescent="0.25">
      <c r="E15575" s="265"/>
      <c r="M15575" s="159"/>
      <c r="N15575" s="149"/>
      <c r="P15575" s="135"/>
      <c r="Q15575" s="135"/>
    </row>
    <row r="15576" spans="5:17" x14ac:dyDescent="0.25">
      <c r="E15576" s="265"/>
      <c r="M15576" s="159"/>
      <c r="N15576" s="149"/>
      <c r="P15576" s="135"/>
      <c r="Q15576" s="135"/>
    </row>
    <row r="15577" spans="5:17" x14ac:dyDescent="0.25">
      <c r="E15577" s="265"/>
      <c r="M15577" s="159"/>
      <c r="N15577" s="149"/>
      <c r="P15577" s="135"/>
      <c r="Q15577" s="135"/>
    </row>
    <row r="15578" spans="5:17" x14ac:dyDescent="0.25">
      <c r="E15578" s="265"/>
      <c r="M15578" s="159"/>
      <c r="N15578" s="149"/>
      <c r="P15578" s="135"/>
      <c r="Q15578" s="135"/>
    </row>
    <row r="15579" spans="5:17" x14ac:dyDescent="0.25">
      <c r="E15579" s="265"/>
      <c r="M15579" s="159"/>
      <c r="N15579" s="149"/>
      <c r="P15579" s="135"/>
      <c r="Q15579" s="135"/>
    </row>
    <row r="15580" spans="5:17" x14ac:dyDescent="0.25">
      <c r="E15580" s="265"/>
      <c r="M15580" s="159"/>
      <c r="N15580" s="149"/>
      <c r="P15580" s="135"/>
      <c r="Q15580" s="135"/>
    </row>
    <row r="15581" spans="5:17" x14ac:dyDescent="0.25">
      <c r="E15581" s="265"/>
      <c r="M15581" s="159"/>
      <c r="N15581" s="149"/>
      <c r="P15581" s="135"/>
      <c r="Q15581" s="135"/>
    </row>
    <row r="15582" spans="5:17" x14ac:dyDescent="0.25">
      <c r="E15582" s="265"/>
      <c r="M15582" s="159"/>
      <c r="N15582" s="149"/>
      <c r="P15582" s="135"/>
      <c r="Q15582" s="135"/>
    </row>
    <row r="15583" spans="5:17" x14ac:dyDescent="0.25">
      <c r="E15583" s="265"/>
      <c r="M15583" s="159"/>
      <c r="N15583" s="149"/>
      <c r="P15583" s="135"/>
      <c r="Q15583" s="135"/>
    </row>
    <row r="15584" spans="5:17" x14ac:dyDescent="0.25">
      <c r="E15584" s="265"/>
      <c r="M15584" s="159"/>
      <c r="N15584" s="149"/>
      <c r="P15584" s="135"/>
      <c r="Q15584" s="135"/>
    </row>
    <row r="15585" spans="5:17" x14ac:dyDescent="0.25">
      <c r="E15585" s="265"/>
      <c r="M15585" s="159"/>
      <c r="N15585" s="149"/>
      <c r="P15585" s="135"/>
      <c r="Q15585" s="135"/>
    </row>
    <row r="15586" spans="5:17" x14ac:dyDescent="0.25">
      <c r="E15586" s="265"/>
      <c r="M15586" s="159"/>
      <c r="N15586" s="149"/>
      <c r="P15586" s="135"/>
      <c r="Q15586" s="135"/>
    </row>
    <row r="15587" spans="5:17" x14ac:dyDescent="0.25">
      <c r="E15587" s="265"/>
      <c r="M15587" s="159"/>
      <c r="N15587" s="149"/>
      <c r="P15587" s="135"/>
      <c r="Q15587" s="135"/>
    </row>
    <row r="15588" spans="5:17" x14ac:dyDescent="0.25">
      <c r="E15588" s="265"/>
      <c r="M15588" s="159"/>
      <c r="N15588" s="149"/>
      <c r="P15588" s="135"/>
      <c r="Q15588" s="135"/>
    </row>
    <row r="15589" spans="5:17" x14ac:dyDescent="0.25">
      <c r="E15589" s="265"/>
      <c r="M15589" s="159"/>
      <c r="N15589" s="149"/>
      <c r="P15589" s="135"/>
      <c r="Q15589" s="135"/>
    </row>
    <row r="15590" spans="5:17" x14ac:dyDescent="0.25">
      <c r="E15590" s="265"/>
      <c r="M15590" s="159"/>
      <c r="N15590" s="149"/>
      <c r="P15590" s="135"/>
      <c r="Q15590" s="135"/>
    </row>
    <row r="15591" spans="5:17" x14ac:dyDescent="0.25">
      <c r="E15591" s="265"/>
      <c r="M15591" s="159"/>
      <c r="N15591" s="149"/>
      <c r="P15591" s="135"/>
      <c r="Q15591" s="135"/>
    </row>
    <row r="15592" spans="5:17" x14ac:dyDescent="0.25">
      <c r="E15592" s="265"/>
      <c r="M15592" s="159"/>
      <c r="N15592" s="149"/>
      <c r="P15592" s="135"/>
      <c r="Q15592" s="135"/>
    </row>
    <row r="15593" spans="5:17" x14ac:dyDescent="0.25">
      <c r="E15593" s="265"/>
      <c r="M15593" s="159"/>
      <c r="N15593" s="149"/>
      <c r="P15593" s="135"/>
      <c r="Q15593" s="135"/>
    </row>
    <row r="15594" spans="5:17" x14ac:dyDescent="0.25">
      <c r="E15594" s="265"/>
      <c r="M15594" s="159"/>
      <c r="N15594" s="149"/>
      <c r="P15594" s="135"/>
      <c r="Q15594" s="135"/>
    </row>
    <row r="15595" spans="5:17" x14ac:dyDescent="0.25">
      <c r="E15595" s="265"/>
      <c r="M15595" s="159"/>
      <c r="N15595" s="149"/>
      <c r="P15595" s="135"/>
      <c r="Q15595" s="135"/>
    </row>
    <row r="15596" spans="5:17" x14ac:dyDescent="0.25">
      <c r="E15596" s="265"/>
      <c r="M15596" s="159"/>
      <c r="N15596" s="149"/>
      <c r="P15596" s="135"/>
      <c r="Q15596" s="135"/>
    </row>
    <row r="15597" spans="5:17" x14ac:dyDescent="0.25">
      <c r="E15597" s="265"/>
      <c r="M15597" s="159"/>
      <c r="N15597" s="149"/>
      <c r="P15597" s="135"/>
      <c r="Q15597" s="135"/>
    </row>
    <row r="15598" spans="5:17" x14ac:dyDescent="0.25">
      <c r="E15598" s="265"/>
      <c r="M15598" s="159"/>
      <c r="N15598" s="149"/>
      <c r="P15598" s="135"/>
      <c r="Q15598" s="135"/>
    </row>
    <row r="15599" spans="5:17" x14ac:dyDescent="0.25">
      <c r="E15599" s="265"/>
      <c r="M15599" s="159"/>
      <c r="N15599" s="149"/>
      <c r="P15599" s="135"/>
      <c r="Q15599" s="135"/>
    </row>
    <row r="15600" spans="5:17" x14ac:dyDescent="0.25">
      <c r="E15600" s="265"/>
      <c r="M15600" s="159"/>
      <c r="N15600" s="149"/>
      <c r="P15600" s="135"/>
      <c r="Q15600" s="135"/>
    </row>
    <row r="15601" spans="5:17" x14ac:dyDescent="0.25">
      <c r="E15601" s="265"/>
      <c r="M15601" s="159"/>
      <c r="N15601" s="149"/>
      <c r="P15601" s="135"/>
      <c r="Q15601" s="135"/>
    </row>
    <row r="15602" spans="5:17" x14ac:dyDescent="0.25">
      <c r="E15602" s="265"/>
      <c r="M15602" s="159"/>
      <c r="N15602" s="149"/>
      <c r="P15602" s="135"/>
      <c r="Q15602" s="135"/>
    </row>
    <row r="15603" spans="5:17" x14ac:dyDescent="0.25">
      <c r="E15603" s="265"/>
      <c r="M15603" s="159"/>
      <c r="N15603" s="149"/>
      <c r="P15603" s="135"/>
      <c r="Q15603" s="135"/>
    </row>
    <row r="15604" spans="5:17" x14ac:dyDescent="0.25">
      <c r="E15604" s="265"/>
      <c r="M15604" s="159"/>
      <c r="N15604" s="149"/>
      <c r="P15604" s="135"/>
      <c r="Q15604" s="135"/>
    </row>
    <row r="15605" spans="5:17" x14ac:dyDescent="0.25">
      <c r="E15605" s="265"/>
      <c r="M15605" s="159"/>
      <c r="N15605" s="149"/>
      <c r="P15605" s="135"/>
      <c r="Q15605" s="135"/>
    </row>
    <row r="15606" spans="5:17" x14ac:dyDescent="0.25">
      <c r="E15606" s="265"/>
      <c r="M15606" s="159"/>
      <c r="N15606" s="149"/>
      <c r="P15606" s="135"/>
      <c r="Q15606" s="135"/>
    </row>
    <row r="15607" spans="5:17" x14ac:dyDescent="0.25">
      <c r="E15607" s="265"/>
      <c r="M15607" s="159"/>
      <c r="N15607" s="149"/>
      <c r="P15607" s="135"/>
      <c r="Q15607" s="135"/>
    </row>
    <row r="15608" spans="5:17" x14ac:dyDescent="0.25">
      <c r="E15608" s="265"/>
      <c r="M15608" s="159"/>
      <c r="N15608" s="149"/>
      <c r="P15608" s="135"/>
      <c r="Q15608" s="135"/>
    </row>
    <row r="15609" spans="5:17" x14ac:dyDescent="0.25">
      <c r="E15609" s="265"/>
      <c r="M15609" s="159"/>
      <c r="N15609" s="149"/>
      <c r="P15609" s="135"/>
      <c r="Q15609" s="135"/>
    </row>
    <row r="15610" spans="5:17" x14ac:dyDescent="0.25">
      <c r="E15610" s="265"/>
      <c r="M15610" s="159"/>
      <c r="N15610" s="149"/>
      <c r="P15610" s="135"/>
      <c r="Q15610" s="135"/>
    </row>
    <row r="15611" spans="5:17" x14ac:dyDescent="0.25">
      <c r="E15611" s="265"/>
      <c r="M15611" s="159"/>
      <c r="N15611" s="149"/>
      <c r="P15611" s="135"/>
      <c r="Q15611" s="135"/>
    </row>
    <row r="15612" spans="5:17" x14ac:dyDescent="0.25">
      <c r="E15612" s="265"/>
      <c r="M15612" s="159"/>
      <c r="N15612" s="149"/>
      <c r="P15612" s="135"/>
      <c r="Q15612" s="135"/>
    </row>
    <row r="15613" spans="5:17" x14ac:dyDescent="0.25">
      <c r="E15613" s="265"/>
      <c r="M15613" s="159"/>
      <c r="N15613" s="149"/>
      <c r="P15613" s="135"/>
      <c r="Q15613" s="135"/>
    </row>
    <row r="15614" spans="5:17" x14ac:dyDescent="0.25">
      <c r="E15614" s="265"/>
      <c r="M15614" s="159"/>
      <c r="N15614" s="149"/>
      <c r="P15614" s="135"/>
      <c r="Q15614" s="135"/>
    </row>
    <row r="15615" spans="5:17" x14ac:dyDescent="0.25">
      <c r="E15615" s="265"/>
      <c r="M15615" s="159"/>
      <c r="N15615" s="149"/>
      <c r="P15615" s="135"/>
      <c r="Q15615" s="135"/>
    </row>
    <row r="15616" spans="5:17" x14ac:dyDescent="0.25">
      <c r="E15616" s="265"/>
      <c r="M15616" s="159"/>
      <c r="N15616" s="149"/>
      <c r="P15616" s="135"/>
      <c r="Q15616" s="135"/>
    </row>
    <row r="15617" spans="5:17" x14ac:dyDescent="0.25">
      <c r="E15617" s="265"/>
      <c r="M15617" s="159"/>
      <c r="N15617" s="149"/>
      <c r="P15617" s="135"/>
      <c r="Q15617" s="135"/>
    </row>
    <row r="15618" spans="5:17" x14ac:dyDescent="0.25">
      <c r="E15618" s="265"/>
      <c r="M15618" s="159"/>
      <c r="N15618" s="149"/>
      <c r="P15618" s="135"/>
      <c r="Q15618" s="135"/>
    </row>
    <row r="15619" spans="5:17" x14ac:dyDescent="0.25">
      <c r="E15619" s="265"/>
      <c r="M15619" s="159"/>
      <c r="N15619" s="149"/>
      <c r="P15619" s="135"/>
      <c r="Q15619" s="135"/>
    </row>
    <row r="15620" spans="5:17" x14ac:dyDescent="0.25">
      <c r="E15620" s="265"/>
      <c r="M15620" s="159"/>
      <c r="N15620" s="149"/>
      <c r="P15620" s="135"/>
      <c r="Q15620" s="135"/>
    </row>
    <row r="15621" spans="5:17" x14ac:dyDescent="0.25">
      <c r="E15621" s="265"/>
      <c r="M15621" s="159"/>
      <c r="N15621" s="149"/>
      <c r="P15621" s="135"/>
      <c r="Q15621" s="135"/>
    </row>
    <row r="15622" spans="5:17" x14ac:dyDescent="0.25">
      <c r="E15622" s="265"/>
      <c r="M15622" s="159"/>
      <c r="N15622" s="149"/>
      <c r="P15622" s="135"/>
      <c r="Q15622" s="135"/>
    </row>
    <row r="15623" spans="5:17" x14ac:dyDescent="0.25">
      <c r="E15623" s="265"/>
      <c r="M15623" s="159"/>
      <c r="N15623" s="149"/>
      <c r="P15623" s="135"/>
      <c r="Q15623" s="135"/>
    </row>
    <row r="15624" spans="5:17" x14ac:dyDescent="0.25">
      <c r="E15624" s="265"/>
      <c r="M15624" s="159"/>
      <c r="N15624" s="149"/>
      <c r="P15624" s="135"/>
      <c r="Q15624" s="135"/>
    </row>
    <row r="15625" spans="5:17" x14ac:dyDescent="0.25">
      <c r="E15625" s="265"/>
      <c r="M15625" s="159"/>
      <c r="N15625" s="149"/>
      <c r="P15625" s="135"/>
      <c r="Q15625" s="135"/>
    </row>
    <row r="15626" spans="5:17" x14ac:dyDescent="0.25">
      <c r="E15626" s="265"/>
      <c r="M15626" s="159"/>
      <c r="N15626" s="149"/>
      <c r="P15626" s="135"/>
      <c r="Q15626" s="135"/>
    </row>
    <row r="15627" spans="5:17" x14ac:dyDescent="0.25">
      <c r="E15627" s="265"/>
      <c r="M15627" s="159"/>
      <c r="N15627" s="149"/>
      <c r="P15627" s="135"/>
      <c r="Q15627" s="135"/>
    </row>
    <row r="15628" spans="5:17" x14ac:dyDescent="0.25">
      <c r="E15628" s="265"/>
      <c r="M15628" s="159"/>
      <c r="N15628" s="149"/>
      <c r="P15628" s="135"/>
      <c r="Q15628" s="135"/>
    </row>
    <row r="15629" spans="5:17" x14ac:dyDescent="0.25">
      <c r="E15629" s="265"/>
      <c r="M15629" s="159"/>
      <c r="N15629" s="149"/>
      <c r="P15629" s="135"/>
      <c r="Q15629" s="135"/>
    </row>
    <row r="15630" spans="5:17" x14ac:dyDescent="0.25">
      <c r="E15630" s="265"/>
      <c r="M15630" s="159"/>
      <c r="N15630" s="149"/>
      <c r="P15630" s="135"/>
      <c r="Q15630" s="135"/>
    </row>
    <row r="15631" spans="5:17" x14ac:dyDescent="0.25">
      <c r="E15631" s="265"/>
      <c r="M15631" s="159"/>
      <c r="N15631" s="149"/>
      <c r="P15631" s="135"/>
      <c r="Q15631" s="135"/>
    </row>
    <row r="15632" spans="5:17" x14ac:dyDescent="0.25">
      <c r="E15632" s="265"/>
      <c r="M15632" s="159"/>
      <c r="N15632" s="149"/>
      <c r="P15632" s="135"/>
      <c r="Q15632" s="135"/>
    </row>
    <row r="15633" spans="5:17" x14ac:dyDescent="0.25">
      <c r="E15633" s="265"/>
      <c r="M15633" s="159"/>
      <c r="N15633" s="149"/>
      <c r="P15633" s="135"/>
      <c r="Q15633" s="135"/>
    </row>
    <row r="15634" spans="5:17" x14ac:dyDescent="0.25">
      <c r="E15634" s="265"/>
      <c r="M15634" s="159"/>
      <c r="N15634" s="149"/>
      <c r="P15634" s="135"/>
      <c r="Q15634" s="135"/>
    </row>
    <row r="15635" spans="5:17" x14ac:dyDescent="0.25">
      <c r="E15635" s="265"/>
      <c r="M15635" s="159"/>
      <c r="N15635" s="149"/>
      <c r="P15635" s="135"/>
      <c r="Q15635" s="135"/>
    </row>
    <row r="15636" spans="5:17" x14ac:dyDescent="0.25">
      <c r="E15636" s="265"/>
      <c r="M15636" s="159"/>
      <c r="N15636" s="149"/>
      <c r="P15636" s="135"/>
      <c r="Q15636" s="135"/>
    </row>
    <row r="15637" spans="5:17" x14ac:dyDescent="0.25">
      <c r="E15637" s="265"/>
      <c r="M15637" s="159"/>
      <c r="N15637" s="149"/>
      <c r="P15637" s="135"/>
      <c r="Q15637" s="135"/>
    </row>
    <row r="15638" spans="5:17" x14ac:dyDescent="0.25">
      <c r="E15638" s="265"/>
      <c r="M15638" s="159"/>
      <c r="N15638" s="149"/>
      <c r="P15638" s="135"/>
      <c r="Q15638" s="135"/>
    </row>
    <row r="15639" spans="5:17" x14ac:dyDescent="0.25">
      <c r="E15639" s="265"/>
      <c r="M15639" s="159"/>
      <c r="N15639" s="149"/>
      <c r="P15639" s="135"/>
      <c r="Q15639" s="135"/>
    </row>
    <row r="15640" spans="5:17" x14ac:dyDescent="0.25">
      <c r="E15640" s="265"/>
      <c r="M15640" s="159"/>
      <c r="N15640" s="149"/>
      <c r="P15640" s="135"/>
      <c r="Q15640" s="135"/>
    </row>
    <row r="15641" spans="5:17" x14ac:dyDescent="0.25">
      <c r="E15641" s="265"/>
      <c r="M15641" s="159"/>
      <c r="N15641" s="149"/>
      <c r="P15641" s="135"/>
      <c r="Q15641" s="135"/>
    </row>
    <row r="15642" spans="5:17" x14ac:dyDescent="0.25">
      <c r="E15642" s="265"/>
      <c r="M15642" s="159"/>
      <c r="N15642" s="149"/>
      <c r="P15642" s="135"/>
      <c r="Q15642" s="135"/>
    </row>
    <row r="15643" spans="5:17" x14ac:dyDescent="0.25">
      <c r="E15643" s="265"/>
      <c r="M15643" s="159"/>
      <c r="N15643" s="149"/>
      <c r="P15643" s="135"/>
      <c r="Q15643" s="135"/>
    </row>
    <row r="15644" spans="5:17" x14ac:dyDescent="0.25">
      <c r="E15644" s="265"/>
      <c r="M15644" s="159"/>
      <c r="N15644" s="149"/>
      <c r="P15644" s="135"/>
      <c r="Q15644" s="135"/>
    </row>
    <row r="15645" spans="5:17" x14ac:dyDescent="0.25">
      <c r="E15645" s="265"/>
      <c r="M15645" s="159"/>
      <c r="N15645" s="149"/>
      <c r="P15645" s="135"/>
      <c r="Q15645" s="135"/>
    </row>
    <row r="15646" spans="5:17" x14ac:dyDescent="0.25">
      <c r="E15646" s="265"/>
      <c r="M15646" s="159"/>
      <c r="N15646" s="149"/>
      <c r="P15646" s="135"/>
      <c r="Q15646" s="135"/>
    </row>
    <row r="15647" spans="5:17" x14ac:dyDescent="0.25">
      <c r="E15647" s="265"/>
      <c r="M15647" s="159"/>
      <c r="N15647" s="149"/>
      <c r="P15647" s="135"/>
      <c r="Q15647" s="135"/>
    </row>
    <row r="15648" spans="5:17" x14ac:dyDescent="0.25">
      <c r="E15648" s="265"/>
      <c r="M15648" s="159"/>
      <c r="N15648" s="149"/>
      <c r="P15648" s="135"/>
      <c r="Q15648" s="135"/>
    </row>
    <row r="15649" spans="5:17" x14ac:dyDescent="0.25">
      <c r="E15649" s="265"/>
      <c r="M15649" s="159"/>
      <c r="N15649" s="149"/>
      <c r="P15649" s="135"/>
      <c r="Q15649" s="135"/>
    </row>
    <row r="15650" spans="5:17" x14ac:dyDescent="0.25">
      <c r="E15650" s="265"/>
      <c r="M15650" s="159"/>
      <c r="N15650" s="149"/>
      <c r="P15650" s="135"/>
      <c r="Q15650" s="135"/>
    </row>
    <row r="15651" spans="5:17" x14ac:dyDescent="0.25">
      <c r="E15651" s="265"/>
      <c r="M15651" s="159"/>
      <c r="N15651" s="149"/>
      <c r="P15651" s="135"/>
      <c r="Q15651" s="135"/>
    </row>
    <row r="15652" spans="5:17" x14ac:dyDescent="0.25">
      <c r="E15652" s="265"/>
      <c r="M15652" s="159"/>
      <c r="N15652" s="149"/>
      <c r="P15652" s="135"/>
      <c r="Q15652" s="135"/>
    </row>
    <row r="15653" spans="5:17" x14ac:dyDescent="0.25">
      <c r="E15653" s="265"/>
      <c r="M15653" s="159"/>
      <c r="N15653" s="149"/>
      <c r="P15653" s="135"/>
      <c r="Q15653" s="135"/>
    </row>
    <row r="15654" spans="5:17" x14ac:dyDescent="0.25">
      <c r="E15654" s="265"/>
      <c r="M15654" s="159"/>
      <c r="N15654" s="149"/>
      <c r="P15654" s="135"/>
      <c r="Q15654" s="135"/>
    </row>
    <row r="15655" spans="5:17" x14ac:dyDescent="0.25">
      <c r="E15655" s="265"/>
      <c r="M15655" s="159"/>
      <c r="N15655" s="149"/>
      <c r="P15655" s="135"/>
      <c r="Q15655" s="135"/>
    </row>
    <row r="15656" spans="5:17" x14ac:dyDescent="0.25">
      <c r="E15656" s="265"/>
      <c r="M15656" s="159"/>
      <c r="N15656" s="149"/>
      <c r="P15656" s="135"/>
      <c r="Q15656" s="135"/>
    </row>
    <row r="15657" spans="5:17" x14ac:dyDescent="0.25">
      <c r="E15657" s="265"/>
      <c r="M15657" s="159"/>
      <c r="N15657" s="149"/>
      <c r="P15657" s="135"/>
      <c r="Q15657" s="135"/>
    </row>
    <row r="15658" spans="5:17" x14ac:dyDescent="0.25">
      <c r="E15658" s="265"/>
      <c r="M15658" s="159"/>
      <c r="N15658" s="149"/>
      <c r="P15658" s="135"/>
      <c r="Q15658" s="135"/>
    </row>
    <row r="15659" spans="5:17" x14ac:dyDescent="0.25">
      <c r="E15659" s="265"/>
      <c r="M15659" s="159"/>
      <c r="N15659" s="149"/>
      <c r="P15659" s="135"/>
      <c r="Q15659" s="135"/>
    </row>
    <row r="15660" spans="5:17" x14ac:dyDescent="0.25">
      <c r="E15660" s="265"/>
      <c r="M15660" s="159"/>
      <c r="N15660" s="149"/>
      <c r="P15660" s="135"/>
      <c r="Q15660" s="135"/>
    </row>
    <row r="15661" spans="5:17" x14ac:dyDescent="0.25">
      <c r="E15661" s="265"/>
      <c r="M15661" s="159"/>
      <c r="N15661" s="149"/>
      <c r="P15661" s="135"/>
      <c r="Q15661" s="135"/>
    </row>
    <row r="15662" spans="5:17" x14ac:dyDescent="0.25">
      <c r="E15662" s="265"/>
      <c r="M15662" s="159"/>
      <c r="N15662" s="149"/>
      <c r="P15662" s="135"/>
      <c r="Q15662" s="135"/>
    </row>
    <row r="15663" spans="5:17" x14ac:dyDescent="0.25">
      <c r="E15663" s="265"/>
      <c r="M15663" s="159"/>
      <c r="N15663" s="149"/>
      <c r="P15663" s="135"/>
      <c r="Q15663" s="135"/>
    </row>
    <row r="15664" spans="5:17" x14ac:dyDescent="0.25">
      <c r="E15664" s="265"/>
      <c r="M15664" s="159"/>
      <c r="N15664" s="149"/>
      <c r="P15664" s="135"/>
      <c r="Q15664" s="135"/>
    </row>
    <row r="15665" spans="5:17" x14ac:dyDescent="0.25">
      <c r="E15665" s="265"/>
      <c r="M15665" s="159"/>
      <c r="N15665" s="149"/>
      <c r="P15665" s="135"/>
      <c r="Q15665" s="135"/>
    </row>
    <row r="15666" spans="5:17" x14ac:dyDescent="0.25">
      <c r="E15666" s="265"/>
      <c r="M15666" s="159"/>
      <c r="N15666" s="149"/>
      <c r="P15666" s="135"/>
      <c r="Q15666" s="135"/>
    </row>
    <row r="15667" spans="5:17" x14ac:dyDescent="0.25">
      <c r="E15667" s="265"/>
      <c r="M15667" s="159"/>
      <c r="N15667" s="149"/>
      <c r="P15667" s="135"/>
      <c r="Q15667" s="135"/>
    </row>
    <row r="15668" spans="5:17" x14ac:dyDescent="0.25">
      <c r="E15668" s="265"/>
      <c r="M15668" s="159"/>
      <c r="N15668" s="149"/>
      <c r="P15668" s="135"/>
      <c r="Q15668" s="135"/>
    </row>
    <row r="15669" spans="5:17" x14ac:dyDescent="0.25">
      <c r="E15669" s="265"/>
      <c r="M15669" s="159"/>
      <c r="N15669" s="149"/>
      <c r="P15669" s="135"/>
      <c r="Q15669" s="135"/>
    </row>
    <row r="15670" spans="5:17" x14ac:dyDescent="0.25">
      <c r="E15670" s="265"/>
      <c r="M15670" s="159"/>
      <c r="N15670" s="149"/>
      <c r="P15670" s="135"/>
      <c r="Q15670" s="135"/>
    </row>
    <row r="15671" spans="5:17" x14ac:dyDescent="0.25">
      <c r="E15671" s="265"/>
      <c r="M15671" s="159"/>
      <c r="N15671" s="149"/>
      <c r="P15671" s="135"/>
      <c r="Q15671" s="135"/>
    </row>
    <row r="15672" spans="5:17" x14ac:dyDescent="0.25">
      <c r="E15672" s="265"/>
      <c r="M15672" s="159"/>
      <c r="N15672" s="149"/>
      <c r="P15672" s="135"/>
      <c r="Q15672" s="135"/>
    </row>
    <row r="15673" spans="5:17" x14ac:dyDescent="0.25">
      <c r="E15673" s="265"/>
      <c r="M15673" s="159"/>
      <c r="N15673" s="149"/>
      <c r="P15673" s="135"/>
      <c r="Q15673" s="135"/>
    </row>
    <row r="15674" spans="5:17" x14ac:dyDescent="0.25">
      <c r="E15674" s="265"/>
      <c r="M15674" s="159"/>
      <c r="N15674" s="149"/>
      <c r="P15674" s="135"/>
      <c r="Q15674" s="135"/>
    </row>
    <row r="15675" spans="5:17" x14ac:dyDescent="0.25">
      <c r="E15675" s="265"/>
      <c r="M15675" s="159"/>
      <c r="N15675" s="149"/>
      <c r="P15675" s="135"/>
      <c r="Q15675" s="135"/>
    </row>
    <row r="15676" spans="5:17" x14ac:dyDescent="0.25">
      <c r="E15676" s="265"/>
      <c r="M15676" s="159"/>
      <c r="N15676" s="149"/>
      <c r="P15676" s="135"/>
      <c r="Q15676" s="135"/>
    </row>
    <row r="15677" spans="5:17" x14ac:dyDescent="0.25">
      <c r="E15677" s="265"/>
      <c r="M15677" s="159"/>
      <c r="N15677" s="149"/>
      <c r="P15677" s="135"/>
      <c r="Q15677" s="135"/>
    </row>
    <row r="15678" spans="5:17" x14ac:dyDescent="0.25">
      <c r="E15678" s="265"/>
      <c r="M15678" s="159"/>
      <c r="N15678" s="149"/>
      <c r="P15678" s="135"/>
      <c r="Q15678" s="135"/>
    </row>
    <row r="15679" spans="5:17" x14ac:dyDescent="0.25">
      <c r="E15679" s="265"/>
      <c r="M15679" s="159"/>
      <c r="N15679" s="149"/>
      <c r="P15679" s="135"/>
      <c r="Q15679" s="135"/>
    </row>
    <row r="15680" spans="5:17" x14ac:dyDescent="0.25">
      <c r="E15680" s="265"/>
      <c r="M15680" s="159"/>
      <c r="N15680" s="149"/>
      <c r="P15680" s="135"/>
      <c r="Q15680" s="135"/>
    </row>
    <row r="15681" spans="5:17" x14ac:dyDescent="0.25">
      <c r="E15681" s="265"/>
      <c r="M15681" s="159"/>
      <c r="N15681" s="149"/>
      <c r="P15681" s="135"/>
      <c r="Q15681" s="135"/>
    </row>
    <row r="15682" spans="5:17" x14ac:dyDescent="0.25">
      <c r="E15682" s="265"/>
      <c r="M15682" s="159"/>
      <c r="N15682" s="149"/>
      <c r="P15682" s="135"/>
      <c r="Q15682" s="135"/>
    </row>
    <row r="15683" spans="5:17" x14ac:dyDescent="0.25">
      <c r="E15683" s="265"/>
      <c r="M15683" s="159"/>
      <c r="N15683" s="149"/>
      <c r="P15683" s="135"/>
      <c r="Q15683" s="135"/>
    </row>
    <row r="15684" spans="5:17" x14ac:dyDescent="0.25">
      <c r="E15684" s="265"/>
      <c r="M15684" s="159"/>
      <c r="N15684" s="149"/>
      <c r="P15684" s="135"/>
      <c r="Q15684" s="135"/>
    </row>
    <row r="15685" spans="5:17" x14ac:dyDescent="0.25">
      <c r="E15685" s="265"/>
      <c r="M15685" s="159"/>
      <c r="N15685" s="149"/>
      <c r="P15685" s="135"/>
      <c r="Q15685" s="135"/>
    </row>
    <row r="15686" spans="5:17" x14ac:dyDescent="0.25">
      <c r="E15686" s="265"/>
      <c r="M15686" s="159"/>
      <c r="N15686" s="149"/>
      <c r="P15686" s="135"/>
      <c r="Q15686" s="135"/>
    </row>
    <row r="15687" spans="5:17" x14ac:dyDescent="0.25">
      <c r="E15687" s="265"/>
      <c r="M15687" s="159"/>
      <c r="N15687" s="149"/>
      <c r="P15687" s="135"/>
      <c r="Q15687" s="135"/>
    </row>
    <row r="15688" spans="5:17" x14ac:dyDescent="0.25">
      <c r="E15688" s="265"/>
      <c r="M15688" s="159"/>
      <c r="N15688" s="149"/>
      <c r="P15688" s="135"/>
      <c r="Q15688" s="135"/>
    </row>
    <row r="15689" spans="5:17" x14ac:dyDescent="0.25">
      <c r="E15689" s="265"/>
      <c r="M15689" s="159"/>
      <c r="N15689" s="149"/>
      <c r="P15689" s="135"/>
      <c r="Q15689" s="135"/>
    </row>
    <row r="15690" spans="5:17" x14ac:dyDescent="0.25">
      <c r="E15690" s="265"/>
      <c r="M15690" s="159"/>
      <c r="N15690" s="149"/>
      <c r="P15690" s="135"/>
      <c r="Q15690" s="135"/>
    </row>
    <row r="15691" spans="5:17" x14ac:dyDescent="0.25">
      <c r="E15691" s="265"/>
      <c r="M15691" s="159"/>
      <c r="N15691" s="149"/>
      <c r="P15691" s="135"/>
      <c r="Q15691" s="135"/>
    </row>
    <row r="15692" spans="5:17" x14ac:dyDescent="0.25">
      <c r="E15692" s="265"/>
      <c r="M15692" s="159"/>
      <c r="N15692" s="149"/>
      <c r="P15692" s="135"/>
      <c r="Q15692" s="135"/>
    </row>
    <row r="15693" spans="5:17" x14ac:dyDescent="0.25">
      <c r="E15693" s="265"/>
      <c r="M15693" s="159"/>
      <c r="N15693" s="149"/>
      <c r="P15693" s="135"/>
      <c r="Q15693" s="135"/>
    </row>
    <row r="15694" spans="5:17" x14ac:dyDescent="0.25">
      <c r="E15694" s="265"/>
      <c r="M15694" s="159"/>
      <c r="N15694" s="149"/>
      <c r="P15694" s="135"/>
      <c r="Q15694" s="135"/>
    </row>
    <row r="15695" spans="5:17" x14ac:dyDescent="0.25">
      <c r="E15695" s="265"/>
      <c r="M15695" s="159"/>
      <c r="N15695" s="149"/>
      <c r="P15695" s="135"/>
      <c r="Q15695" s="135"/>
    </row>
    <row r="15696" spans="5:17" x14ac:dyDescent="0.25">
      <c r="E15696" s="265"/>
      <c r="M15696" s="159"/>
      <c r="N15696" s="149"/>
      <c r="P15696" s="135"/>
      <c r="Q15696" s="135"/>
    </row>
    <row r="15697" spans="5:17" x14ac:dyDescent="0.25">
      <c r="E15697" s="265"/>
      <c r="M15697" s="159"/>
      <c r="N15697" s="149"/>
      <c r="P15697" s="135"/>
      <c r="Q15697" s="135"/>
    </row>
    <row r="15698" spans="5:17" x14ac:dyDescent="0.25">
      <c r="E15698" s="265"/>
      <c r="M15698" s="159"/>
      <c r="N15698" s="149"/>
      <c r="P15698" s="135"/>
      <c r="Q15698" s="135"/>
    </row>
    <row r="15699" spans="5:17" x14ac:dyDescent="0.25">
      <c r="E15699" s="265"/>
      <c r="M15699" s="159"/>
      <c r="N15699" s="149"/>
      <c r="P15699" s="135"/>
      <c r="Q15699" s="135"/>
    </row>
    <row r="15700" spans="5:17" x14ac:dyDescent="0.25">
      <c r="E15700" s="265"/>
      <c r="M15700" s="159"/>
      <c r="N15700" s="149"/>
      <c r="P15700" s="135"/>
      <c r="Q15700" s="135"/>
    </row>
    <row r="15701" spans="5:17" x14ac:dyDescent="0.25">
      <c r="E15701" s="265"/>
      <c r="M15701" s="159"/>
      <c r="N15701" s="149"/>
      <c r="P15701" s="135"/>
      <c r="Q15701" s="135"/>
    </row>
    <row r="15702" spans="5:17" x14ac:dyDescent="0.25">
      <c r="E15702" s="265"/>
      <c r="M15702" s="159"/>
      <c r="N15702" s="149"/>
      <c r="P15702" s="135"/>
      <c r="Q15702" s="135"/>
    </row>
    <row r="15703" spans="5:17" x14ac:dyDescent="0.25">
      <c r="E15703" s="265"/>
      <c r="M15703" s="159"/>
      <c r="N15703" s="149"/>
      <c r="P15703" s="135"/>
      <c r="Q15703" s="135"/>
    </row>
    <row r="15704" spans="5:17" x14ac:dyDescent="0.25">
      <c r="E15704" s="265"/>
      <c r="M15704" s="159"/>
      <c r="N15704" s="149"/>
      <c r="P15704" s="135"/>
      <c r="Q15704" s="135"/>
    </row>
    <row r="15705" spans="5:17" x14ac:dyDescent="0.25">
      <c r="E15705" s="265"/>
      <c r="M15705" s="159"/>
      <c r="N15705" s="149"/>
      <c r="P15705" s="135"/>
      <c r="Q15705" s="135"/>
    </row>
    <row r="15706" spans="5:17" x14ac:dyDescent="0.25">
      <c r="E15706" s="265"/>
      <c r="M15706" s="159"/>
      <c r="N15706" s="149"/>
      <c r="P15706" s="135"/>
      <c r="Q15706" s="135"/>
    </row>
    <row r="15707" spans="5:17" x14ac:dyDescent="0.25">
      <c r="E15707" s="265"/>
      <c r="M15707" s="159"/>
      <c r="N15707" s="149"/>
      <c r="P15707" s="135"/>
      <c r="Q15707" s="135"/>
    </row>
    <row r="15708" spans="5:17" x14ac:dyDescent="0.25">
      <c r="E15708" s="265"/>
      <c r="M15708" s="159"/>
      <c r="N15708" s="149"/>
      <c r="P15708" s="135"/>
      <c r="Q15708" s="135"/>
    </row>
    <row r="15709" spans="5:17" x14ac:dyDescent="0.25">
      <c r="E15709" s="265"/>
      <c r="M15709" s="159"/>
      <c r="N15709" s="149"/>
      <c r="P15709" s="135"/>
      <c r="Q15709" s="135"/>
    </row>
    <row r="15710" spans="5:17" x14ac:dyDescent="0.25">
      <c r="E15710" s="265"/>
      <c r="M15710" s="159"/>
      <c r="N15710" s="149"/>
      <c r="P15710" s="135"/>
      <c r="Q15710" s="135"/>
    </row>
    <row r="15711" spans="5:17" x14ac:dyDescent="0.25">
      <c r="E15711" s="265"/>
      <c r="M15711" s="159"/>
      <c r="N15711" s="149"/>
      <c r="P15711" s="135"/>
      <c r="Q15711" s="135"/>
    </row>
    <row r="15712" spans="5:17" x14ac:dyDescent="0.25">
      <c r="E15712" s="265"/>
      <c r="M15712" s="159"/>
      <c r="N15712" s="149"/>
      <c r="P15712" s="135"/>
      <c r="Q15712" s="135"/>
    </row>
    <row r="15713" spans="5:17" x14ac:dyDescent="0.25">
      <c r="E15713" s="265"/>
      <c r="M15713" s="159"/>
      <c r="N15713" s="149"/>
      <c r="P15713" s="135"/>
      <c r="Q15713" s="135"/>
    </row>
    <row r="15714" spans="5:17" x14ac:dyDescent="0.25">
      <c r="E15714" s="265"/>
      <c r="M15714" s="159"/>
      <c r="N15714" s="149"/>
      <c r="P15714" s="135"/>
      <c r="Q15714" s="135"/>
    </row>
    <row r="15715" spans="5:17" x14ac:dyDescent="0.25">
      <c r="E15715" s="265"/>
      <c r="M15715" s="159"/>
      <c r="N15715" s="149"/>
      <c r="P15715" s="135"/>
      <c r="Q15715" s="135"/>
    </row>
    <row r="15716" spans="5:17" x14ac:dyDescent="0.25">
      <c r="E15716" s="265"/>
      <c r="M15716" s="159"/>
      <c r="N15716" s="149"/>
      <c r="P15716" s="135"/>
      <c r="Q15716" s="135"/>
    </row>
    <row r="15717" spans="5:17" x14ac:dyDescent="0.25">
      <c r="E15717" s="265"/>
      <c r="M15717" s="159"/>
      <c r="N15717" s="149"/>
      <c r="P15717" s="135"/>
      <c r="Q15717" s="135"/>
    </row>
    <row r="15718" spans="5:17" x14ac:dyDescent="0.25">
      <c r="E15718" s="265"/>
      <c r="M15718" s="159"/>
      <c r="N15718" s="149"/>
      <c r="P15718" s="135"/>
      <c r="Q15718" s="135"/>
    </row>
    <row r="15719" spans="5:17" x14ac:dyDescent="0.25">
      <c r="E15719" s="265"/>
      <c r="M15719" s="159"/>
      <c r="N15719" s="149"/>
      <c r="P15719" s="135"/>
      <c r="Q15719" s="135"/>
    </row>
    <row r="15720" spans="5:17" x14ac:dyDescent="0.25">
      <c r="E15720" s="265"/>
      <c r="M15720" s="159"/>
      <c r="N15720" s="149"/>
      <c r="P15720" s="135"/>
      <c r="Q15720" s="135"/>
    </row>
    <row r="15721" spans="5:17" x14ac:dyDescent="0.25">
      <c r="E15721" s="265"/>
      <c r="M15721" s="159"/>
      <c r="N15721" s="149"/>
      <c r="P15721" s="135"/>
      <c r="Q15721" s="135"/>
    </row>
    <row r="15722" spans="5:17" x14ac:dyDescent="0.25">
      <c r="E15722" s="265"/>
      <c r="M15722" s="159"/>
      <c r="N15722" s="149"/>
      <c r="P15722" s="135"/>
      <c r="Q15722" s="135"/>
    </row>
    <row r="15723" spans="5:17" x14ac:dyDescent="0.25">
      <c r="E15723" s="265"/>
      <c r="M15723" s="159"/>
      <c r="N15723" s="149"/>
      <c r="P15723" s="135"/>
      <c r="Q15723" s="135"/>
    </row>
    <row r="15724" spans="5:17" x14ac:dyDescent="0.25">
      <c r="E15724" s="265"/>
      <c r="M15724" s="159"/>
      <c r="N15724" s="149"/>
      <c r="P15724" s="135"/>
      <c r="Q15724" s="135"/>
    </row>
    <row r="15725" spans="5:17" x14ac:dyDescent="0.25">
      <c r="E15725" s="265"/>
      <c r="M15725" s="159"/>
      <c r="N15725" s="149"/>
      <c r="P15725" s="135"/>
      <c r="Q15725" s="135"/>
    </row>
    <row r="15726" spans="5:17" x14ac:dyDescent="0.25">
      <c r="E15726" s="265"/>
      <c r="M15726" s="159"/>
      <c r="N15726" s="149"/>
      <c r="P15726" s="135"/>
      <c r="Q15726" s="135"/>
    </row>
    <row r="15727" spans="5:17" x14ac:dyDescent="0.25">
      <c r="E15727" s="265"/>
      <c r="M15727" s="159"/>
      <c r="N15727" s="149"/>
      <c r="P15727" s="135"/>
      <c r="Q15727" s="135"/>
    </row>
    <row r="15728" spans="5:17" x14ac:dyDescent="0.25">
      <c r="E15728" s="265"/>
      <c r="M15728" s="159"/>
      <c r="N15728" s="149"/>
      <c r="P15728" s="135"/>
      <c r="Q15728" s="135"/>
    </row>
    <row r="15729" spans="5:17" x14ac:dyDescent="0.25">
      <c r="E15729" s="265"/>
      <c r="M15729" s="159"/>
      <c r="N15729" s="149"/>
      <c r="P15729" s="135"/>
      <c r="Q15729" s="135"/>
    </row>
    <row r="15730" spans="5:17" x14ac:dyDescent="0.25">
      <c r="E15730" s="265"/>
      <c r="M15730" s="159"/>
      <c r="N15730" s="149"/>
      <c r="P15730" s="135"/>
      <c r="Q15730" s="135"/>
    </row>
    <row r="15731" spans="5:17" x14ac:dyDescent="0.25">
      <c r="E15731" s="265"/>
      <c r="M15731" s="159"/>
      <c r="N15731" s="149"/>
      <c r="P15731" s="135"/>
      <c r="Q15731" s="135"/>
    </row>
    <row r="15732" spans="5:17" x14ac:dyDescent="0.25">
      <c r="E15732" s="265"/>
      <c r="M15732" s="159"/>
      <c r="N15732" s="149"/>
      <c r="P15732" s="135"/>
      <c r="Q15732" s="135"/>
    </row>
    <row r="15733" spans="5:17" x14ac:dyDescent="0.25">
      <c r="E15733" s="265"/>
      <c r="M15733" s="159"/>
      <c r="N15733" s="149"/>
      <c r="P15733" s="135"/>
      <c r="Q15733" s="135"/>
    </row>
    <row r="15734" spans="5:17" x14ac:dyDescent="0.25">
      <c r="E15734" s="265"/>
      <c r="M15734" s="159"/>
      <c r="N15734" s="149"/>
      <c r="P15734" s="135"/>
      <c r="Q15734" s="135"/>
    </row>
    <row r="15735" spans="5:17" x14ac:dyDescent="0.25">
      <c r="E15735" s="265"/>
      <c r="M15735" s="159"/>
      <c r="N15735" s="149"/>
      <c r="P15735" s="135"/>
      <c r="Q15735" s="135"/>
    </row>
    <row r="15736" spans="5:17" x14ac:dyDescent="0.25">
      <c r="E15736" s="265"/>
      <c r="M15736" s="159"/>
      <c r="N15736" s="149"/>
      <c r="P15736" s="135"/>
      <c r="Q15736" s="135"/>
    </row>
    <row r="15737" spans="5:17" x14ac:dyDescent="0.25">
      <c r="E15737" s="265"/>
      <c r="M15737" s="159"/>
      <c r="N15737" s="149"/>
      <c r="P15737" s="135"/>
      <c r="Q15737" s="135"/>
    </row>
    <row r="15738" spans="5:17" x14ac:dyDescent="0.25">
      <c r="E15738" s="265"/>
      <c r="M15738" s="159"/>
      <c r="N15738" s="149"/>
      <c r="P15738" s="135"/>
      <c r="Q15738" s="135"/>
    </row>
    <row r="15739" spans="5:17" x14ac:dyDescent="0.25">
      <c r="E15739" s="265"/>
      <c r="M15739" s="159"/>
      <c r="N15739" s="149"/>
      <c r="P15739" s="135"/>
      <c r="Q15739" s="135"/>
    </row>
    <row r="15740" spans="5:17" x14ac:dyDescent="0.25">
      <c r="E15740" s="265"/>
      <c r="M15740" s="159"/>
      <c r="N15740" s="149"/>
      <c r="P15740" s="135"/>
      <c r="Q15740" s="135"/>
    </row>
    <row r="15741" spans="5:17" x14ac:dyDescent="0.25">
      <c r="E15741" s="265"/>
      <c r="M15741" s="159"/>
      <c r="N15741" s="149"/>
      <c r="P15741" s="135"/>
      <c r="Q15741" s="135"/>
    </row>
    <row r="15742" spans="5:17" x14ac:dyDescent="0.25">
      <c r="E15742" s="265"/>
      <c r="M15742" s="159"/>
      <c r="N15742" s="149"/>
      <c r="P15742" s="135"/>
      <c r="Q15742" s="135"/>
    </row>
    <row r="15743" spans="5:17" x14ac:dyDescent="0.25">
      <c r="E15743" s="265"/>
      <c r="M15743" s="159"/>
      <c r="N15743" s="149"/>
      <c r="P15743" s="135"/>
      <c r="Q15743" s="135"/>
    </row>
    <row r="15744" spans="5:17" x14ac:dyDescent="0.25">
      <c r="E15744" s="265"/>
      <c r="M15744" s="159"/>
      <c r="N15744" s="149"/>
      <c r="P15744" s="135"/>
      <c r="Q15744" s="135"/>
    </row>
    <row r="15745" spans="5:17" x14ac:dyDescent="0.25">
      <c r="E15745" s="265"/>
      <c r="M15745" s="159"/>
      <c r="N15745" s="149"/>
      <c r="P15745" s="135"/>
      <c r="Q15745" s="135"/>
    </row>
    <row r="15746" spans="5:17" x14ac:dyDescent="0.25">
      <c r="E15746" s="265"/>
      <c r="M15746" s="159"/>
      <c r="N15746" s="149"/>
      <c r="P15746" s="135"/>
      <c r="Q15746" s="135"/>
    </row>
    <row r="15747" spans="5:17" x14ac:dyDescent="0.25">
      <c r="E15747" s="265"/>
      <c r="M15747" s="159"/>
      <c r="N15747" s="149"/>
      <c r="P15747" s="135"/>
      <c r="Q15747" s="135"/>
    </row>
    <row r="15748" spans="5:17" x14ac:dyDescent="0.25">
      <c r="E15748" s="265"/>
      <c r="M15748" s="159"/>
      <c r="N15748" s="149"/>
      <c r="P15748" s="135"/>
      <c r="Q15748" s="135"/>
    </row>
    <row r="15749" spans="5:17" x14ac:dyDescent="0.25">
      <c r="E15749" s="265"/>
      <c r="M15749" s="159"/>
      <c r="N15749" s="149"/>
      <c r="P15749" s="135"/>
      <c r="Q15749" s="135"/>
    </row>
    <row r="15750" spans="5:17" x14ac:dyDescent="0.25">
      <c r="E15750" s="265"/>
      <c r="M15750" s="159"/>
      <c r="N15750" s="149"/>
      <c r="P15750" s="135"/>
      <c r="Q15750" s="135"/>
    </row>
    <row r="15751" spans="5:17" x14ac:dyDescent="0.25">
      <c r="E15751" s="265"/>
      <c r="M15751" s="159"/>
      <c r="N15751" s="149"/>
      <c r="P15751" s="135"/>
      <c r="Q15751" s="135"/>
    </row>
    <row r="15752" spans="5:17" x14ac:dyDescent="0.25">
      <c r="E15752" s="265"/>
      <c r="M15752" s="159"/>
      <c r="N15752" s="149"/>
      <c r="P15752" s="135"/>
      <c r="Q15752" s="135"/>
    </row>
    <row r="15753" spans="5:17" x14ac:dyDescent="0.25">
      <c r="E15753" s="265"/>
      <c r="M15753" s="159"/>
      <c r="N15753" s="149"/>
      <c r="P15753" s="135"/>
      <c r="Q15753" s="135"/>
    </row>
    <row r="15754" spans="5:17" x14ac:dyDescent="0.25">
      <c r="E15754" s="265"/>
      <c r="M15754" s="159"/>
      <c r="N15754" s="149"/>
      <c r="P15754" s="135"/>
      <c r="Q15754" s="135"/>
    </row>
    <row r="15755" spans="5:17" x14ac:dyDescent="0.25">
      <c r="E15755" s="265"/>
      <c r="M15755" s="159"/>
      <c r="N15755" s="149"/>
      <c r="P15755" s="135"/>
      <c r="Q15755" s="135"/>
    </row>
    <row r="15756" spans="5:17" x14ac:dyDescent="0.25">
      <c r="E15756" s="265"/>
      <c r="M15756" s="159"/>
      <c r="N15756" s="149"/>
      <c r="P15756" s="135"/>
      <c r="Q15756" s="135"/>
    </row>
    <row r="15757" spans="5:17" x14ac:dyDescent="0.25">
      <c r="E15757" s="265"/>
      <c r="M15757" s="159"/>
      <c r="N15757" s="149"/>
      <c r="P15757" s="135"/>
      <c r="Q15757" s="135"/>
    </row>
    <row r="15758" spans="5:17" x14ac:dyDescent="0.25">
      <c r="E15758" s="265"/>
      <c r="M15758" s="159"/>
      <c r="N15758" s="149"/>
      <c r="P15758" s="135"/>
      <c r="Q15758" s="135"/>
    </row>
    <row r="15759" spans="5:17" x14ac:dyDescent="0.25">
      <c r="E15759" s="265"/>
      <c r="M15759" s="159"/>
      <c r="N15759" s="149"/>
      <c r="P15759" s="135"/>
      <c r="Q15759" s="135"/>
    </row>
    <row r="15760" spans="5:17" x14ac:dyDescent="0.25">
      <c r="E15760" s="265"/>
      <c r="M15760" s="159"/>
      <c r="N15760" s="149"/>
      <c r="P15760" s="135"/>
      <c r="Q15760" s="135"/>
    </row>
    <row r="15761" spans="5:17" x14ac:dyDescent="0.25">
      <c r="E15761" s="265"/>
      <c r="M15761" s="159"/>
      <c r="N15761" s="149"/>
      <c r="P15761" s="135"/>
      <c r="Q15761" s="135"/>
    </row>
    <row r="15762" spans="5:17" x14ac:dyDescent="0.25">
      <c r="E15762" s="265"/>
      <c r="M15762" s="159"/>
      <c r="N15762" s="149"/>
      <c r="P15762" s="135"/>
      <c r="Q15762" s="135"/>
    </row>
    <row r="15763" spans="5:17" x14ac:dyDescent="0.25">
      <c r="E15763" s="265"/>
      <c r="M15763" s="159"/>
      <c r="N15763" s="149"/>
      <c r="P15763" s="135"/>
      <c r="Q15763" s="135"/>
    </row>
    <row r="15764" spans="5:17" x14ac:dyDescent="0.25">
      <c r="E15764" s="265"/>
      <c r="M15764" s="159"/>
      <c r="N15764" s="149"/>
      <c r="P15764" s="135"/>
      <c r="Q15764" s="135"/>
    </row>
    <row r="15765" spans="5:17" x14ac:dyDescent="0.25">
      <c r="E15765" s="265"/>
      <c r="M15765" s="159"/>
      <c r="N15765" s="149"/>
      <c r="P15765" s="135"/>
      <c r="Q15765" s="135"/>
    </row>
    <row r="15766" spans="5:17" x14ac:dyDescent="0.25">
      <c r="E15766" s="265"/>
      <c r="M15766" s="159"/>
      <c r="N15766" s="149"/>
      <c r="P15766" s="135"/>
      <c r="Q15766" s="135"/>
    </row>
    <row r="15767" spans="5:17" x14ac:dyDescent="0.25">
      <c r="E15767" s="265"/>
      <c r="M15767" s="159"/>
      <c r="N15767" s="149"/>
      <c r="P15767" s="135"/>
      <c r="Q15767" s="135"/>
    </row>
    <row r="15768" spans="5:17" x14ac:dyDescent="0.25">
      <c r="E15768" s="265"/>
      <c r="M15768" s="159"/>
      <c r="N15768" s="149"/>
      <c r="P15768" s="135"/>
      <c r="Q15768" s="135"/>
    </row>
    <row r="15769" spans="5:17" x14ac:dyDescent="0.25">
      <c r="E15769" s="265"/>
      <c r="M15769" s="159"/>
      <c r="N15769" s="149"/>
      <c r="P15769" s="135"/>
      <c r="Q15769" s="135"/>
    </row>
    <row r="15770" spans="5:17" x14ac:dyDescent="0.25">
      <c r="E15770" s="265"/>
      <c r="M15770" s="159"/>
      <c r="N15770" s="149"/>
      <c r="P15770" s="135"/>
      <c r="Q15770" s="135"/>
    </row>
    <row r="15771" spans="5:17" x14ac:dyDescent="0.25">
      <c r="E15771" s="265"/>
      <c r="M15771" s="159"/>
      <c r="N15771" s="149"/>
      <c r="P15771" s="135"/>
      <c r="Q15771" s="135"/>
    </row>
    <row r="15772" spans="5:17" x14ac:dyDescent="0.25">
      <c r="E15772" s="265"/>
      <c r="M15772" s="159"/>
      <c r="N15772" s="149"/>
      <c r="P15772" s="135"/>
      <c r="Q15772" s="135"/>
    </row>
    <row r="15773" spans="5:17" x14ac:dyDescent="0.25">
      <c r="E15773" s="265"/>
      <c r="M15773" s="159"/>
      <c r="N15773" s="149"/>
      <c r="P15773" s="135"/>
      <c r="Q15773" s="135"/>
    </row>
    <row r="15774" spans="5:17" x14ac:dyDescent="0.25">
      <c r="E15774" s="265"/>
      <c r="M15774" s="159"/>
      <c r="N15774" s="149"/>
      <c r="P15774" s="135"/>
      <c r="Q15774" s="135"/>
    </row>
    <row r="15775" spans="5:17" x14ac:dyDescent="0.25">
      <c r="E15775" s="265"/>
      <c r="M15775" s="159"/>
      <c r="N15775" s="149"/>
      <c r="P15775" s="135"/>
      <c r="Q15775" s="135"/>
    </row>
    <row r="15776" spans="5:17" x14ac:dyDescent="0.25">
      <c r="E15776" s="265"/>
      <c r="M15776" s="159"/>
      <c r="N15776" s="149"/>
      <c r="P15776" s="135"/>
      <c r="Q15776" s="135"/>
    </row>
    <row r="15777" spans="5:17" x14ac:dyDescent="0.25">
      <c r="E15777" s="265"/>
      <c r="M15777" s="159"/>
      <c r="N15777" s="149"/>
      <c r="P15777" s="135"/>
      <c r="Q15777" s="135"/>
    </row>
    <row r="15778" spans="5:17" x14ac:dyDescent="0.25">
      <c r="E15778" s="265"/>
      <c r="M15778" s="159"/>
      <c r="N15778" s="149"/>
      <c r="P15778" s="135"/>
      <c r="Q15778" s="135"/>
    </row>
    <row r="15779" spans="5:17" x14ac:dyDescent="0.25">
      <c r="E15779" s="265"/>
      <c r="M15779" s="159"/>
      <c r="N15779" s="149"/>
      <c r="P15779" s="135"/>
      <c r="Q15779" s="135"/>
    </row>
    <row r="15780" spans="5:17" x14ac:dyDescent="0.25">
      <c r="E15780" s="265"/>
      <c r="M15780" s="159"/>
      <c r="N15780" s="149"/>
      <c r="P15780" s="135"/>
      <c r="Q15780" s="135"/>
    </row>
    <row r="15781" spans="5:17" x14ac:dyDescent="0.25">
      <c r="E15781" s="265"/>
      <c r="M15781" s="159"/>
      <c r="N15781" s="149"/>
      <c r="P15781" s="135"/>
      <c r="Q15781" s="135"/>
    </row>
    <row r="15782" spans="5:17" x14ac:dyDescent="0.25">
      <c r="E15782" s="265"/>
      <c r="M15782" s="159"/>
      <c r="N15782" s="149"/>
      <c r="P15782" s="135"/>
      <c r="Q15782" s="135"/>
    </row>
    <row r="15783" spans="5:17" x14ac:dyDescent="0.25">
      <c r="E15783" s="265"/>
      <c r="M15783" s="159"/>
      <c r="N15783" s="149"/>
      <c r="P15783" s="135"/>
      <c r="Q15783" s="135"/>
    </row>
    <row r="15784" spans="5:17" x14ac:dyDescent="0.25">
      <c r="E15784" s="265"/>
      <c r="M15784" s="159"/>
      <c r="N15784" s="149"/>
      <c r="P15784" s="135"/>
      <c r="Q15784" s="135"/>
    </row>
    <row r="15785" spans="5:17" x14ac:dyDescent="0.25">
      <c r="E15785" s="265"/>
      <c r="M15785" s="159"/>
      <c r="N15785" s="149"/>
      <c r="P15785" s="135"/>
      <c r="Q15785" s="135"/>
    </row>
    <row r="15786" spans="5:17" x14ac:dyDescent="0.25">
      <c r="E15786" s="265"/>
      <c r="M15786" s="159"/>
      <c r="N15786" s="149"/>
      <c r="P15786" s="135"/>
      <c r="Q15786" s="135"/>
    </row>
    <row r="15787" spans="5:17" x14ac:dyDescent="0.25">
      <c r="E15787" s="265"/>
      <c r="M15787" s="159"/>
      <c r="N15787" s="149"/>
      <c r="P15787" s="135"/>
      <c r="Q15787" s="135"/>
    </row>
    <row r="15788" spans="5:17" x14ac:dyDescent="0.25">
      <c r="E15788" s="265"/>
      <c r="M15788" s="159"/>
      <c r="N15788" s="149"/>
      <c r="P15788" s="135"/>
      <c r="Q15788" s="135"/>
    </row>
    <row r="15789" spans="5:17" x14ac:dyDescent="0.25">
      <c r="E15789" s="265"/>
      <c r="M15789" s="159"/>
      <c r="N15789" s="149"/>
      <c r="P15789" s="135"/>
      <c r="Q15789" s="135"/>
    </row>
    <row r="15790" spans="5:17" x14ac:dyDescent="0.25">
      <c r="E15790" s="265"/>
      <c r="M15790" s="159"/>
      <c r="N15790" s="149"/>
      <c r="P15790" s="135"/>
      <c r="Q15790" s="135"/>
    </row>
    <row r="15791" spans="5:17" x14ac:dyDescent="0.25">
      <c r="E15791" s="265"/>
      <c r="M15791" s="159"/>
      <c r="N15791" s="149"/>
      <c r="P15791" s="135"/>
      <c r="Q15791" s="135"/>
    </row>
    <row r="15792" spans="5:17" x14ac:dyDescent="0.25">
      <c r="E15792" s="265"/>
      <c r="M15792" s="159"/>
      <c r="N15792" s="149"/>
      <c r="P15792" s="135"/>
      <c r="Q15792" s="135"/>
    </row>
    <row r="15793" spans="5:17" x14ac:dyDescent="0.25">
      <c r="E15793" s="265"/>
      <c r="M15793" s="159"/>
      <c r="N15793" s="149"/>
      <c r="P15793" s="135"/>
      <c r="Q15793" s="135"/>
    </row>
    <row r="15794" spans="5:17" x14ac:dyDescent="0.25">
      <c r="E15794" s="265"/>
      <c r="M15794" s="159"/>
      <c r="N15794" s="149"/>
      <c r="P15794" s="135"/>
      <c r="Q15794" s="135"/>
    </row>
    <row r="15795" spans="5:17" x14ac:dyDescent="0.25">
      <c r="E15795" s="265"/>
      <c r="M15795" s="159"/>
      <c r="N15795" s="149"/>
      <c r="P15795" s="135"/>
      <c r="Q15795" s="135"/>
    </row>
    <row r="15796" spans="5:17" x14ac:dyDescent="0.25">
      <c r="E15796" s="265"/>
      <c r="M15796" s="159"/>
      <c r="N15796" s="149"/>
      <c r="P15796" s="135"/>
      <c r="Q15796" s="135"/>
    </row>
    <row r="15797" spans="5:17" x14ac:dyDescent="0.25">
      <c r="E15797" s="265"/>
      <c r="M15797" s="159"/>
      <c r="N15797" s="149"/>
      <c r="P15797" s="135"/>
      <c r="Q15797" s="135"/>
    </row>
    <row r="15798" spans="5:17" x14ac:dyDescent="0.25">
      <c r="E15798" s="265"/>
      <c r="M15798" s="159"/>
      <c r="N15798" s="149"/>
      <c r="P15798" s="135"/>
      <c r="Q15798" s="135"/>
    </row>
    <row r="15799" spans="5:17" x14ac:dyDescent="0.25">
      <c r="E15799" s="265"/>
      <c r="M15799" s="159"/>
      <c r="N15799" s="149"/>
      <c r="P15799" s="135"/>
      <c r="Q15799" s="135"/>
    </row>
    <row r="15800" spans="5:17" x14ac:dyDescent="0.25">
      <c r="E15800" s="265"/>
      <c r="M15800" s="159"/>
      <c r="N15800" s="149"/>
      <c r="P15800" s="135"/>
      <c r="Q15800" s="135"/>
    </row>
    <row r="15801" spans="5:17" x14ac:dyDescent="0.25">
      <c r="E15801" s="265"/>
      <c r="M15801" s="159"/>
      <c r="N15801" s="149"/>
      <c r="P15801" s="135"/>
      <c r="Q15801" s="135"/>
    </row>
    <row r="15802" spans="5:17" x14ac:dyDescent="0.25">
      <c r="E15802" s="265"/>
      <c r="M15802" s="159"/>
      <c r="N15802" s="149"/>
      <c r="P15802" s="135"/>
      <c r="Q15802" s="135"/>
    </row>
    <row r="15803" spans="5:17" x14ac:dyDescent="0.25">
      <c r="E15803" s="265"/>
      <c r="M15803" s="159"/>
      <c r="N15803" s="149"/>
      <c r="P15803" s="135"/>
      <c r="Q15803" s="135"/>
    </row>
    <row r="15804" spans="5:17" x14ac:dyDescent="0.25">
      <c r="E15804" s="265"/>
      <c r="M15804" s="159"/>
      <c r="N15804" s="149"/>
      <c r="P15804" s="135"/>
      <c r="Q15804" s="135"/>
    </row>
    <row r="15805" spans="5:17" x14ac:dyDescent="0.25">
      <c r="E15805" s="265"/>
      <c r="M15805" s="159"/>
      <c r="N15805" s="149"/>
      <c r="P15805" s="135"/>
      <c r="Q15805" s="135"/>
    </row>
    <row r="15806" spans="5:17" x14ac:dyDescent="0.25">
      <c r="E15806" s="265"/>
      <c r="M15806" s="159"/>
      <c r="N15806" s="149"/>
      <c r="P15806" s="135"/>
      <c r="Q15806" s="135"/>
    </row>
    <row r="15807" spans="5:17" x14ac:dyDescent="0.25">
      <c r="E15807" s="265"/>
      <c r="M15807" s="159"/>
      <c r="N15807" s="149"/>
      <c r="P15807" s="135"/>
      <c r="Q15807" s="135"/>
    </row>
    <row r="15808" spans="5:17" x14ac:dyDescent="0.25">
      <c r="E15808" s="265"/>
      <c r="M15808" s="159"/>
      <c r="N15808" s="149"/>
      <c r="P15808" s="135"/>
      <c r="Q15808" s="135"/>
    </row>
    <row r="15809" spans="5:17" x14ac:dyDescent="0.25">
      <c r="E15809" s="265"/>
      <c r="M15809" s="159"/>
      <c r="N15809" s="149"/>
      <c r="P15809" s="135"/>
      <c r="Q15809" s="135"/>
    </row>
    <row r="15810" spans="5:17" x14ac:dyDescent="0.25">
      <c r="E15810" s="265"/>
      <c r="M15810" s="159"/>
      <c r="N15810" s="149"/>
      <c r="P15810" s="135"/>
      <c r="Q15810" s="135"/>
    </row>
    <row r="15811" spans="5:17" x14ac:dyDescent="0.25">
      <c r="E15811" s="265"/>
      <c r="M15811" s="159"/>
      <c r="N15811" s="149"/>
      <c r="P15811" s="135"/>
      <c r="Q15811" s="135"/>
    </row>
    <row r="15812" spans="5:17" x14ac:dyDescent="0.25">
      <c r="E15812" s="265"/>
      <c r="M15812" s="159"/>
      <c r="N15812" s="149"/>
      <c r="P15812" s="135"/>
      <c r="Q15812" s="135"/>
    </row>
    <row r="15813" spans="5:17" x14ac:dyDescent="0.25">
      <c r="E15813" s="265"/>
      <c r="M15813" s="159"/>
      <c r="N15813" s="149"/>
      <c r="P15813" s="135"/>
      <c r="Q15813" s="135"/>
    </row>
    <row r="15814" spans="5:17" x14ac:dyDescent="0.25">
      <c r="E15814" s="265"/>
      <c r="M15814" s="159"/>
      <c r="N15814" s="149"/>
      <c r="P15814" s="135"/>
      <c r="Q15814" s="135"/>
    </row>
    <row r="15815" spans="5:17" x14ac:dyDescent="0.25">
      <c r="E15815" s="265"/>
      <c r="M15815" s="159"/>
      <c r="N15815" s="149"/>
      <c r="P15815" s="135"/>
      <c r="Q15815" s="135"/>
    </row>
    <row r="15816" spans="5:17" x14ac:dyDescent="0.25">
      <c r="E15816" s="265"/>
      <c r="M15816" s="159"/>
      <c r="N15816" s="149"/>
      <c r="P15816" s="135"/>
      <c r="Q15816" s="135"/>
    </row>
    <row r="15817" spans="5:17" x14ac:dyDescent="0.25">
      <c r="E15817" s="265"/>
      <c r="M15817" s="159"/>
      <c r="N15817" s="149"/>
      <c r="P15817" s="135"/>
      <c r="Q15817" s="135"/>
    </row>
    <row r="15818" spans="5:17" x14ac:dyDescent="0.25">
      <c r="E15818" s="265"/>
      <c r="M15818" s="159"/>
      <c r="N15818" s="149"/>
      <c r="P15818" s="135"/>
      <c r="Q15818" s="135"/>
    </row>
    <row r="15819" spans="5:17" x14ac:dyDescent="0.25">
      <c r="E15819" s="265"/>
      <c r="M15819" s="159"/>
      <c r="N15819" s="149"/>
      <c r="P15819" s="135"/>
      <c r="Q15819" s="135"/>
    </row>
    <row r="15820" spans="5:17" x14ac:dyDescent="0.25">
      <c r="E15820" s="265"/>
      <c r="M15820" s="159"/>
      <c r="N15820" s="149"/>
      <c r="P15820" s="135"/>
      <c r="Q15820" s="135"/>
    </row>
    <row r="15821" spans="5:17" x14ac:dyDescent="0.25">
      <c r="E15821" s="265"/>
      <c r="M15821" s="159"/>
      <c r="N15821" s="149"/>
      <c r="P15821" s="135"/>
      <c r="Q15821" s="135"/>
    </row>
    <row r="15822" spans="5:17" x14ac:dyDescent="0.25">
      <c r="E15822" s="265"/>
      <c r="M15822" s="159"/>
      <c r="N15822" s="149"/>
      <c r="P15822" s="135"/>
      <c r="Q15822" s="135"/>
    </row>
    <row r="15823" spans="5:17" x14ac:dyDescent="0.25">
      <c r="E15823" s="265"/>
      <c r="M15823" s="159"/>
      <c r="N15823" s="149"/>
      <c r="P15823" s="135"/>
      <c r="Q15823" s="135"/>
    </row>
    <row r="15824" spans="5:17" x14ac:dyDescent="0.25">
      <c r="E15824" s="265"/>
      <c r="M15824" s="159"/>
      <c r="N15824" s="149"/>
      <c r="P15824" s="135"/>
      <c r="Q15824" s="135"/>
    </row>
    <row r="15825" spans="5:17" x14ac:dyDescent="0.25">
      <c r="E15825" s="265"/>
      <c r="M15825" s="159"/>
      <c r="N15825" s="149"/>
      <c r="P15825" s="135"/>
      <c r="Q15825" s="135"/>
    </row>
    <row r="15826" spans="5:17" x14ac:dyDescent="0.25">
      <c r="E15826" s="265"/>
      <c r="M15826" s="159"/>
      <c r="N15826" s="149"/>
      <c r="P15826" s="135"/>
      <c r="Q15826" s="135"/>
    </row>
    <row r="15827" spans="5:17" x14ac:dyDescent="0.25">
      <c r="E15827" s="265"/>
      <c r="M15827" s="159"/>
      <c r="N15827" s="149"/>
      <c r="P15827" s="135"/>
      <c r="Q15827" s="135"/>
    </row>
    <row r="15828" spans="5:17" x14ac:dyDescent="0.25">
      <c r="E15828" s="265"/>
      <c r="M15828" s="159"/>
      <c r="N15828" s="149"/>
      <c r="P15828" s="135"/>
      <c r="Q15828" s="135"/>
    </row>
    <row r="15829" spans="5:17" x14ac:dyDescent="0.25">
      <c r="E15829" s="265"/>
      <c r="M15829" s="159"/>
      <c r="N15829" s="149"/>
      <c r="P15829" s="135"/>
      <c r="Q15829" s="135"/>
    </row>
    <row r="15830" spans="5:17" x14ac:dyDescent="0.25">
      <c r="E15830" s="265"/>
      <c r="M15830" s="159"/>
      <c r="N15830" s="149"/>
      <c r="P15830" s="135"/>
      <c r="Q15830" s="135"/>
    </row>
    <row r="15831" spans="5:17" x14ac:dyDescent="0.25">
      <c r="E15831" s="265"/>
      <c r="M15831" s="159"/>
      <c r="N15831" s="149"/>
      <c r="P15831" s="135"/>
      <c r="Q15831" s="135"/>
    </row>
    <row r="15832" spans="5:17" x14ac:dyDescent="0.25">
      <c r="E15832" s="265"/>
      <c r="M15832" s="159"/>
      <c r="N15832" s="149"/>
      <c r="P15832" s="135"/>
      <c r="Q15832" s="135"/>
    </row>
    <row r="15833" spans="5:17" x14ac:dyDescent="0.25">
      <c r="E15833" s="265"/>
      <c r="M15833" s="159"/>
      <c r="N15833" s="149"/>
      <c r="P15833" s="135"/>
      <c r="Q15833" s="135"/>
    </row>
    <row r="15834" spans="5:17" x14ac:dyDescent="0.25">
      <c r="E15834" s="265"/>
      <c r="M15834" s="159"/>
      <c r="N15834" s="149"/>
      <c r="P15834" s="135"/>
      <c r="Q15834" s="135"/>
    </row>
    <row r="15835" spans="5:17" x14ac:dyDescent="0.25">
      <c r="E15835" s="265"/>
      <c r="M15835" s="159"/>
      <c r="N15835" s="149"/>
      <c r="P15835" s="135"/>
      <c r="Q15835" s="135"/>
    </row>
    <row r="15836" spans="5:17" x14ac:dyDescent="0.25">
      <c r="E15836" s="265"/>
      <c r="M15836" s="159"/>
      <c r="N15836" s="149"/>
      <c r="P15836" s="135"/>
      <c r="Q15836" s="135"/>
    </row>
    <row r="15837" spans="5:17" x14ac:dyDescent="0.25">
      <c r="E15837" s="265"/>
      <c r="M15837" s="159"/>
      <c r="N15837" s="149"/>
      <c r="P15837" s="135"/>
      <c r="Q15837" s="135"/>
    </row>
    <row r="15838" spans="5:17" x14ac:dyDescent="0.25">
      <c r="E15838" s="265"/>
      <c r="M15838" s="159"/>
      <c r="N15838" s="149"/>
      <c r="P15838" s="135"/>
      <c r="Q15838" s="135"/>
    </row>
    <row r="15839" spans="5:17" x14ac:dyDescent="0.25">
      <c r="E15839" s="265"/>
      <c r="M15839" s="159"/>
      <c r="N15839" s="149"/>
      <c r="P15839" s="135"/>
      <c r="Q15839" s="135"/>
    </row>
    <row r="15840" spans="5:17" x14ac:dyDescent="0.25">
      <c r="E15840" s="265"/>
      <c r="M15840" s="159"/>
      <c r="N15840" s="149"/>
      <c r="P15840" s="135"/>
      <c r="Q15840" s="135"/>
    </row>
    <row r="15841" spans="5:17" x14ac:dyDescent="0.25">
      <c r="E15841" s="265"/>
      <c r="M15841" s="159"/>
      <c r="N15841" s="149"/>
      <c r="P15841" s="135"/>
      <c r="Q15841" s="135"/>
    </row>
    <row r="15842" spans="5:17" x14ac:dyDescent="0.25">
      <c r="E15842" s="265"/>
      <c r="M15842" s="159"/>
      <c r="N15842" s="149"/>
      <c r="P15842" s="135"/>
      <c r="Q15842" s="135"/>
    </row>
    <row r="15843" spans="5:17" x14ac:dyDescent="0.25">
      <c r="E15843" s="265"/>
      <c r="M15843" s="159"/>
      <c r="N15843" s="149"/>
      <c r="P15843" s="135"/>
      <c r="Q15843" s="135"/>
    </row>
    <row r="15844" spans="5:17" x14ac:dyDescent="0.25">
      <c r="E15844" s="265"/>
      <c r="M15844" s="159"/>
      <c r="N15844" s="149"/>
      <c r="P15844" s="135"/>
      <c r="Q15844" s="135"/>
    </row>
    <row r="15845" spans="5:17" x14ac:dyDescent="0.25">
      <c r="E15845" s="265"/>
      <c r="M15845" s="159"/>
      <c r="N15845" s="149"/>
      <c r="P15845" s="135"/>
      <c r="Q15845" s="135"/>
    </row>
    <row r="15846" spans="5:17" x14ac:dyDescent="0.25">
      <c r="E15846" s="265"/>
      <c r="M15846" s="159"/>
      <c r="N15846" s="149"/>
      <c r="P15846" s="135"/>
      <c r="Q15846" s="135"/>
    </row>
    <row r="15847" spans="5:17" x14ac:dyDescent="0.25">
      <c r="E15847" s="265"/>
      <c r="M15847" s="159"/>
      <c r="N15847" s="149"/>
      <c r="P15847" s="135"/>
      <c r="Q15847" s="135"/>
    </row>
    <row r="15848" spans="5:17" x14ac:dyDescent="0.25">
      <c r="E15848" s="265"/>
      <c r="M15848" s="159"/>
      <c r="N15848" s="149"/>
      <c r="P15848" s="135"/>
      <c r="Q15848" s="135"/>
    </row>
    <row r="15849" spans="5:17" x14ac:dyDescent="0.25">
      <c r="E15849" s="265"/>
      <c r="M15849" s="159"/>
      <c r="N15849" s="149"/>
      <c r="P15849" s="135"/>
      <c r="Q15849" s="135"/>
    </row>
    <row r="15850" spans="5:17" x14ac:dyDescent="0.25">
      <c r="E15850" s="265"/>
      <c r="M15850" s="159"/>
      <c r="N15850" s="149"/>
      <c r="P15850" s="135"/>
      <c r="Q15850" s="135"/>
    </row>
    <row r="15851" spans="5:17" x14ac:dyDescent="0.25">
      <c r="E15851" s="265"/>
      <c r="M15851" s="159"/>
      <c r="N15851" s="149"/>
      <c r="P15851" s="135"/>
      <c r="Q15851" s="135"/>
    </row>
    <row r="15852" spans="5:17" x14ac:dyDescent="0.25">
      <c r="E15852" s="265"/>
      <c r="M15852" s="159"/>
      <c r="N15852" s="149"/>
      <c r="P15852" s="135"/>
      <c r="Q15852" s="135"/>
    </row>
    <row r="15853" spans="5:17" x14ac:dyDescent="0.25">
      <c r="E15853" s="265"/>
      <c r="M15853" s="159"/>
      <c r="N15853" s="149"/>
      <c r="P15853" s="135"/>
      <c r="Q15853" s="135"/>
    </row>
    <row r="15854" spans="5:17" x14ac:dyDescent="0.25">
      <c r="E15854" s="265"/>
      <c r="M15854" s="159"/>
      <c r="N15854" s="149"/>
      <c r="P15854" s="135"/>
      <c r="Q15854" s="135"/>
    </row>
    <row r="15855" spans="5:17" x14ac:dyDescent="0.25">
      <c r="E15855" s="265"/>
      <c r="M15855" s="159"/>
      <c r="N15855" s="149"/>
      <c r="P15855" s="135"/>
      <c r="Q15855" s="135"/>
    </row>
    <row r="15856" spans="5:17" x14ac:dyDescent="0.25">
      <c r="E15856" s="265"/>
      <c r="M15856" s="159"/>
      <c r="N15856" s="149"/>
      <c r="P15856" s="135"/>
      <c r="Q15856" s="135"/>
    </row>
    <row r="15857" spans="5:17" x14ac:dyDescent="0.25">
      <c r="E15857" s="265"/>
      <c r="M15857" s="159"/>
      <c r="N15857" s="149"/>
      <c r="P15857" s="135"/>
      <c r="Q15857" s="135"/>
    </row>
    <row r="15858" spans="5:17" x14ac:dyDescent="0.25">
      <c r="E15858" s="265"/>
      <c r="M15858" s="159"/>
      <c r="N15858" s="149"/>
      <c r="P15858" s="135"/>
      <c r="Q15858" s="135"/>
    </row>
    <row r="15859" spans="5:17" x14ac:dyDescent="0.25">
      <c r="E15859" s="265"/>
      <c r="M15859" s="159"/>
      <c r="N15859" s="149"/>
      <c r="P15859" s="135"/>
      <c r="Q15859" s="135"/>
    </row>
    <row r="15860" spans="5:17" x14ac:dyDescent="0.25">
      <c r="E15860" s="265"/>
      <c r="M15860" s="159"/>
      <c r="N15860" s="149"/>
      <c r="P15860" s="135"/>
      <c r="Q15860" s="135"/>
    </row>
    <row r="15861" spans="5:17" x14ac:dyDescent="0.25">
      <c r="E15861" s="265"/>
      <c r="M15861" s="159"/>
      <c r="N15861" s="149"/>
      <c r="P15861" s="135"/>
      <c r="Q15861" s="135"/>
    </row>
    <row r="15862" spans="5:17" x14ac:dyDescent="0.25">
      <c r="E15862" s="265"/>
      <c r="M15862" s="159"/>
      <c r="N15862" s="149"/>
      <c r="P15862" s="135"/>
      <c r="Q15862" s="135"/>
    </row>
    <row r="15863" spans="5:17" x14ac:dyDescent="0.25">
      <c r="E15863" s="265"/>
      <c r="M15863" s="159"/>
      <c r="N15863" s="149"/>
      <c r="P15863" s="135"/>
      <c r="Q15863" s="135"/>
    </row>
    <row r="15864" spans="5:17" x14ac:dyDescent="0.25">
      <c r="E15864" s="265"/>
      <c r="M15864" s="159"/>
      <c r="N15864" s="149"/>
      <c r="P15864" s="135"/>
      <c r="Q15864" s="135"/>
    </row>
    <row r="15865" spans="5:17" x14ac:dyDescent="0.25">
      <c r="E15865" s="265"/>
      <c r="M15865" s="159"/>
      <c r="N15865" s="149"/>
      <c r="P15865" s="135"/>
      <c r="Q15865" s="135"/>
    </row>
    <row r="15866" spans="5:17" x14ac:dyDescent="0.25">
      <c r="E15866" s="265"/>
      <c r="M15866" s="159"/>
      <c r="N15866" s="149"/>
      <c r="P15866" s="135"/>
      <c r="Q15866" s="135"/>
    </row>
    <row r="15867" spans="5:17" x14ac:dyDescent="0.25">
      <c r="E15867" s="265"/>
      <c r="M15867" s="159"/>
      <c r="N15867" s="149"/>
      <c r="P15867" s="135"/>
      <c r="Q15867" s="135"/>
    </row>
    <row r="15868" spans="5:17" x14ac:dyDescent="0.25">
      <c r="E15868" s="265"/>
      <c r="M15868" s="159"/>
      <c r="N15868" s="149"/>
      <c r="P15868" s="135"/>
      <c r="Q15868" s="135"/>
    </row>
    <row r="15869" spans="5:17" x14ac:dyDescent="0.25">
      <c r="E15869" s="265"/>
      <c r="M15869" s="159"/>
      <c r="N15869" s="149"/>
      <c r="P15869" s="135"/>
      <c r="Q15869" s="135"/>
    </row>
    <row r="15870" spans="5:17" x14ac:dyDescent="0.25">
      <c r="E15870" s="265"/>
      <c r="M15870" s="159"/>
      <c r="N15870" s="149"/>
      <c r="P15870" s="135"/>
      <c r="Q15870" s="135"/>
    </row>
    <row r="15871" spans="5:17" x14ac:dyDescent="0.25">
      <c r="E15871" s="265"/>
      <c r="M15871" s="159"/>
      <c r="N15871" s="149"/>
      <c r="P15871" s="135"/>
      <c r="Q15871" s="135"/>
    </row>
    <row r="15872" spans="5:17" x14ac:dyDescent="0.25">
      <c r="E15872" s="265"/>
      <c r="M15872" s="159"/>
      <c r="N15872" s="149"/>
      <c r="P15872" s="135"/>
      <c r="Q15872" s="135"/>
    </row>
    <row r="15873" spans="5:17" x14ac:dyDescent="0.25">
      <c r="E15873" s="265"/>
      <c r="M15873" s="159"/>
      <c r="N15873" s="149"/>
      <c r="P15873" s="135"/>
      <c r="Q15873" s="135"/>
    </row>
    <row r="15874" spans="5:17" x14ac:dyDescent="0.25">
      <c r="E15874" s="265"/>
      <c r="M15874" s="159"/>
      <c r="N15874" s="149"/>
      <c r="P15874" s="135"/>
      <c r="Q15874" s="135"/>
    </row>
    <row r="15875" spans="5:17" x14ac:dyDescent="0.25">
      <c r="E15875" s="265"/>
      <c r="M15875" s="159"/>
      <c r="N15875" s="149"/>
      <c r="P15875" s="135"/>
      <c r="Q15875" s="135"/>
    </row>
    <row r="15876" spans="5:17" x14ac:dyDescent="0.25">
      <c r="E15876" s="265"/>
      <c r="M15876" s="159"/>
      <c r="N15876" s="149"/>
      <c r="P15876" s="135"/>
      <c r="Q15876" s="135"/>
    </row>
    <row r="15877" spans="5:17" x14ac:dyDescent="0.25">
      <c r="E15877" s="265"/>
      <c r="M15877" s="159"/>
      <c r="N15877" s="149"/>
      <c r="P15877" s="135"/>
      <c r="Q15877" s="135"/>
    </row>
    <row r="15878" spans="5:17" x14ac:dyDescent="0.25">
      <c r="E15878" s="265"/>
      <c r="M15878" s="159"/>
      <c r="N15878" s="149"/>
      <c r="P15878" s="135"/>
      <c r="Q15878" s="135"/>
    </row>
    <row r="15879" spans="5:17" x14ac:dyDescent="0.25">
      <c r="E15879" s="265"/>
      <c r="M15879" s="159"/>
      <c r="N15879" s="149"/>
      <c r="P15879" s="135"/>
      <c r="Q15879" s="135"/>
    </row>
    <row r="15880" spans="5:17" x14ac:dyDescent="0.25">
      <c r="E15880" s="265"/>
      <c r="M15880" s="159"/>
      <c r="N15880" s="149"/>
      <c r="P15880" s="135"/>
      <c r="Q15880" s="135"/>
    </row>
    <row r="15881" spans="5:17" x14ac:dyDescent="0.25">
      <c r="E15881" s="265"/>
      <c r="M15881" s="159"/>
      <c r="N15881" s="149"/>
      <c r="P15881" s="135"/>
      <c r="Q15881" s="135"/>
    </row>
    <row r="15882" spans="5:17" x14ac:dyDescent="0.25">
      <c r="E15882" s="265"/>
      <c r="M15882" s="159"/>
      <c r="N15882" s="149"/>
      <c r="P15882" s="135"/>
      <c r="Q15882" s="135"/>
    </row>
    <row r="15883" spans="5:17" x14ac:dyDescent="0.25">
      <c r="E15883" s="265"/>
      <c r="M15883" s="159"/>
      <c r="N15883" s="149"/>
      <c r="P15883" s="135"/>
      <c r="Q15883" s="135"/>
    </row>
    <row r="15884" spans="5:17" x14ac:dyDescent="0.25">
      <c r="E15884" s="265"/>
      <c r="M15884" s="159"/>
      <c r="N15884" s="149"/>
      <c r="P15884" s="135"/>
      <c r="Q15884" s="135"/>
    </row>
    <row r="15885" spans="5:17" x14ac:dyDescent="0.25">
      <c r="E15885" s="265"/>
      <c r="M15885" s="159"/>
      <c r="N15885" s="149"/>
      <c r="P15885" s="135"/>
      <c r="Q15885" s="135"/>
    </row>
    <row r="15886" spans="5:17" x14ac:dyDescent="0.25">
      <c r="E15886" s="265"/>
      <c r="M15886" s="159"/>
      <c r="N15886" s="149"/>
      <c r="P15886" s="135"/>
      <c r="Q15886" s="135"/>
    </row>
    <row r="15887" spans="5:17" x14ac:dyDescent="0.25">
      <c r="E15887" s="265"/>
      <c r="M15887" s="159"/>
      <c r="N15887" s="149"/>
      <c r="P15887" s="135"/>
      <c r="Q15887" s="135"/>
    </row>
    <row r="15888" spans="5:17" x14ac:dyDescent="0.25">
      <c r="E15888" s="265"/>
      <c r="M15888" s="159"/>
      <c r="N15888" s="149"/>
      <c r="P15888" s="135"/>
      <c r="Q15888" s="135"/>
    </row>
    <row r="15889" spans="5:17" x14ac:dyDescent="0.25">
      <c r="E15889" s="265"/>
      <c r="M15889" s="159"/>
      <c r="N15889" s="149"/>
      <c r="P15889" s="135"/>
      <c r="Q15889" s="135"/>
    </row>
    <row r="15890" spans="5:17" x14ac:dyDescent="0.25">
      <c r="E15890" s="265"/>
      <c r="M15890" s="159"/>
      <c r="N15890" s="149"/>
      <c r="P15890" s="135"/>
      <c r="Q15890" s="135"/>
    </row>
    <row r="15891" spans="5:17" x14ac:dyDescent="0.25">
      <c r="E15891" s="265"/>
      <c r="M15891" s="159"/>
      <c r="N15891" s="149"/>
      <c r="P15891" s="135"/>
      <c r="Q15891" s="135"/>
    </row>
    <row r="15892" spans="5:17" x14ac:dyDescent="0.25">
      <c r="E15892" s="265"/>
      <c r="M15892" s="159"/>
      <c r="N15892" s="149"/>
      <c r="P15892" s="135"/>
      <c r="Q15892" s="135"/>
    </row>
    <row r="15893" spans="5:17" x14ac:dyDescent="0.25">
      <c r="E15893" s="265"/>
      <c r="M15893" s="159"/>
      <c r="N15893" s="149"/>
      <c r="P15893" s="135"/>
      <c r="Q15893" s="135"/>
    </row>
    <row r="15894" spans="5:17" x14ac:dyDescent="0.25">
      <c r="E15894" s="265"/>
      <c r="M15894" s="159"/>
      <c r="N15894" s="149"/>
      <c r="P15894" s="135"/>
      <c r="Q15894" s="135"/>
    </row>
    <row r="15895" spans="5:17" x14ac:dyDescent="0.25">
      <c r="E15895" s="265"/>
      <c r="M15895" s="159"/>
      <c r="N15895" s="149"/>
      <c r="P15895" s="135"/>
      <c r="Q15895" s="135"/>
    </row>
    <row r="15896" spans="5:17" x14ac:dyDescent="0.25">
      <c r="E15896" s="265"/>
      <c r="M15896" s="159"/>
      <c r="N15896" s="149"/>
      <c r="P15896" s="135"/>
      <c r="Q15896" s="135"/>
    </row>
    <row r="15897" spans="5:17" x14ac:dyDescent="0.25">
      <c r="E15897" s="265"/>
      <c r="M15897" s="159"/>
      <c r="N15897" s="149"/>
      <c r="P15897" s="135"/>
      <c r="Q15897" s="135"/>
    </row>
    <row r="15898" spans="5:17" x14ac:dyDescent="0.25">
      <c r="E15898" s="265"/>
      <c r="M15898" s="159"/>
      <c r="N15898" s="149"/>
      <c r="P15898" s="135"/>
      <c r="Q15898" s="135"/>
    </row>
    <row r="15899" spans="5:17" x14ac:dyDescent="0.25">
      <c r="E15899" s="265"/>
      <c r="M15899" s="159"/>
      <c r="N15899" s="149"/>
      <c r="P15899" s="135"/>
      <c r="Q15899" s="135"/>
    </row>
    <row r="15900" spans="5:17" x14ac:dyDescent="0.25">
      <c r="E15900" s="265"/>
      <c r="M15900" s="159"/>
      <c r="N15900" s="149"/>
      <c r="P15900" s="135"/>
      <c r="Q15900" s="135"/>
    </row>
    <row r="15901" spans="5:17" x14ac:dyDescent="0.25">
      <c r="E15901" s="265"/>
      <c r="M15901" s="159"/>
      <c r="N15901" s="149"/>
      <c r="P15901" s="135"/>
      <c r="Q15901" s="135"/>
    </row>
    <row r="15902" spans="5:17" x14ac:dyDescent="0.25">
      <c r="E15902" s="265"/>
      <c r="M15902" s="159"/>
      <c r="N15902" s="149"/>
      <c r="P15902" s="135"/>
      <c r="Q15902" s="135"/>
    </row>
    <row r="15903" spans="5:17" x14ac:dyDescent="0.25">
      <c r="E15903" s="265"/>
      <c r="M15903" s="159"/>
      <c r="N15903" s="149"/>
      <c r="P15903" s="135"/>
      <c r="Q15903" s="135"/>
    </row>
    <row r="15904" spans="5:17" x14ac:dyDescent="0.25">
      <c r="E15904" s="265"/>
      <c r="M15904" s="159"/>
      <c r="N15904" s="149"/>
      <c r="P15904" s="135"/>
      <c r="Q15904" s="135"/>
    </row>
    <row r="15905" spans="5:17" x14ac:dyDescent="0.25">
      <c r="E15905" s="265"/>
      <c r="M15905" s="159"/>
      <c r="N15905" s="149"/>
      <c r="P15905" s="135"/>
      <c r="Q15905" s="135"/>
    </row>
    <row r="15906" spans="5:17" x14ac:dyDescent="0.25">
      <c r="E15906" s="265"/>
      <c r="M15906" s="159"/>
      <c r="N15906" s="149"/>
      <c r="P15906" s="135"/>
      <c r="Q15906" s="135"/>
    </row>
    <row r="15907" spans="5:17" x14ac:dyDescent="0.25">
      <c r="E15907" s="265"/>
      <c r="M15907" s="159"/>
      <c r="N15907" s="149"/>
      <c r="P15907" s="135"/>
      <c r="Q15907" s="135"/>
    </row>
    <row r="15908" spans="5:17" x14ac:dyDescent="0.25">
      <c r="E15908" s="265"/>
      <c r="M15908" s="159"/>
      <c r="N15908" s="149"/>
      <c r="P15908" s="135"/>
      <c r="Q15908" s="135"/>
    </row>
    <row r="15909" spans="5:17" x14ac:dyDescent="0.25">
      <c r="E15909" s="265"/>
      <c r="M15909" s="159"/>
      <c r="N15909" s="149"/>
      <c r="P15909" s="135"/>
      <c r="Q15909" s="135"/>
    </row>
    <row r="15910" spans="5:17" x14ac:dyDescent="0.25">
      <c r="E15910" s="265"/>
      <c r="M15910" s="159"/>
      <c r="N15910" s="149"/>
      <c r="P15910" s="135"/>
      <c r="Q15910" s="135"/>
    </row>
    <row r="15911" spans="5:17" x14ac:dyDescent="0.25">
      <c r="E15911" s="265"/>
      <c r="M15911" s="159"/>
      <c r="N15911" s="149"/>
      <c r="P15911" s="135"/>
      <c r="Q15911" s="135"/>
    </row>
    <row r="15912" spans="5:17" x14ac:dyDescent="0.25">
      <c r="E15912" s="265"/>
      <c r="M15912" s="159"/>
      <c r="N15912" s="149"/>
      <c r="P15912" s="135"/>
      <c r="Q15912" s="135"/>
    </row>
    <row r="15913" spans="5:17" x14ac:dyDescent="0.25">
      <c r="E15913" s="265"/>
      <c r="M15913" s="159"/>
      <c r="N15913" s="149"/>
      <c r="P15913" s="135"/>
      <c r="Q15913" s="135"/>
    </row>
    <row r="15914" spans="5:17" x14ac:dyDescent="0.25">
      <c r="E15914" s="265"/>
      <c r="M15914" s="159"/>
      <c r="N15914" s="149"/>
      <c r="P15914" s="135"/>
      <c r="Q15914" s="135"/>
    </row>
    <row r="15915" spans="5:17" x14ac:dyDescent="0.25">
      <c r="E15915" s="265"/>
      <c r="M15915" s="159"/>
      <c r="N15915" s="149"/>
      <c r="P15915" s="135"/>
      <c r="Q15915" s="135"/>
    </row>
    <row r="15916" spans="5:17" x14ac:dyDescent="0.25">
      <c r="E15916" s="265"/>
      <c r="M15916" s="159"/>
      <c r="N15916" s="149"/>
      <c r="P15916" s="135"/>
      <c r="Q15916" s="135"/>
    </row>
    <row r="15917" spans="5:17" x14ac:dyDescent="0.25">
      <c r="E15917" s="265"/>
      <c r="M15917" s="159"/>
      <c r="N15917" s="149"/>
      <c r="P15917" s="135"/>
      <c r="Q15917" s="135"/>
    </row>
    <row r="15918" spans="5:17" x14ac:dyDescent="0.25">
      <c r="E15918" s="265"/>
      <c r="M15918" s="159"/>
      <c r="N15918" s="149"/>
      <c r="P15918" s="135"/>
      <c r="Q15918" s="135"/>
    </row>
    <row r="15919" spans="5:17" x14ac:dyDescent="0.25">
      <c r="E15919" s="265"/>
      <c r="M15919" s="159"/>
      <c r="N15919" s="149"/>
      <c r="P15919" s="135"/>
      <c r="Q15919" s="135"/>
    </row>
    <row r="15920" spans="5:17" x14ac:dyDescent="0.25">
      <c r="E15920" s="265"/>
      <c r="M15920" s="159"/>
      <c r="N15920" s="149"/>
      <c r="P15920" s="135"/>
      <c r="Q15920" s="135"/>
    </row>
    <row r="15921" spans="5:17" x14ac:dyDescent="0.25">
      <c r="E15921" s="265"/>
      <c r="M15921" s="159"/>
      <c r="N15921" s="149"/>
      <c r="P15921" s="135"/>
      <c r="Q15921" s="135"/>
    </row>
    <row r="15922" spans="5:17" x14ac:dyDescent="0.25">
      <c r="E15922" s="265"/>
      <c r="M15922" s="159"/>
      <c r="N15922" s="149"/>
      <c r="P15922" s="135"/>
      <c r="Q15922" s="135"/>
    </row>
    <row r="15923" spans="5:17" x14ac:dyDescent="0.25">
      <c r="E15923" s="265"/>
      <c r="M15923" s="159"/>
      <c r="N15923" s="149"/>
      <c r="P15923" s="135"/>
      <c r="Q15923" s="135"/>
    </row>
    <row r="15924" spans="5:17" x14ac:dyDescent="0.25">
      <c r="E15924" s="265"/>
      <c r="M15924" s="159"/>
      <c r="N15924" s="149"/>
      <c r="P15924" s="135"/>
      <c r="Q15924" s="135"/>
    </row>
    <row r="15925" spans="5:17" x14ac:dyDescent="0.25">
      <c r="E15925" s="265"/>
      <c r="M15925" s="159"/>
      <c r="N15925" s="149"/>
      <c r="P15925" s="135"/>
      <c r="Q15925" s="135"/>
    </row>
    <row r="15926" spans="5:17" x14ac:dyDescent="0.25">
      <c r="E15926" s="265"/>
      <c r="M15926" s="159"/>
      <c r="N15926" s="149"/>
      <c r="P15926" s="135"/>
      <c r="Q15926" s="135"/>
    </row>
    <row r="15927" spans="5:17" x14ac:dyDescent="0.25">
      <c r="E15927" s="265"/>
      <c r="M15927" s="159"/>
      <c r="N15927" s="149"/>
      <c r="P15927" s="135"/>
      <c r="Q15927" s="135"/>
    </row>
    <row r="15928" spans="5:17" x14ac:dyDescent="0.25">
      <c r="E15928" s="265"/>
      <c r="M15928" s="159"/>
      <c r="N15928" s="149"/>
      <c r="P15928" s="135"/>
      <c r="Q15928" s="135"/>
    </row>
    <row r="15929" spans="5:17" x14ac:dyDescent="0.25">
      <c r="E15929" s="265"/>
      <c r="M15929" s="159"/>
      <c r="N15929" s="149"/>
      <c r="P15929" s="135"/>
      <c r="Q15929" s="135"/>
    </row>
    <row r="15930" spans="5:17" x14ac:dyDescent="0.25">
      <c r="E15930" s="265"/>
      <c r="M15930" s="159"/>
      <c r="N15930" s="149"/>
      <c r="P15930" s="135"/>
      <c r="Q15930" s="135"/>
    </row>
    <row r="15931" spans="5:17" x14ac:dyDescent="0.25">
      <c r="E15931" s="265"/>
      <c r="M15931" s="159"/>
      <c r="N15931" s="149"/>
      <c r="P15931" s="135"/>
      <c r="Q15931" s="135"/>
    </row>
    <row r="15932" spans="5:17" x14ac:dyDescent="0.25">
      <c r="E15932" s="265"/>
      <c r="M15932" s="159"/>
      <c r="N15932" s="149"/>
      <c r="P15932" s="135"/>
      <c r="Q15932" s="135"/>
    </row>
    <row r="15933" spans="5:17" x14ac:dyDescent="0.25">
      <c r="E15933" s="265"/>
      <c r="M15933" s="159"/>
      <c r="N15933" s="149"/>
      <c r="P15933" s="135"/>
      <c r="Q15933" s="135"/>
    </row>
    <row r="15934" spans="5:17" x14ac:dyDescent="0.25">
      <c r="E15934" s="265"/>
      <c r="M15934" s="159"/>
      <c r="N15934" s="149"/>
      <c r="P15934" s="135"/>
      <c r="Q15934" s="135"/>
    </row>
    <row r="15935" spans="5:17" x14ac:dyDescent="0.25">
      <c r="E15935" s="265"/>
      <c r="M15935" s="159"/>
      <c r="N15935" s="149"/>
      <c r="P15935" s="135"/>
      <c r="Q15935" s="135"/>
    </row>
    <row r="15936" spans="5:17" x14ac:dyDescent="0.25">
      <c r="E15936" s="265"/>
      <c r="M15936" s="159"/>
      <c r="N15936" s="149"/>
      <c r="P15936" s="135"/>
      <c r="Q15936" s="135"/>
    </row>
    <row r="15937" spans="5:17" x14ac:dyDescent="0.25">
      <c r="E15937" s="265"/>
      <c r="M15937" s="159"/>
      <c r="N15937" s="149"/>
      <c r="P15937" s="135"/>
      <c r="Q15937" s="135"/>
    </row>
    <row r="15938" spans="5:17" x14ac:dyDescent="0.25">
      <c r="E15938" s="265"/>
      <c r="M15938" s="159"/>
      <c r="N15938" s="149"/>
      <c r="P15938" s="135"/>
      <c r="Q15938" s="135"/>
    </row>
    <row r="15939" spans="5:17" x14ac:dyDescent="0.25">
      <c r="E15939" s="265"/>
      <c r="M15939" s="159"/>
      <c r="N15939" s="149"/>
      <c r="P15939" s="135"/>
      <c r="Q15939" s="135"/>
    </row>
    <row r="15940" spans="5:17" x14ac:dyDescent="0.25">
      <c r="E15940" s="265"/>
      <c r="M15940" s="159"/>
      <c r="N15940" s="149"/>
      <c r="P15940" s="135"/>
      <c r="Q15940" s="135"/>
    </row>
    <row r="15941" spans="5:17" x14ac:dyDescent="0.25">
      <c r="E15941" s="265"/>
      <c r="M15941" s="159"/>
      <c r="N15941" s="149"/>
      <c r="P15941" s="135"/>
      <c r="Q15941" s="135"/>
    </row>
    <row r="15942" spans="5:17" x14ac:dyDescent="0.25">
      <c r="E15942" s="265"/>
      <c r="M15942" s="159"/>
      <c r="N15942" s="149"/>
      <c r="P15942" s="135"/>
      <c r="Q15942" s="135"/>
    </row>
    <row r="15943" spans="5:17" x14ac:dyDescent="0.25">
      <c r="E15943" s="265"/>
      <c r="M15943" s="159"/>
      <c r="N15943" s="149"/>
      <c r="P15943" s="135"/>
      <c r="Q15943" s="135"/>
    </row>
    <row r="15944" spans="5:17" x14ac:dyDescent="0.25">
      <c r="E15944" s="265"/>
      <c r="M15944" s="159"/>
      <c r="N15944" s="149"/>
      <c r="P15944" s="135"/>
      <c r="Q15944" s="135"/>
    </row>
    <row r="15945" spans="5:17" x14ac:dyDescent="0.25">
      <c r="E15945" s="265"/>
      <c r="M15945" s="159"/>
      <c r="N15945" s="149"/>
      <c r="P15945" s="135"/>
      <c r="Q15945" s="135"/>
    </row>
    <row r="15946" spans="5:17" x14ac:dyDescent="0.25">
      <c r="E15946" s="265"/>
      <c r="M15946" s="159"/>
      <c r="N15946" s="149"/>
      <c r="P15946" s="135"/>
      <c r="Q15946" s="135"/>
    </row>
    <row r="15947" spans="5:17" x14ac:dyDescent="0.25">
      <c r="E15947" s="265"/>
      <c r="M15947" s="159"/>
      <c r="N15947" s="149"/>
      <c r="P15947" s="135"/>
      <c r="Q15947" s="135"/>
    </row>
    <row r="15948" spans="5:17" x14ac:dyDescent="0.25">
      <c r="E15948" s="265"/>
      <c r="M15948" s="159"/>
      <c r="N15948" s="149"/>
      <c r="P15948" s="135"/>
      <c r="Q15948" s="135"/>
    </row>
    <row r="15949" spans="5:17" x14ac:dyDescent="0.25">
      <c r="E15949" s="265"/>
      <c r="M15949" s="159"/>
      <c r="N15949" s="149"/>
      <c r="P15949" s="135"/>
      <c r="Q15949" s="135"/>
    </row>
    <row r="15950" spans="5:17" x14ac:dyDescent="0.25">
      <c r="E15950" s="265"/>
      <c r="M15950" s="159"/>
      <c r="N15950" s="149"/>
      <c r="P15950" s="135"/>
      <c r="Q15950" s="135"/>
    </row>
    <row r="15951" spans="5:17" x14ac:dyDescent="0.25">
      <c r="E15951" s="265"/>
      <c r="M15951" s="159"/>
      <c r="N15951" s="149"/>
      <c r="P15951" s="135"/>
      <c r="Q15951" s="135"/>
    </row>
    <row r="15952" spans="5:17" x14ac:dyDescent="0.25">
      <c r="E15952" s="265"/>
      <c r="M15952" s="159"/>
      <c r="N15952" s="149"/>
      <c r="P15952" s="135"/>
      <c r="Q15952" s="135"/>
    </row>
    <row r="15953" spans="5:17" x14ac:dyDescent="0.25">
      <c r="E15953" s="265"/>
      <c r="M15953" s="159"/>
      <c r="N15953" s="149"/>
      <c r="P15953" s="135"/>
      <c r="Q15953" s="135"/>
    </row>
    <row r="15954" spans="5:17" x14ac:dyDescent="0.25">
      <c r="E15954" s="265"/>
      <c r="M15954" s="159"/>
      <c r="N15954" s="149"/>
      <c r="P15954" s="135"/>
      <c r="Q15954" s="135"/>
    </row>
    <row r="15955" spans="5:17" x14ac:dyDescent="0.25">
      <c r="E15955" s="265"/>
      <c r="M15955" s="159"/>
      <c r="N15955" s="149"/>
      <c r="P15955" s="135"/>
      <c r="Q15955" s="135"/>
    </row>
    <row r="15956" spans="5:17" x14ac:dyDescent="0.25">
      <c r="E15956" s="265"/>
      <c r="M15956" s="159"/>
      <c r="N15956" s="149"/>
      <c r="P15956" s="135"/>
      <c r="Q15956" s="135"/>
    </row>
    <row r="15957" spans="5:17" x14ac:dyDescent="0.25">
      <c r="E15957" s="265"/>
      <c r="M15957" s="159"/>
      <c r="N15957" s="149"/>
      <c r="P15957" s="135"/>
      <c r="Q15957" s="135"/>
    </row>
    <row r="15958" spans="5:17" x14ac:dyDescent="0.25">
      <c r="E15958" s="265"/>
      <c r="M15958" s="159"/>
      <c r="N15958" s="149"/>
      <c r="P15958" s="135"/>
      <c r="Q15958" s="135"/>
    </row>
    <row r="15959" spans="5:17" x14ac:dyDescent="0.25">
      <c r="E15959" s="265"/>
      <c r="M15959" s="159"/>
      <c r="N15959" s="149"/>
      <c r="P15959" s="135"/>
      <c r="Q15959" s="135"/>
    </row>
    <row r="15960" spans="5:17" x14ac:dyDescent="0.25">
      <c r="E15960" s="265"/>
      <c r="M15960" s="159"/>
      <c r="N15960" s="149"/>
      <c r="P15960" s="135"/>
      <c r="Q15960" s="135"/>
    </row>
    <row r="15961" spans="5:17" x14ac:dyDescent="0.25">
      <c r="E15961" s="265"/>
      <c r="M15961" s="159"/>
      <c r="N15961" s="149"/>
      <c r="P15961" s="135"/>
      <c r="Q15961" s="135"/>
    </row>
    <row r="15962" spans="5:17" x14ac:dyDescent="0.25">
      <c r="E15962" s="265"/>
      <c r="M15962" s="159"/>
      <c r="N15962" s="149"/>
      <c r="P15962" s="135"/>
      <c r="Q15962" s="135"/>
    </row>
    <row r="15963" spans="5:17" x14ac:dyDescent="0.25">
      <c r="E15963" s="265"/>
      <c r="M15963" s="159"/>
      <c r="N15963" s="149"/>
      <c r="P15963" s="135"/>
      <c r="Q15963" s="135"/>
    </row>
    <row r="15964" spans="5:17" x14ac:dyDescent="0.25">
      <c r="E15964" s="265"/>
      <c r="M15964" s="159"/>
      <c r="N15964" s="149"/>
      <c r="P15964" s="135"/>
      <c r="Q15964" s="135"/>
    </row>
    <row r="15965" spans="5:17" x14ac:dyDescent="0.25">
      <c r="E15965" s="265"/>
      <c r="M15965" s="159"/>
      <c r="N15965" s="149"/>
      <c r="P15965" s="135"/>
      <c r="Q15965" s="135"/>
    </row>
    <row r="15966" spans="5:17" x14ac:dyDescent="0.25">
      <c r="E15966" s="265"/>
      <c r="M15966" s="159"/>
      <c r="N15966" s="149"/>
      <c r="P15966" s="135"/>
      <c r="Q15966" s="135"/>
    </row>
    <row r="15967" spans="5:17" x14ac:dyDescent="0.25">
      <c r="E15967" s="265"/>
      <c r="M15967" s="159"/>
      <c r="N15967" s="149"/>
      <c r="P15967" s="135"/>
      <c r="Q15967" s="135"/>
    </row>
    <row r="15968" spans="5:17" x14ac:dyDescent="0.25">
      <c r="E15968" s="265"/>
      <c r="M15968" s="159"/>
      <c r="N15968" s="149"/>
      <c r="P15968" s="135"/>
      <c r="Q15968" s="135"/>
    </row>
    <row r="15969" spans="5:17" x14ac:dyDescent="0.25">
      <c r="E15969" s="265"/>
      <c r="M15969" s="159"/>
      <c r="N15969" s="149"/>
      <c r="P15969" s="135"/>
      <c r="Q15969" s="135"/>
    </row>
    <row r="15970" spans="5:17" x14ac:dyDescent="0.25">
      <c r="E15970" s="265"/>
      <c r="M15970" s="159"/>
      <c r="N15970" s="149"/>
      <c r="P15970" s="135"/>
      <c r="Q15970" s="135"/>
    </row>
    <row r="15971" spans="5:17" x14ac:dyDescent="0.25">
      <c r="E15971" s="265"/>
      <c r="M15971" s="159"/>
      <c r="N15971" s="149"/>
      <c r="P15971" s="135"/>
      <c r="Q15971" s="135"/>
    </row>
    <row r="15972" spans="5:17" x14ac:dyDescent="0.25">
      <c r="E15972" s="265"/>
      <c r="M15972" s="159"/>
      <c r="N15972" s="149"/>
      <c r="P15972" s="135"/>
      <c r="Q15972" s="135"/>
    </row>
    <row r="15973" spans="5:17" x14ac:dyDescent="0.25">
      <c r="E15973" s="265"/>
      <c r="M15973" s="159"/>
      <c r="N15973" s="149"/>
      <c r="P15973" s="135"/>
      <c r="Q15973" s="135"/>
    </row>
    <row r="15974" spans="5:17" x14ac:dyDescent="0.25">
      <c r="E15974" s="265"/>
      <c r="M15974" s="159"/>
      <c r="N15974" s="149"/>
      <c r="P15974" s="135"/>
      <c r="Q15974" s="135"/>
    </row>
    <row r="15975" spans="5:17" x14ac:dyDescent="0.25">
      <c r="E15975" s="265"/>
      <c r="M15975" s="159"/>
      <c r="N15975" s="149"/>
      <c r="P15975" s="135"/>
      <c r="Q15975" s="135"/>
    </row>
    <row r="15976" spans="5:17" x14ac:dyDescent="0.25">
      <c r="E15976" s="265"/>
      <c r="M15976" s="159"/>
      <c r="N15976" s="149"/>
      <c r="P15976" s="135"/>
      <c r="Q15976" s="135"/>
    </row>
    <row r="15977" spans="5:17" x14ac:dyDescent="0.25">
      <c r="E15977" s="265"/>
      <c r="M15977" s="159"/>
      <c r="N15977" s="149"/>
      <c r="P15977" s="135"/>
      <c r="Q15977" s="135"/>
    </row>
    <row r="15978" spans="5:17" x14ac:dyDescent="0.25">
      <c r="E15978" s="265"/>
      <c r="M15978" s="159"/>
      <c r="N15978" s="149"/>
      <c r="P15978" s="135"/>
      <c r="Q15978" s="135"/>
    </row>
    <row r="15979" spans="5:17" x14ac:dyDescent="0.25">
      <c r="E15979" s="265"/>
      <c r="M15979" s="159"/>
      <c r="N15979" s="149"/>
      <c r="P15979" s="135"/>
      <c r="Q15979" s="135"/>
    </row>
    <row r="15980" spans="5:17" x14ac:dyDescent="0.25">
      <c r="E15980" s="265"/>
      <c r="M15980" s="159"/>
      <c r="N15980" s="149"/>
      <c r="P15980" s="135"/>
      <c r="Q15980" s="135"/>
    </row>
    <row r="15981" spans="5:17" x14ac:dyDescent="0.25">
      <c r="E15981" s="265"/>
      <c r="M15981" s="159"/>
      <c r="N15981" s="149"/>
      <c r="P15981" s="135"/>
      <c r="Q15981" s="135"/>
    </row>
    <row r="15982" spans="5:17" x14ac:dyDescent="0.25">
      <c r="E15982" s="265"/>
      <c r="M15982" s="159"/>
      <c r="N15982" s="149"/>
      <c r="P15982" s="135"/>
      <c r="Q15982" s="135"/>
    </row>
    <row r="15983" spans="5:17" x14ac:dyDescent="0.25">
      <c r="E15983" s="265"/>
      <c r="M15983" s="159"/>
      <c r="N15983" s="149"/>
      <c r="P15983" s="135"/>
      <c r="Q15983" s="135"/>
    </row>
    <row r="15984" spans="5:17" x14ac:dyDescent="0.25">
      <c r="E15984" s="265"/>
      <c r="M15984" s="159"/>
      <c r="N15984" s="149"/>
      <c r="P15984" s="135"/>
      <c r="Q15984" s="135"/>
    </row>
    <row r="15985" spans="5:17" x14ac:dyDescent="0.25">
      <c r="E15985" s="265"/>
      <c r="M15985" s="159"/>
      <c r="N15985" s="149"/>
      <c r="P15985" s="135"/>
      <c r="Q15985" s="135"/>
    </row>
    <row r="15986" spans="5:17" x14ac:dyDescent="0.25">
      <c r="E15986" s="265"/>
      <c r="M15986" s="159"/>
      <c r="N15986" s="149"/>
      <c r="P15986" s="135"/>
      <c r="Q15986" s="135"/>
    </row>
    <row r="15987" spans="5:17" x14ac:dyDescent="0.25">
      <c r="E15987" s="265"/>
      <c r="M15987" s="159"/>
      <c r="N15987" s="149"/>
      <c r="P15987" s="135"/>
      <c r="Q15987" s="135"/>
    </row>
    <row r="15988" spans="5:17" x14ac:dyDescent="0.25">
      <c r="E15988" s="265"/>
      <c r="M15988" s="159"/>
      <c r="N15988" s="149"/>
      <c r="P15988" s="135"/>
      <c r="Q15988" s="135"/>
    </row>
    <row r="15989" spans="5:17" x14ac:dyDescent="0.25">
      <c r="E15989" s="265"/>
      <c r="M15989" s="159"/>
      <c r="N15989" s="149"/>
      <c r="P15989" s="135"/>
      <c r="Q15989" s="135"/>
    </row>
    <row r="15990" spans="5:17" x14ac:dyDescent="0.25">
      <c r="E15990" s="265"/>
      <c r="M15990" s="159"/>
      <c r="N15990" s="149"/>
      <c r="P15990" s="135"/>
      <c r="Q15990" s="135"/>
    </row>
    <row r="15991" spans="5:17" x14ac:dyDescent="0.25">
      <c r="E15991" s="265"/>
      <c r="M15991" s="159"/>
      <c r="N15991" s="149"/>
      <c r="P15991" s="135"/>
      <c r="Q15991" s="135"/>
    </row>
    <row r="15992" spans="5:17" x14ac:dyDescent="0.25">
      <c r="E15992" s="265"/>
      <c r="M15992" s="159"/>
      <c r="N15992" s="149"/>
      <c r="P15992" s="135"/>
      <c r="Q15992" s="135"/>
    </row>
    <row r="15993" spans="5:17" x14ac:dyDescent="0.25">
      <c r="E15993" s="265"/>
      <c r="M15993" s="159"/>
      <c r="N15993" s="149"/>
      <c r="P15993" s="135"/>
      <c r="Q15993" s="135"/>
    </row>
    <row r="15994" spans="5:17" x14ac:dyDescent="0.25">
      <c r="E15994" s="265"/>
      <c r="M15994" s="159"/>
      <c r="N15994" s="149"/>
      <c r="P15994" s="135"/>
      <c r="Q15994" s="135"/>
    </row>
    <row r="15995" spans="5:17" x14ac:dyDescent="0.25">
      <c r="E15995" s="265"/>
      <c r="M15995" s="159"/>
      <c r="N15995" s="149"/>
      <c r="P15995" s="135"/>
      <c r="Q15995" s="135"/>
    </row>
    <row r="15996" spans="5:17" x14ac:dyDescent="0.25">
      <c r="E15996" s="265"/>
      <c r="M15996" s="159"/>
      <c r="N15996" s="149"/>
      <c r="P15996" s="135"/>
      <c r="Q15996" s="135"/>
    </row>
    <row r="15997" spans="5:17" x14ac:dyDescent="0.25">
      <c r="E15997" s="265"/>
      <c r="M15997" s="159"/>
      <c r="N15997" s="149"/>
      <c r="P15997" s="135"/>
      <c r="Q15997" s="135"/>
    </row>
    <row r="15998" spans="5:17" x14ac:dyDescent="0.25">
      <c r="E15998" s="265"/>
      <c r="M15998" s="159"/>
      <c r="N15998" s="149"/>
      <c r="P15998" s="135"/>
      <c r="Q15998" s="135"/>
    </row>
    <row r="15999" spans="5:17" x14ac:dyDescent="0.25">
      <c r="E15999" s="265"/>
      <c r="M15999" s="159"/>
      <c r="N15999" s="149"/>
      <c r="P15999" s="135"/>
      <c r="Q15999" s="135"/>
    </row>
    <row r="16000" spans="5:17" x14ac:dyDescent="0.25">
      <c r="E16000" s="265"/>
      <c r="M16000" s="159"/>
      <c r="N16000" s="149"/>
      <c r="P16000" s="135"/>
      <c r="Q16000" s="135"/>
    </row>
    <row r="16001" spans="5:17" x14ac:dyDescent="0.25">
      <c r="E16001" s="265"/>
      <c r="M16001" s="159"/>
      <c r="N16001" s="149"/>
      <c r="P16001" s="135"/>
      <c r="Q16001" s="135"/>
    </row>
    <row r="16002" spans="5:17" x14ac:dyDescent="0.25">
      <c r="E16002" s="265"/>
      <c r="M16002" s="159"/>
      <c r="N16002" s="149"/>
      <c r="P16002" s="135"/>
      <c r="Q16002" s="135"/>
    </row>
    <row r="16003" spans="5:17" x14ac:dyDescent="0.25">
      <c r="E16003" s="265"/>
      <c r="M16003" s="159"/>
      <c r="N16003" s="149"/>
      <c r="P16003" s="135"/>
      <c r="Q16003" s="135"/>
    </row>
    <row r="16004" spans="5:17" x14ac:dyDescent="0.25">
      <c r="E16004" s="265"/>
      <c r="M16004" s="159"/>
      <c r="N16004" s="149"/>
      <c r="P16004" s="135"/>
      <c r="Q16004" s="135"/>
    </row>
    <row r="16005" spans="5:17" x14ac:dyDescent="0.25">
      <c r="E16005" s="265"/>
      <c r="M16005" s="159"/>
      <c r="N16005" s="149"/>
      <c r="P16005" s="135"/>
      <c r="Q16005" s="135"/>
    </row>
    <row r="16006" spans="5:17" x14ac:dyDescent="0.25">
      <c r="E16006" s="265"/>
      <c r="M16006" s="159"/>
      <c r="N16006" s="149"/>
      <c r="P16006" s="135"/>
      <c r="Q16006" s="135"/>
    </row>
    <row r="16007" spans="5:17" x14ac:dyDescent="0.25">
      <c r="E16007" s="265"/>
      <c r="M16007" s="159"/>
      <c r="N16007" s="149"/>
      <c r="P16007" s="135"/>
      <c r="Q16007" s="135"/>
    </row>
    <row r="16008" spans="5:17" x14ac:dyDescent="0.25">
      <c r="E16008" s="265"/>
      <c r="M16008" s="159"/>
      <c r="N16008" s="149"/>
      <c r="P16008" s="135"/>
      <c r="Q16008" s="135"/>
    </row>
    <row r="16009" spans="5:17" x14ac:dyDescent="0.25">
      <c r="E16009" s="265"/>
      <c r="M16009" s="159"/>
      <c r="N16009" s="149"/>
      <c r="P16009" s="135"/>
      <c r="Q16009" s="135"/>
    </row>
    <row r="16010" spans="5:17" x14ac:dyDescent="0.25">
      <c r="E16010" s="265"/>
      <c r="M16010" s="159"/>
      <c r="N16010" s="149"/>
      <c r="P16010" s="135"/>
      <c r="Q16010" s="135"/>
    </row>
    <row r="16011" spans="5:17" x14ac:dyDescent="0.25">
      <c r="E16011" s="265"/>
      <c r="M16011" s="159"/>
      <c r="N16011" s="149"/>
      <c r="P16011" s="135"/>
      <c r="Q16011" s="135"/>
    </row>
    <row r="16012" spans="5:17" x14ac:dyDescent="0.25">
      <c r="E16012" s="265"/>
      <c r="M16012" s="159"/>
      <c r="N16012" s="149"/>
      <c r="P16012" s="135"/>
      <c r="Q16012" s="135"/>
    </row>
    <row r="16013" spans="5:17" x14ac:dyDescent="0.25">
      <c r="E16013" s="265"/>
      <c r="M16013" s="159"/>
      <c r="N16013" s="149"/>
      <c r="P16013" s="135"/>
      <c r="Q16013" s="135"/>
    </row>
    <row r="16014" spans="5:17" x14ac:dyDescent="0.25">
      <c r="E16014" s="265"/>
      <c r="M16014" s="159"/>
      <c r="N16014" s="149"/>
      <c r="P16014" s="135"/>
      <c r="Q16014" s="135"/>
    </row>
    <row r="16015" spans="5:17" x14ac:dyDescent="0.25">
      <c r="E16015" s="265"/>
      <c r="M16015" s="159"/>
      <c r="N16015" s="149"/>
      <c r="P16015" s="135"/>
      <c r="Q16015" s="135"/>
    </row>
    <row r="16016" spans="5:17" x14ac:dyDescent="0.25">
      <c r="E16016" s="265"/>
      <c r="M16016" s="159"/>
      <c r="N16016" s="149"/>
      <c r="P16016" s="135"/>
      <c r="Q16016" s="135"/>
    </row>
    <row r="16017" spans="5:17" x14ac:dyDescent="0.25">
      <c r="E16017" s="265"/>
      <c r="M16017" s="159"/>
      <c r="N16017" s="149"/>
      <c r="P16017" s="135"/>
      <c r="Q16017" s="135"/>
    </row>
    <row r="16018" spans="5:17" x14ac:dyDescent="0.25">
      <c r="E16018" s="265"/>
      <c r="M16018" s="159"/>
      <c r="N16018" s="149"/>
      <c r="P16018" s="135"/>
      <c r="Q16018" s="135"/>
    </row>
    <row r="16019" spans="5:17" x14ac:dyDescent="0.25">
      <c r="E16019" s="265"/>
      <c r="M16019" s="159"/>
      <c r="N16019" s="149"/>
      <c r="P16019" s="135"/>
      <c r="Q16019" s="135"/>
    </row>
    <row r="16020" spans="5:17" x14ac:dyDescent="0.25">
      <c r="E16020" s="265"/>
      <c r="M16020" s="159"/>
      <c r="N16020" s="149"/>
      <c r="P16020" s="135"/>
      <c r="Q16020" s="135"/>
    </row>
    <row r="16021" spans="5:17" x14ac:dyDescent="0.25">
      <c r="E16021" s="265"/>
      <c r="M16021" s="159"/>
      <c r="N16021" s="149"/>
      <c r="P16021" s="135"/>
      <c r="Q16021" s="135"/>
    </row>
    <row r="16022" spans="5:17" x14ac:dyDescent="0.25">
      <c r="E16022" s="265"/>
      <c r="M16022" s="159"/>
      <c r="N16022" s="149"/>
      <c r="P16022" s="135"/>
      <c r="Q16022" s="135"/>
    </row>
    <row r="16023" spans="5:17" x14ac:dyDescent="0.25">
      <c r="E16023" s="265"/>
      <c r="M16023" s="159"/>
      <c r="N16023" s="149"/>
      <c r="P16023" s="135"/>
      <c r="Q16023" s="135"/>
    </row>
    <row r="16024" spans="5:17" x14ac:dyDescent="0.25">
      <c r="E16024" s="265"/>
      <c r="M16024" s="159"/>
      <c r="N16024" s="149"/>
      <c r="P16024" s="135"/>
      <c r="Q16024" s="135"/>
    </row>
    <row r="16025" spans="5:17" x14ac:dyDescent="0.25">
      <c r="E16025" s="265"/>
      <c r="M16025" s="159"/>
      <c r="N16025" s="149"/>
      <c r="P16025" s="135"/>
      <c r="Q16025" s="135"/>
    </row>
    <row r="16026" spans="5:17" x14ac:dyDescent="0.25">
      <c r="E16026" s="265"/>
      <c r="M16026" s="159"/>
      <c r="N16026" s="149"/>
      <c r="P16026" s="135"/>
      <c r="Q16026" s="135"/>
    </row>
    <row r="16027" spans="5:17" x14ac:dyDescent="0.25">
      <c r="E16027" s="265"/>
      <c r="M16027" s="159"/>
      <c r="N16027" s="149"/>
      <c r="P16027" s="135"/>
      <c r="Q16027" s="135"/>
    </row>
    <row r="16028" spans="5:17" x14ac:dyDescent="0.25">
      <c r="E16028" s="265"/>
      <c r="M16028" s="159"/>
      <c r="N16028" s="149"/>
      <c r="P16028" s="135"/>
      <c r="Q16028" s="135"/>
    </row>
    <row r="16029" spans="5:17" x14ac:dyDescent="0.25">
      <c r="E16029" s="265"/>
      <c r="M16029" s="159"/>
      <c r="N16029" s="149"/>
      <c r="P16029" s="135"/>
      <c r="Q16029" s="135"/>
    </row>
    <row r="16030" spans="5:17" x14ac:dyDescent="0.25">
      <c r="E16030" s="265"/>
      <c r="M16030" s="159"/>
      <c r="N16030" s="149"/>
      <c r="P16030" s="135"/>
      <c r="Q16030" s="135"/>
    </row>
    <row r="16031" spans="5:17" x14ac:dyDescent="0.25">
      <c r="E16031" s="265"/>
      <c r="M16031" s="159"/>
      <c r="N16031" s="149"/>
      <c r="P16031" s="135"/>
      <c r="Q16031" s="135"/>
    </row>
    <row r="16032" spans="5:17" x14ac:dyDescent="0.25">
      <c r="E16032" s="265"/>
      <c r="M16032" s="159"/>
      <c r="N16032" s="149"/>
      <c r="P16032" s="135"/>
      <c r="Q16032" s="135"/>
    </row>
    <row r="16033" spans="5:17" x14ac:dyDescent="0.25">
      <c r="E16033" s="265"/>
      <c r="M16033" s="159"/>
      <c r="N16033" s="149"/>
      <c r="P16033" s="135"/>
      <c r="Q16033" s="135"/>
    </row>
    <row r="16034" spans="5:17" x14ac:dyDescent="0.25">
      <c r="E16034" s="265"/>
      <c r="M16034" s="159"/>
      <c r="N16034" s="149"/>
      <c r="P16034" s="135"/>
      <c r="Q16034" s="135"/>
    </row>
    <row r="16035" spans="5:17" x14ac:dyDescent="0.25">
      <c r="E16035" s="265"/>
      <c r="M16035" s="159"/>
      <c r="N16035" s="149"/>
      <c r="P16035" s="135"/>
      <c r="Q16035" s="135"/>
    </row>
    <row r="16036" spans="5:17" x14ac:dyDescent="0.25">
      <c r="E16036" s="265"/>
      <c r="M16036" s="159"/>
      <c r="N16036" s="149"/>
      <c r="P16036" s="135"/>
      <c r="Q16036" s="135"/>
    </row>
    <row r="16037" spans="5:17" x14ac:dyDescent="0.25">
      <c r="E16037" s="265"/>
      <c r="M16037" s="159"/>
      <c r="N16037" s="149"/>
      <c r="P16037" s="135"/>
      <c r="Q16037" s="135"/>
    </row>
    <row r="16038" spans="5:17" x14ac:dyDescent="0.25">
      <c r="E16038" s="265"/>
      <c r="M16038" s="159"/>
      <c r="N16038" s="149"/>
      <c r="P16038" s="135"/>
      <c r="Q16038" s="135"/>
    </row>
    <row r="16039" spans="5:17" x14ac:dyDescent="0.25">
      <c r="E16039" s="265"/>
      <c r="M16039" s="159"/>
      <c r="N16039" s="149"/>
      <c r="P16039" s="135"/>
      <c r="Q16039" s="135"/>
    </row>
    <row r="16040" spans="5:17" x14ac:dyDescent="0.25">
      <c r="E16040" s="265"/>
      <c r="M16040" s="159"/>
      <c r="N16040" s="149"/>
      <c r="P16040" s="135"/>
      <c r="Q16040" s="135"/>
    </row>
    <row r="16041" spans="5:17" x14ac:dyDescent="0.25">
      <c r="E16041" s="265"/>
      <c r="M16041" s="159"/>
      <c r="N16041" s="149"/>
      <c r="P16041" s="135"/>
      <c r="Q16041" s="135"/>
    </row>
    <row r="16042" spans="5:17" x14ac:dyDescent="0.25">
      <c r="E16042" s="265"/>
      <c r="M16042" s="159"/>
      <c r="N16042" s="149"/>
      <c r="P16042" s="135"/>
      <c r="Q16042" s="135"/>
    </row>
    <row r="16043" spans="5:17" x14ac:dyDescent="0.25">
      <c r="E16043" s="265"/>
      <c r="M16043" s="159"/>
      <c r="N16043" s="149"/>
      <c r="P16043" s="135"/>
      <c r="Q16043" s="135"/>
    </row>
    <row r="16044" spans="5:17" x14ac:dyDescent="0.25">
      <c r="E16044" s="265"/>
      <c r="M16044" s="159"/>
      <c r="N16044" s="149"/>
      <c r="P16044" s="135"/>
      <c r="Q16044" s="135"/>
    </row>
    <row r="16045" spans="5:17" x14ac:dyDescent="0.25">
      <c r="E16045" s="265"/>
      <c r="M16045" s="159"/>
      <c r="N16045" s="149"/>
      <c r="P16045" s="135"/>
      <c r="Q16045" s="135"/>
    </row>
    <row r="16046" spans="5:17" x14ac:dyDescent="0.25">
      <c r="E16046" s="265"/>
      <c r="M16046" s="159"/>
      <c r="N16046" s="149"/>
      <c r="P16046" s="135"/>
      <c r="Q16046" s="135"/>
    </row>
    <row r="16047" spans="5:17" x14ac:dyDescent="0.25">
      <c r="E16047" s="265"/>
      <c r="M16047" s="159"/>
      <c r="N16047" s="149"/>
      <c r="P16047" s="135"/>
      <c r="Q16047" s="135"/>
    </row>
    <row r="16048" spans="5:17" x14ac:dyDescent="0.25">
      <c r="E16048" s="265"/>
      <c r="M16048" s="159"/>
      <c r="N16048" s="149"/>
      <c r="P16048" s="135"/>
      <c r="Q16048" s="135"/>
    </row>
    <row r="16049" spans="5:17" x14ac:dyDescent="0.25">
      <c r="E16049" s="265"/>
      <c r="M16049" s="159"/>
      <c r="N16049" s="149"/>
      <c r="P16049" s="135"/>
      <c r="Q16049" s="135"/>
    </row>
    <row r="16050" spans="5:17" x14ac:dyDescent="0.25">
      <c r="E16050" s="265"/>
      <c r="M16050" s="159"/>
      <c r="N16050" s="149"/>
      <c r="P16050" s="135"/>
      <c r="Q16050" s="135"/>
    </row>
    <row r="16051" spans="5:17" x14ac:dyDescent="0.25">
      <c r="E16051" s="265"/>
      <c r="M16051" s="159"/>
      <c r="N16051" s="149"/>
      <c r="P16051" s="135"/>
      <c r="Q16051" s="135"/>
    </row>
    <row r="16052" spans="5:17" x14ac:dyDescent="0.25">
      <c r="E16052" s="265"/>
      <c r="M16052" s="159"/>
      <c r="N16052" s="149"/>
      <c r="P16052" s="135"/>
      <c r="Q16052" s="135"/>
    </row>
    <row r="16053" spans="5:17" x14ac:dyDescent="0.25">
      <c r="E16053" s="265"/>
      <c r="M16053" s="159"/>
      <c r="N16053" s="149"/>
      <c r="P16053" s="135"/>
      <c r="Q16053" s="135"/>
    </row>
    <row r="16054" spans="5:17" x14ac:dyDescent="0.25">
      <c r="E16054" s="265"/>
      <c r="M16054" s="159"/>
      <c r="N16054" s="149"/>
      <c r="P16054" s="135"/>
      <c r="Q16054" s="135"/>
    </row>
    <row r="16055" spans="5:17" x14ac:dyDescent="0.25">
      <c r="E16055" s="265"/>
      <c r="M16055" s="159"/>
      <c r="N16055" s="149"/>
      <c r="P16055" s="135"/>
      <c r="Q16055" s="135"/>
    </row>
    <row r="16056" spans="5:17" x14ac:dyDescent="0.25">
      <c r="E16056" s="265"/>
      <c r="M16056" s="159"/>
      <c r="N16056" s="149"/>
      <c r="P16056" s="135"/>
      <c r="Q16056" s="135"/>
    </row>
    <row r="16057" spans="5:17" x14ac:dyDescent="0.25">
      <c r="E16057" s="265"/>
      <c r="M16057" s="159"/>
      <c r="N16057" s="149"/>
      <c r="P16057" s="135"/>
      <c r="Q16057" s="135"/>
    </row>
    <row r="16058" spans="5:17" x14ac:dyDescent="0.25">
      <c r="E16058" s="265"/>
      <c r="M16058" s="159"/>
      <c r="N16058" s="149"/>
      <c r="P16058" s="135"/>
      <c r="Q16058" s="135"/>
    </row>
    <row r="16059" spans="5:17" x14ac:dyDescent="0.25">
      <c r="E16059" s="265"/>
      <c r="M16059" s="159"/>
      <c r="N16059" s="149"/>
      <c r="P16059" s="135"/>
      <c r="Q16059" s="135"/>
    </row>
    <row r="16060" spans="5:17" x14ac:dyDescent="0.25">
      <c r="E16060" s="265"/>
      <c r="M16060" s="159"/>
      <c r="N16060" s="149"/>
      <c r="P16060" s="135"/>
      <c r="Q16060" s="135"/>
    </row>
    <row r="16061" spans="5:17" x14ac:dyDescent="0.25">
      <c r="E16061" s="265"/>
      <c r="M16061" s="159"/>
      <c r="N16061" s="149"/>
      <c r="P16061" s="135"/>
      <c r="Q16061" s="135"/>
    </row>
    <row r="16062" spans="5:17" x14ac:dyDescent="0.25">
      <c r="E16062" s="265"/>
      <c r="M16062" s="159"/>
      <c r="N16062" s="149"/>
      <c r="P16062" s="135"/>
      <c r="Q16062" s="135"/>
    </row>
    <row r="16063" spans="5:17" x14ac:dyDescent="0.25">
      <c r="E16063" s="265"/>
      <c r="M16063" s="159"/>
      <c r="N16063" s="149"/>
      <c r="P16063" s="135"/>
      <c r="Q16063" s="135"/>
    </row>
    <row r="16064" spans="5:17" x14ac:dyDescent="0.25">
      <c r="E16064" s="265"/>
      <c r="M16064" s="159"/>
      <c r="N16064" s="149"/>
      <c r="P16064" s="135"/>
      <c r="Q16064" s="135"/>
    </row>
    <row r="16065" spans="5:17" x14ac:dyDescent="0.25">
      <c r="E16065" s="265"/>
      <c r="M16065" s="159"/>
      <c r="N16065" s="149"/>
      <c r="P16065" s="135"/>
      <c r="Q16065" s="135"/>
    </row>
    <row r="16066" spans="5:17" x14ac:dyDescent="0.25">
      <c r="E16066" s="265"/>
      <c r="M16066" s="159"/>
      <c r="N16066" s="149"/>
      <c r="P16066" s="135"/>
      <c r="Q16066" s="135"/>
    </row>
    <row r="16067" spans="5:17" x14ac:dyDescent="0.25">
      <c r="E16067" s="265"/>
      <c r="M16067" s="159"/>
      <c r="N16067" s="149"/>
      <c r="P16067" s="135"/>
      <c r="Q16067" s="135"/>
    </row>
    <row r="16068" spans="5:17" x14ac:dyDescent="0.25">
      <c r="E16068" s="265"/>
      <c r="M16068" s="159"/>
      <c r="N16068" s="149"/>
      <c r="P16068" s="135"/>
      <c r="Q16068" s="135"/>
    </row>
    <row r="16069" spans="5:17" x14ac:dyDescent="0.25">
      <c r="E16069" s="265"/>
      <c r="M16069" s="159"/>
      <c r="N16069" s="149"/>
      <c r="P16069" s="135"/>
      <c r="Q16069" s="135"/>
    </row>
    <row r="16070" spans="5:17" x14ac:dyDescent="0.25">
      <c r="E16070" s="265"/>
      <c r="M16070" s="159"/>
      <c r="N16070" s="149"/>
      <c r="P16070" s="135"/>
      <c r="Q16070" s="135"/>
    </row>
    <row r="16071" spans="5:17" x14ac:dyDescent="0.25">
      <c r="E16071" s="265"/>
      <c r="M16071" s="159"/>
      <c r="N16071" s="149"/>
      <c r="P16071" s="135"/>
      <c r="Q16071" s="135"/>
    </row>
    <row r="16072" spans="5:17" x14ac:dyDescent="0.25">
      <c r="E16072" s="265"/>
      <c r="M16072" s="159"/>
      <c r="N16072" s="149"/>
      <c r="P16072" s="135"/>
      <c r="Q16072" s="135"/>
    </row>
    <row r="16073" spans="5:17" x14ac:dyDescent="0.25">
      <c r="E16073" s="265"/>
      <c r="M16073" s="159"/>
      <c r="N16073" s="149"/>
      <c r="P16073" s="135"/>
      <c r="Q16073" s="135"/>
    </row>
    <row r="16074" spans="5:17" x14ac:dyDescent="0.25">
      <c r="E16074" s="265"/>
      <c r="M16074" s="159"/>
      <c r="N16074" s="149"/>
      <c r="P16074" s="135"/>
      <c r="Q16074" s="135"/>
    </row>
    <row r="16075" spans="5:17" x14ac:dyDescent="0.25">
      <c r="E16075" s="265"/>
      <c r="M16075" s="159"/>
      <c r="N16075" s="149"/>
      <c r="P16075" s="135"/>
      <c r="Q16075" s="135"/>
    </row>
    <row r="16076" spans="5:17" x14ac:dyDescent="0.25">
      <c r="E16076" s="265"/>
      <c r="M16076" s="159"/>
      <c r="N16076" s="149"/>
      <c r="P16076" s="135"/>
      <c r="Q16076" s="135"/>
    </row>
    <row r="16077" spans="5:17" x14ac:dyDescent="0.25">
      <c r="E16077" s="265"/>
      <c r="M16077" s="159"/>
      <c r="N16077" s="149"/>
      <c r="P16077" s="135"/>
      <c r="Q16077" s="135"/>
    </row>
    <row r="16078" spans="5:17" x14ac:dyDescent="0.25">
      <c r="E16078" s="265"/>
      <c r="M16078" s="159"/>
      <c r="N16078" s="149"/>
      <c r="P16078" s="135"/>
      <c r="Q16078" s="135"/>
    </row>
    <row r="16079" spans="5:17" x14ac:dyDescent="0.25">
      <c r="E16079" s="265"/>
      <c r="M16079" s="159"/>
      <c r="N16079" s="149"/>
      <c r="P16079" s="135"/>
      <c r="Q16079" s="135"/>
    </row>
    <row r="16080" spans="5:17" x14ac:dyDescent="0.25">
      <c r="E16080" s="265"/>
      <c r="M16080" s="159"/>
      <c r="N16080" s="149"/>
      <c r="P16080" s="135"/>
      <c r="Q16080" s="135"/>
    </row>
    <row r="16081" spans="5:17" x14ac:dyDescent="0.25">
      <c r="E16081" s="265"/>
      <c r="M16081" s="159"/>
      <c r="N16081" s="149"/>
      <c r="P16081" s="135"/>
      <c r="Q16081" s="135"/>
    </row>
    <row r="16082" spans="5:17" x14ac:dyDescent="0.25">
      <c r="E16082" s="265"/>
      <c r="M16082" s="159"/>
      <c r="N16082" s="149"/>
      <c r="P16082" s="135"/>
      <c r="Q16082" s="135"/>
    </row>
    <row r="16083" spans="5:17" x14ac:dyDescent="0.25">
      <c r="E16083" s="265"/>
      <c r="M16083" s="159"/>
      <c r="N16083" s="149"/>
      <c r="P16083" s="135"/>
      <c r="Q16083" s="135"/>
    </row>
    <row r="16084" spans="5:17" x14ac:dyDescent="0.25">
      <c r="E16084" s="265"/>
      <c r="M16084" s="159"/>
      <c r="N16084" s="149"/>
      <c r="P16084" s="135"/>
      <c r="Q16084" s="135"/>
    </row>
    <row r="16085" spans="5:17" x14ac:dyDescent="0.25">
      <c r="E16085" s="265"/>
      <c r="M16085" s="159"/>
      <c r="N16085" s="149"/>
      <c r="P16085" s="135"/>
      <c r="Q16085" s="135"/>
    </row>
    <row r="16086" spans="5:17" x14ac:dyDescent="0.25">
      <c r="E16086" s="265"/>
      <c r="M16086" s="159"/>
      <c r="N16086" s="149"/>
      <c r="P16086" s="135"/>
      <c r="Q16086" s="135"/>
    </row>
    <row r="16087" spans="5:17" x14ac:dyDescent="0.25">
      <c r="E16087" s="265"/>
      <c r="M16087" s="159"/>
      <c r="N16087" s="149"/>
      <c r="P16087" s="135"/>
      <c r="Q16087" s="135"/>
    </row>
    <row r="16088" spans="5:17" x14ac:dyDescent="0.25">
      <c r="E16088" s="265"/>
      <c r="M16088" s="159"/>
      <c r="N16088" s="149"/>
      <c r="P16088" s="135"/>
      <c r="Q16088" s="135"/>
    </row>
    <row r="16089" spans="5:17" x14ac:dyDescent="0.25">
      <c r="E16089" s="265"/>
      <c r="M16089" s="159"/>
      <c r="N16089" s="149"/>
      <c r="P16089" s="135"/>
      <c r="Q16089" s="135"/>
    </row>
    <row r="16090" spans="5:17" x14ac:dyDescent="0.25">
      <c r="E16090" s="265"/>
      <c r="M16090" s="159"/>
      <c r="N16090" s="149"/>
      <c r="P16090" s="135"/>
      <c r="Q16090" s="135"/>
    </row>
    <row r="16091" spans="5:17" x14ac:dyDescent="0.25">
      <c r="E16091" s="265"/>
      <c r="M16091" s="159"/>
      <c r="N16091" s="149"/>
      <c r="P16091" s="135"/>
      <c r="Q16091" s="135"/>
    </row>
    <row r="16092" spans="5:17" x14ac:dyDescent="0.25">
      <c r="E16092" s="265"/>
      <c r="M16092" s="159"/>
      <c r="N16092" s="149"/>
      <c r="P16092" s="135"/>
      <c r="Q16092" s="135"/>
    </row>
    <row r="16093" spans="5:17" x14ac:dyDescent="0.25">
      <c r="E16093" s="265"/>
      <c r="M16093" s="159"/>
      <c r="N16093" s="149"/>
      <c r="P16093" s="135"/>
      <c r="Q16093" s="135"/>
    </row>
    <row r="16094" spans="5:17" x14ac:dyDescent="0.25">
      <c r="E16094" s="265"/>
      <c r="M16094" s="159"/>
      <c r="N16094" s="149"/>
      <c r="P16094" s="135"/>
      <c r="Q16094" s="135"/>
    </row>
    <row r="16095" spans="5:17" x14ac:dyDescent="0.25">
      <c r="E16095" s="265"/>
      <c r="M16095" s="159"/>
      <c r="N16095" s="149"/>
      <c r="P16095" s="135"/>
      <c r="Q16095" s="135"/>
    </row>
    <row r="16096" spans="5:17" x14ac:dyDescent="0.25">
      <c r="E16096" s="265"/>
      <c r="M16096" s="159"/>
      <c r="N16096" s="149"/>
      <c r="P16096" s="135"/>
      <c r="Q16096" s="135"/>
    </row>
    <row r="16097" spans="5:17" x14ac:dyDescent="0.25">
      <c r="E16097" s="265"/>
      <c r="M16097" s="159"/>
      <c r="N16097" s="149"/>
      <c r="P16097" s="135"/>
      <c r="Q16097" s="135"/>
    </row>
    <row r="16098" spans="5:17" x14ac:dyDescent="0.25">
      <c r="E16098" s="265"/>
      <c r="M16098" s="159"/>
      <c r="N16098" s="149"/>
      <c r="P16098" s="135"/>
      <c r="Q16098" s="135"/>
    </row>
    <row r="16099" spans="5:17" x14ac:dyDescent="0.25">
      <c r="E16099" s="265"/>
      <c r="M16099" s="159"/>
      <c r="N16099" s="149"/>
      <c r="P16099" s="135"/>
      <c r="Q16099" s="135"/>
    </row>
    <row r="16100" spans="5:17" x14ac:dyDescent="0.25">
      <c r="E16100" s="265"/>
      <c r="M16100" s="159"/>
      <c r="N16100" s="149"/>
      <c r="P16100" s="135"/>
      <c r="Q16100" s="135"/>
    </row>
    <row r="16101" spans="5:17" x14ac:dyDescent="0.25">
      <c r="E16101" s="265"/>
      <c r="M16101" s="159"/>
      <c r="N16101" s="149"/>
      <c r="P16101" s="135"/>
      <c r="Q16101" s="135"/>
    </row>
    <row r="16102" spans="5:17" x14ac:dyDescent="0.25">
      <c r="E16102" s="265"/>
      <c r="M16102" s="159"/>
      <c r="N16102" s="149"/>
      <c r="P16102" s="135"/>
      <c r="Q16102" s="135"/>
    </row>
    <row r="16103" spans="5:17" x14ac:dyDescent="0.25">
      <c r="E16103" s="265"/>
      <c r="M16103" s="159"/>
      <c r="N16103" s="149"/>
      <c r="P16103" s="135"/>
      <c r="Q16103" s="135"/>
    </row>
    <row r="16104" spans="5:17" x14ac:dyDescent="0.25">
      <c r="E16104" s="265"/>
      <c r="M16104" s="159"/>
      <c r="N16104" s="149"/>
      <c r="P16104" s="135"/>
      <c r="Q16104" s="135"/>
    </row>
    <row r="16105" spans="5:17" x14ac:dyDescent="0.25">
      <c r="E16105" s="265"/>
      <c r="M16105" s="159"/>
      <c r="N16105" s="149"/>
      <c r="P16105" s="135"/>
      <c r="Q16105" s="135"/>
    </row>
    <row r="16106" spans="5:17" x14ac:dyDescent="0.25">
      <c r="E16106" s="265"/>
      <c r="M16106" s="159"/>
      <c r="N16106" s="149"/>
      <c r="P16106" s="135"/>
      <c r="Q16106" s="135"/>
    </row>
    <row r="16107" spans="5:17" x14ac:dyDescent="0.25">
      <c r="E16107" s="265"/>
      <c r="M16107" s="159"/>
      <c r="N16107" s="149"/>
      <c r="P16107" s="135"/>
      <c r="Q16107" s="135"/>
    </row>
    <row r="16108" spans="5:17" x14ac:dyDescent="0.25">
      <c r="E16108" s="265"/>
      <c r="M16108" s="159"/>
      <c r="N16108" s="149"/>
      <c r="P16108" s="135"/>
      <c r="Q16108" s="135"/>
    </row>
    <row r="16109" spans="5:17" x14ac:dyDescent="0.25">
      <c r="E16109" s="265"/>
      <c r="M16109" s="159"/>
      <c r="N16109" s="149"/>
      <c r="P16109" s="135"/>
      <c r="Q16109" s="135"/>
    </row>
    <row r="16110" spans="5:17" x14ac:dyDescent="0.25">
      <c r="E16110" s="265"/>
      <c r="M16110" s="159"/>
      <c r="N16110" s="149"/>
      <c r="P16110" s="135"/>
      <c r="Q16110" s="135"/>
    </row>
    <row r="16111" spans="5:17" x14ac:dyDescent="0.25">
      <c r="E16111" s="265"/>
      <c r="M16111" s="159"/>
      <c r="N16111" s="149"/>
      <c r="P16111" s="135"/>
      <c r="Q16111" s="135"/>
    </row>
    <row r="16112" spans="5:17" x14ac:dyDescent="0.25">
      <c r="E16112" s="265"/>
      <c r="M16112" s="159"/>
      <c r="N16112" s="149"/>
      <c r="P16112" s="135"/>
      <c r="Q16112" s="135"/>
    </row>
    <row r="16113" spans="5:17" x14ac:dyDescent="0.25">
      <c r="E16113" s="265"/>
      <c r="M16113" s="159"/>
      <c r="N16113" s="149"/>
      <c r="P16113" s="135"/>
      <c r="Q16113" s="135"/>
    </row>
    <row r="16114" spans="5:17" x14ac:dyDescent="0.25">
      <c r="E16114" s="265"/>
      <c r="M16114" s="159"/>
      <c r="N16114" s="149"/>
      <c r="P16114" s="135"/>
      <c r="Q16114" s="135"/>
    </row>
    <row r="16115" spans="5:17" x14ac:dyDescent="0.25">
      <c r="E16115" s="265"/>
      <c r="M16115" s="159"/>
      <c r="N16115" s="149"/>
      <c r="P16115" s="135"/>
      <c r="Q16115" s="135"/>
    </row>
    <row r="16116" spans="5:17" x14ac:dyDescent="0.25">
      <c r="E16116" s="265"/>
      <c r="M16116" s="159"/>
      <c r="N16116" s="149"/>
      <c r="P16116" s="135"/>
      <c r="Q16116" s="135"/>
    </row>
    <row r="16117" spans="5:17" x14ac:dyDescent="0.25">
      <c r="E16117" s="265"/>
      <c r="M16117" s="159"/>
      <c r="N16117" s="149"/>
      <c r="P16117" s="135"/>
      <c r="Q16117" s="135"/>
    </row>
    <row r="16118" spans="5:17" x14ac:dyDescent="0.25">
      <c r="E16118" s="265"/>
      <c r="M16118" s="159"/>
      <c r="N16118" s="149"/>
      <c r="P16118" s="135"/>
      <c r="Q16118" s="135"/>
    </row>
    <row r="16119" spans="5:17" x14ac:dyDescent="0.25">
      <c r="E16119" s="265"/>
      <c r="M16119" s="159"/>
      <c r="N16119" s="149"/>
      <c r="P16119" s="135"/>
      <c r="Q16119" s="135"/>
    </row>
    <row r="16120" spans="5:17" x14ac:dyDescent="0.25">
      <c r="E16120" s="265"/>
      <c r="M16120" s="159"/>
      <c r="N16120" s="149"/>
      <c r="P16120" s="135"/>
      <c r="Q16120" s="135"/>
    </row>
    <row r="16121" spans="5:17" x14ac:dyDescent="0.25">
      <c r="E16121" s="265"/>
      <c r="M16121" s="159"/>
      <c r="N16121" s="149"/>
      <c r="P16121" s="135"/>
      <c r="Q16121" s="135"/>
    </row>
    <row r="16122" spans="5:17" x14ac:dyDescent="0.25">
      <c r="E16122" s="265"/>
      <c r="M16122" s="159"/>
      <c r="N16122" s="149"/>
      <c r="P16122" s="135"/>
      <c r="Q16122" s="135"/>
    </row>
    <row r="16123" spans="5:17" x14ac:dyDescent="0.25">
      <c r="E16123" s="265"/>
      <c r="M16123" s="159"/>
      <c r="N16123" s="149"/>
      <c r="P16123" s="135"/>
      <c r="Q16123" s="135"/>
    </row>
    <row r="16124" spans="5:17" x14ac:dyDescent="0.25">
      <c r="E16124" s="265"/>
      <c r="M16124" s="159"/>
      <c r="N16124" s="149"/>
      <c r="P16124" s="135"/>
      <c r="Q16124" s="135"/>
    </row>
    <row r="16125" spans="5:17" x14ac:dyDescent="0.25">
      <c r="E16125" s="265"/>
      <c r="M16125" s="159"/>
      <c r="N16125" s="149"/>
      <c r="P16125" s="135"/>
      <c r="Q16125" s="135"/>
    </row>
    <row r="16126" spans="5:17" x14ac:dyDescent="0.25">
      <c r="E16126" s="265"/>
      <c r="M16126" s="159"/>
      <c r="N16126" s="149"/>
      <c r="P16126" s="135"/>
      <c r="Q16126" s="135"/>
    </row>
    <row r="16127" spans="5:17" x14ac:dyDescent="0.25">
      <c r="E16127" s="265"/>
      <c r="M16127" s="159"/>
      <c r="N16127" s="149"/>
      <c r="P16127" s="135"/>
      <c r="Q16127" s="135"/>
    </row>
    <row r="16128" spans="5:17" x14ac:dyDescent="0.25">
      <c r="E16128" s="265"/>
      <c r="M16128" s="159"/>
      <c r="N16128" s="149"/>
      <c r="P16128" s="135"/>
      <c r="Q16128" s="135"/>
    </row>
    <row r="16129" spans="5:17" x14ac:dyDescent="0.25">
      <c r="E16129" s="265"/>
      <c r="M16129" s="159"/>
      <c r="N16129" s="149"/>
      <c r="P16129" s="135"/>
      <c r="Q16129" s="135"/>
    </row>
    <row r="16130" spans="5:17" x14ac:dyDescent="0.25">
      <c r="E16130" s="265"/>
      <c r="M16130" s="159"/>
      <c r="N16130" s="149"/>
      <c r="P16130" s="135"/>
      <c r="Q16130" s="135"/>
    </row>
    <row r="16131" spans="5:17" x14ac:dyDescent="0.25">
      <c r="E16131" s="265"/>
      <c r="M16131" s="159"/>
      <c r="N16131" s="149"/>
      <c r="P16131" s="135"/>
      <c r="Q16131" s="135"/>
    </row>
    <row r="16132" spans="5:17" x14ac:dyDescent="0.25">
      <c r="E16132" s="265"/>
      <c r="M16132" s="159"/>
      <c r="N16132" s="149"/>
      <c r="P16132" s="135"/>
      <c r="Q16132" s="135"/>
    </row>
    <row r="16133" spans="5:17" x14ac:dyDescent="0.25">
      <c r="E16133" s="265"/>
      <c r="M16133" s="159"/>
      <c r="N16133" s="149"/>
      <c r="P16133" s="135"/>
      <c r="Q16133" s="135"/>
    </row>
    <row r="16134" spans="5:17" x14ac:dyDescent="0.25">
      <c r="E16134" s="265"/>
      <c r="M16134" s="159"/>
      <c r="N16134" s="149"/>
      <c r="P16134" s="135"/>
      <c r="Q16134" s="135"/>
    </row>
    <row r="16135" spans="5:17" x14ac:dyDescent="0.25">
      <c r="E16135" s="265"/>
      <c r="M16135" s="159"/>
      <c r="N16135" s="149"/>
      <c r="P16135" s="135"/>
      <c r="Q16135" s="135"/>
    </row>
    <row r="16136" spans="5:17" x14ac:dyDescent="0.25">
      <c r="E16136" s="265"/>
      <c r="M16136" s="159"/>
      <c r="N16136" s="149"/>
      <c r="P16136" s="135"/>
      <c r="Q16136" s="135"/>
    </row>
    <row r="16137" spans="5:17" x14ac:dyDescent="0.25">
      <c r="E16137" s="265"/>
      <c r="M16137" s="159"/>
      <c r="N16137" s="149"/>
      <c r="P16137" s="135"/>
      <c r="Q16137" s="135"/>
    </row>
    <row r="16138" spans="5:17" x14ac:dyDescent="0.25">
      <c r="E16138" s="265"/>
      <c r="M16138" s="159"/>
      <c r="N16138" s="149"/>
      <c r="P16138" s="135"/>
      <c r="Q16138" s="135"/>
    </row>
    <row r="16139" spans="5:17" x14ac:dyDescent="0.25">
      <c r="E16139" s="265"/>
      <c r="M16139" s="159"/>
      <c r="N16139" s="149"/>
      <c r="P16139" s="135"/>
      <c r="Q16139" s="135"/>
    </row>
    <row r="16140" spans="5:17" x14ac:dyDescent="0.25">
      <c r="E16140" s="265"/>
      <c r="M16140" s="159"/>
      <c r="N16140" s="149"/>
      <c r="P16140" s="135"/>
      <c r="Q16140" s="135"/>
    </row>
    <row r="16141" spans="5:17" x14ac:dyDescent="0.25">
      <c r="E16141" s="265"/>
      <c r="M16141" s="159"/>
      <c r="N16141" s="149"/>
      <c r="P16141" s="135"/>
      <c r="Q16141" s="135"/>
    </row>
    <row r="16142" spans="5:17" x14ac:dyDescent="0.25">
      <c r="E16142" s="265"/>
      <c r="M16142" s="159"/>
      <c r="N16142" s="149"/>
      <c r="P16142" s="135"/>
      <c r="Q16142" s="135"/>
    </row>
    <row r="16143" spans="5:17" x14ac:dyDescent="0.25">
      <c r="E16143" s="265"/>
      <c r="M16143" s="159"/>
      <c r="N16143" s="149"/>
      <c r="P16143" s="135"/>
      <c r="Q16143" s="135"/>
    </row>
    <row r="16144" spans="5:17" x14ac:dyDescent="0.25">
      <c r="E16144" s="265"/>
      <c r="M16144" s="159"/>
      <c r="N16144" s="149"/>
      <c r="P16144" s="135"/>
      <c r="Q16144" s="135"/>
    </row>
    <row r="16145" spans="5:17" x14ac:dyDescent="0.25">
      <c r="E16145" s="265"/>
      <c r="M16145" s="159"/>
      <c r="N16145" s="149"/>
      <c r="P16145" s="135"/>
      <c r="Q16145" s="135"/>
    </row>
    <row r="16146" spans="5:17" x14ac:dyDescent="0.25">
      <c r="E16146" s="265"/>
      <c r="M16146" s="159"/>
      <c r="N16146" s="149"/>
      <c r="P16146" s="135"/>
      <c r="Q16146" s="135"/>
    </row>
    <row r="16147" spans="5:17" x14ac:dyDescent="0.25">
      <c r="E16147" s="265"/>
      <c r="M16147" s="159"/>
      <c r="N16147" s="149"/>
      <c r="P16147" s="135"/>
      <c r="Q16147" s="135"/>
    </row>
    <row r="16148" spans="5:17" x14ac:dyDescent="0.25">
      <c r="E16148" s="265"/>
      <c r="M16148" s="159"/>
      <c r="N16148" s="149"/>
      <c r="P16148" s="135"/>
      <c r="Q16148" s="135"/>
    </row>
    <row r="16149" spans="5:17" x14ac:dyDescent="0.25">
      <c r="E16149" s="265"/>
      <c r="M16149" s="159"/>
      <c r="N16149" s="149"/>
      <c r="P16149" s="135"/>
      <c r="Q16149" s="135"/>
    </row>
    <row r="16150" spans="5:17" x14ac:dyDescent="0.25">
      <c r="E16150" s="265"/>
      <c r="M16150" s="159"/>
      <c r="N16150" s="149"/>
      <c r="P16150" s="135"/>
      <c r="Q16150" s="135"/>
    </row>
    <row r="16151" spans="5:17" x14ac:dyDescent="0.25">
      <c r="E16151" s="265"/>
      <c r="M16151" s="159"/>
      <c r="N16151" s="149"/>
      <c r="P16151" s="135"/>
      <c r="Q16151" s="135"/>
    </row>
    <row r="16152" spans="5:17" x14ac:dyDescent="0.25">
      <c r="E16152" s="265"/>
      <c r="M16152" s="159"/>
      <c r="N16152" s="149"/>
      <c r="P16152" s="135"/>
      <c r="Q16152" s="135"/>
    </row>
    <row r="16153" spans="5:17" x14ac:dyDescent="0.25">
      <c r="E16153" s="265"/>
      <c r="M16153" s="159"/>
      <c r="N16153" s="149"/>
      <c r="P16153" s="135"/>
      <c r="Q16153" s="135"/>
    </row>
    <row r="16154" spans="5:17" x14ac:dyDescent="0.25">
      <c r="E16154" s="265"/>
      <c r="M16154" s="159"/>
      <c r="N16154" s="149"/>
      <c r="P16154" s="135"/>
      <c r="Q16154" s="135"/>
    </row>
    <row r="16155" spans="5:17" x14ac:dyDescent="0.25">
      <c r="E16155" s="265"/>
      <c r="M16155" s="159"/>
      <c r="N16155" s="149"/>
      <c r="P16155" s="135"/>
      <c r="Q16155" s="135"/>
    </row>
    <row r="16156" spans="5:17" x14ac:dyDescent="0.25">
      <c r="E16156" s="265"/>
      <c r="M16156" s="159"/>
      <c r="N16156" s="149"/>
      <c r="P16156" s="135"/>
      <c r="Q16156" s="135"/>
    </row>
    <row r="16157" spans="5:17" x14ac:dyDescent="0.25">
      <c r="E16157" s="265"/>
      <c r="M16157" s="159"/>
      <c r="N16157" s="149"/>
      <c r="P16157" s="135"/>
      <c r="Q16157" s="135"/>
    </row>
    <row r="16158" spans="5:17" x14ac:dyDescent="0.25">
      <c r="E16158" s="265"/>
      <c r="M16158" s="159"/>
      <c r="N16158" s="149"/>
      <c r="P16158" s="135"/>
      <c r="Q16158" s="135"/>
    </row>
    <row r="16159" spans="5:17" x14ac:dyDescent="0.25">
      <c r="E16159" s="265"/>
      <c r="M16159" s="159"/>
      <c r="N16159" s="149"/>
      <c r="P16159" s="135"/>
      <c r="Q16159" s="135"/>
    </row>
    <row r="16160" spans="5:17" x14ac:dyDescent="0.25">
      <c r="E16160" s="265"/>
      <c r="M16160" s="159"/>
      <c r="N16160" s="149"/>
      <c r="P16160" s="135"/>
      <c r="Q16160" s="135"/>
    </row>
    <row r="16161" spans="5:17" x14ac:dyDescent="0.25">
      <c r="E16161" s="265"/>
      <c r="M16161" s="159"/>
      <c r="N16161" s="149"/>
      <c r="P16161" s="135"/>
      <c r="Q16161" s="135"/>
    </row>
    <row r="16162" spans="5:17" x14ac:dyDescent="0.25">
      <c r="E16162" s="265"/>
      <c r="M16162" s="159"/>
      <c r="N16162" s="149"/>
      <c r="P16162" s="135"/>
      <c r="Q16162" s="135"/>
    </row>
    <row r="16163" spans="5:17" x14ac:dyDescent="0.25">
      <c r="E16163" s="265"/>
      <c r="M16163" s="159"/>
      <c r="N16163" s="149"/>
      <c r="P16163" s="135"/>
      <c r="Q16163" s="135"/>
    </row>
    <row r="16164" spans="5:17" x14ac:dyDescent="0.25">
      <c r="E16164" s="265"/>
      <c r="M16164" s="159"/>
      <c r="N16164" s="149"/>
      <c r="P16164" s="135"/>
      <c r="Q16164" s="135"/>
    </row>
    <row r="16165" spans="5:17" x14ac:dyDescent="0.25">
      <c r="E16165" s="265"/>
      <c r="M16165" s="159"/>
      <c r="N16165" s="149"/>
      <c r="P16165" s="135"/>
      <c r="Q16165" s="135"/>
    </row>
    <row r="16166" spans="5:17" x14ac:dyDescent="0.25">
      <c r="E16166" s="265"/>
      <c r="M16166" s="159"/>
      <c r="N16166" s="149"/>
      <c r="P16166" s="135"/>
      <c r="Q16166" s="135"/>
    </row>
    <row r="16167" spans="5:17" x14ac:dyDescent="0.25">
      <c r="E16167" s="265"/>
      <c r="M16167" s="159"/>
      <c r="N16167" s="149"/>
      <c r="P16167" s="135"/>
      <c r="Q16167" s="135"/>
    </row>
    <row r="16168" spans="5:17" x14ac:dyDescent="0.25">
      <c r="E16168" s="265"/>
      <c r="M16168" s="159"/>
      <c r="N16168" s="149"/>
      <c r="P16168" s="135"/>
      <c r="Q16168" s="135"/>
    </row>
    <row r="16169" spans="5:17" x14ac:dyDescent="0.25">
      <c r="E16169" s="265"/>
      <c r="M16169" s="159"/>
      <c r="N16169" s="149"/>
      <c r="P16169" s="135"/>
      <c r="Q16169" s="135"/>
    </row>
    <row r="16170" spans="5:17" x14ac:dyDescent="0.25">
      <c r="E16170" s="265"/>
      <c r="M16170" s="159"/>
      <c r="N16170" s="149"/>
      <c r="P16170" s="135"/>
      <c r="Q16170" s="135"/>
    </row>
    <row r="16171" spans="5:17" x14ac:dyDescent="0.25">
      <c r="E16171" s="265"/>
      <c r="M16171" s="159"/>
      <c r="N16171" s="149"/>
      <c r="P16171" s="135"/>
      <c r="Q16171" s="135"/>
    </row>
    <row r="16172" spans="5:17" x14ac:dyDescent="0.25">
      <c r="E16172" s="265"/>
      <c r="M16172" s="159"/>
      <c r="N16172" s="149"/>
      <c r="P16172" s="135"/>
      <c r="Q16172" s="135"/>
    </row>
    <row r="16173" spans="5:17" x14ac:dyDescent="0.25">
      <c r="E16173" s="265"/>
      <c r="M16173" s="159"/>
      <c r="N16173" s="149"/>
      <c r="P16173" s="135"/>
      <c r="Q16173" s="135"/>
    </row>
    <row r="16174" spans="5:17" x14ac:dyDescent="0.25">
      <c r="E16174" s="265"/>
      <c r="M16174" s="159"/>
      <c r="N16174" s="149"/>
      <c r="P16174" s="135"/>
      <c r="Q16174" s="135"/>
    </row>
    <row r="16175" spans="5:17" x14ac:dyDescent="0.25">
      <c r="E16175" s="265"/>
      <c r="M16175" s="159"/>
      <c r="N16175" s="149"/>
      <c r="P16175" s="135"/>
      <c r="Q16175" s="135"/>
    </row>
    <row r="16176" spans="5:17" x14ac:dyDescent="0.25">
      <c r="E16176" s="265"/>
      <c r="M16176" s="159"/>
      <c r="N16176" s="149"/>
      <c r="P16176" s="135"/>
      <c r="Q16176" s="135"/>
    </row>
    <row r="16177" spans="5:17" x14ac:dyDescent="0.25">
      <c r="E16177" s="265"/>
      <c r="M16177" s="159"/>
      <c r="N16177" s="149"/>
      <c r="P16177" s="135"/>
      <c r="Q16177" s="135"/>
    </row>
    <row r="16178" spans="5:17" x14ac:dyDescent="0.25">
      <c r="E16178" s="265"/>
      <c r="M16178" s="159"/>
      <c r="N16178" s="149"/>
      <c r="P16178" s="135"/>
      <c r="Q16178" s="135"/>
    </row>
    <row r="16179" spans="5:17" x14ac:dyDescent="0.25">
      <c r="E16179" s="265"/>
      <c r="M16179" s="159"/>
      <c r="N16179" s="149"/>
      <c r="P16179" s="135"/>
      <c r="Q16179" s="135"/>
    </row>
    <row r="16180" spans="5:17" x14ac:dyDescent="0.25">
      <c r="E16180" s="265"/>
      <c r="M16180" s="159"/>
      <c r="N16180" s="149"/>
      <c r="P16180" s="135"/>
      <c r="Q16180" s="135"/>
    </row>
    <row r="16181" spans="5:17" x14ac:dyDescent="0.25">
      <c r="E16181" s="265"/>
      <c r="M16181" s="159"/>
      <c r="N16181" s="149"/>
      <c r="P16181" s="135"/>
      <c r="Q16181" s="135"/>
    </row>
    <row r="16182" spans="5:17" x14ac:dyDescent="0.25">
      <c r="E16182" s="265"/>
      <c r="M16182" s="159"/>
      <c r="N16182" s="149"/>
      <c r="P16182" s="135"/>
      <c r="Q16182" s="135"/>
    </row>
    <row r="16183" spans="5:17" x14ac:dyDescent="0.25">
      <c r="E16183" s="265"/>
      <c r="M16183" s="159"/>
      <c r="N16183" s="149"/>
      <c r="P16183" s="135"/>
      <c r="Q16183" s="135"/>
    </row>
    <row r="16184" spans="5:17" x14ac:dyDescent="0.25">
      <c r="E16184" s="265"/>
      <c r="M16184" s="159"/>
      <c r="N16184" s="149"/>
      <c r="P16184" s="135"/>
      <c r="Q16184" s="135"/>
    </row>
    <row r="16185" spans="5:17" x14ac:dyDescent="0.25">
      <c r="E16185" s="265"/>
      <c r="M16185" s="159"/>
      <c r="N16185" s="149"/>
      <c r="P16185" s="135"/>
      <c r="Q16185" s="135"/>
    </row>
    <row r="16186" spans="5:17" x14ac:dyDescent="0.25">
      <c r="E16186" s="265"/>
      <c r="M16186" s="159"/>
      <c r="N16186" s="149"/>
      <c r="P16186" s="135"/>
      <c r="Q16186" s="135"/>
    </row>
    <row r="16187" spans="5:17" x14ac:dyDescent="0.25">
      <c r="E16187" s="265"/>
      <c r="M16187" s="159"/>
      <c r="N16187" s="149"/>
      <c r="P16187" s="135"/>
      <c r="Q16187" s="135"/>
    </row>
    <row r="16188" spans="5:17" x14ac:dyDescent="0.25">
      <c r="E16188" s="265"/>
      <c r="M16188" s="159"/>
      <c r="N16188" s="149"/>
      <c r="P16188" s="135"/>
      <c r="Q16188" s="135"/>
    </row>
    <row r="16189" spans="5:17" x14ac:dyDescent="0.25">
      <c r="E16189" s="265"/>
      <c r="M16189" s="159"/>
      <c r="N16189" s="149"/>
      <c r="P16189" s="135"/>
      <c r="Q16189" s="135"/>
    </row>
    <row r="16190" spans="5:17" x14ac:dyDescent="0.25">
      <c r="E16190" s="265"/>
      <c r="M16190" s="159"/>
      <c r="N16190" s="149"/>
      <c r="P16190" s="135"/>
      <c r="Q16190" s="135"/>
    </row>
    <row r="16191" spans="5:17" x14ac:dyDescent="0.25">
      <c r="E16191" s="265"/>
      <c r="M16191" s="159"/>
      <c r="N16191" s="149"/>
      <c r="P16191" s="135"/>
      <c r="Q16191" s="135"/>
    </row>
    <row r="16192" spans="5:17" x14ac:dyDescent="0.25">
      <c r="E16192" s="265"/>
      <c r="M16192" s="159"/>
      <c r="N16192" s="149"/>
      <c r="P16192" s="135"/>
      <c r="Q16192" s="135"/>
    </row>
    <row r="16193" spans="5:17" x14ac:dyDescent="0.25">
      <c r="E16193" s="265"/>
      <c r="M16193" s="159"/>
      <c r="N16193" s="149"/>
      <c r="P16193" s="135"/>
      <c r="Q16193" s="135"/>
    </row>
    <row r="16194" spans="5:17" x14ac:dyDescent="0.25">
      <c r="E16194" s="265"/>
      <c r="M16194" s="159"/>
      <c r="N16194" s="149"/>
      <c r="P16194" s="135"/>
      <c r="Q16194" s="135"/>
    </row>
    <row r="16195" spans="5:17" x14ac:dyDescent="0.25">
      <c r="E16195" s="265"/>
      <c r="M16195" s="159"/>
      <c r="N16195" s="149"/>
      <c r="P16195" s="135"/>
      <c r="Q16195" s="135"/>
    </row>
    <row r="16196" spans="5:17" x14ac:dyDescent="0.25">
      <c r="E16196" s="265"/>
      <c r="M16196" s="159"/>
      <c r="N16196" s="149"/>
      <c r="P16196" s="135"/>
      <c r="Q16196" s="135"/>
    </row>
    <row r="16197" spans="5:17" x14ac:dyDescent="0.25">
      <c r="E16197" s="265"/>
      <c r="M16197" s="159"/>
      <c r="N16197" s="149"/>
      <c r="P16197" s="135"/>
      <c r="Q16197" s="135"/>
    </row>
    <row r="16198" spans="5:17" x14ac:dyDescent="0.25">
      <c r="E16198" s="265"/>
      <c r="M16198" s="159"/>
      <c r="N16198" s="149"/>
      <c r="P16198" s="135"/>
      <c r="Q16198" s="135"/>
    </row>
    <row r="16199" spans="5:17" x14ac:dyDescent="0.25">
      <c r="E16199" s="265"/>
      <c r="M16199" s="159"/>
      <c r="N16199" s="149"/>
      <c r="P16199" s="135"/>
      <c r="Q16199" s="135"/>
    </row>
    <row r="16200" spans="5:17" x14ac:dyDescent="0.25">
      <c r="E16200" s="265"/>
      <c r="M16200" s="159"/>
      <c r="N16200" s="149"/>
      <c r="P16200" s="135"/>
      <c r="Q16200" s="135"/>
    </row>
    <row r="16201" spans="5:17" x14ac:dyDescent="0.25">
      <c r="E16201" s="265"/>
      <c r="M16201" s="159"/>
      <c r="N16201" s="149"/>
      <c r="P16201" s="135"/>
      <c r="Q16201" s="135"/>
    </row>
    <row r="16202" spans="5:17" x14ac:dyDescent="0.25">
      <c r="E16202" s="265"/>
      <c r="M16202" s="159"/>
      <c r="N16202" s="149"/>
      <c r="P16202" s="135"/>
      <c r="Q16202" s="135"/>
    </row>
    <row r="16203" spans="5:17" x14ac:dyDescent="0.25">
      <c r="E16203" s="265"/>
      <c r="M16203" s="159"/>
      <c r="N16203" s="149"/>
      <c r="P16203" s="135"/>
      <c r="Q16203" s="135"/>
    </row>
    <row r="16204" spans="5:17" x14ac:dyDescent="0.25">
      <c r="E16204" s="265"/>
      <c r="M16204" s="159"/>
      <c r="N16204" s="149"/>
      <c r="P16204" s="135"/>
      <c r="Q16204" s="135"/>
    </row>
    <row r="16205" spans="5:17" x14ac:dyDescent="0.25">
      <c r="E16205" s="265"/>
      <c r="M16205" s="159"/>
      <c r="N16205" s="149"/>
      <c r="P16205" s="135"/>
      <c r="Q16205" s="135"/>
    </row>
    <row r="16206" spans="5:17" x14ac:dyDescent="0.25">
      <c r="E16206" s="265"/>
      <c r="M16206" s="159"/>
      <c r="N16206" s="149"/>
      <c r="P16206" s="135"/>
      <c r="Q16206" s="135"/>
    </row>
    <row r="16207" spans="5:17" x14ac:dyDescent="0.25">
      <c r="E16207" s="265"/>
      <c r="M16207" s="159"/>
      <c r="N16207" s="149"/>
      <c r="P16207" s="135"/>
      <c r="Q16207" s="135"/>
    </row>
    <row r="16208" spans="5:17" x14ac:dyDescent="0.25">
      <c r="E16208" s="265"/>
      <c r="M16208" s="159"/>
      <c r="N16208" s="149"/>
      <c r="P16208" s="135"/>
      <c r="Q16208" s="135"/>
    </row>
    <row r="16209" spans="5:17" x14ac:dyDescent="0.25">
      <c r="E16209" s="265"/>
      <c r="M16209" s="159"/>
      <c r="N16209" s="149"/>
      <c r="P16209" s="135"/>
      <c r="Q16209" s="135"/>
    </row>
    <row r="16210" spans="5:17" x14ac:dyDescent="0.25">
      <c r="E16210" s="265"/>
      <c r="M16210" s="159"/>
      <c r="N16210" s="149"/>
      <c r="P16210" s="135"/>
      <c r="Q16210" s="135"/>
    </row>
    <row r="16211" spans="5:17" x14ac:dyDescent="0.25">
      <c r="E16211" s="265"/>
      <c r="M16211" s="159"/>
      <c r="N16211" s="149"/>
      <c r="P16211" s="135"/>
      <c r="Q16211" s="135"/>
    </row>
    <row r="16212" spans="5:17" x14ac:dyDescent="0.25">
      <c r="E16212" s="265"/>
      <c r="M16212" s="159"/>
      <c r="N16212" s="149"/>
      <c r="P16212" s="135"/>
      <c r="Q16212" s="135"/>
    </row>
    <row r="16213" spans="5:17" x14ac:dyDescent="0.25">
      <c r="E16213" s="265"/>
      <c r="M16213" s="159"/>
      <c r="N16213" s="149"/>
      <c r="P16213" s="135"/>
      <c r="Q16213" s="135"/>
    </row>
    <row r="16214" spans="5:17" x14ac:dyDescent="0.25">
      <c r="E16214" s="265"/>
      <c r="M16214" s="159"/>
      <c r="N16214" s="149"/>
      <c r="P16214" s="135"/>
      <c r="Q16214" s="135"/>
    </row>
    <row r="16215" spans="5:17" x14ac:dyDescent="0.25">
      <c r="E16215" s="265"/>
      <c r="M16215" s="159"/>
      <c r="N16215" s="149"/>
      <c r="P16215" s="135"/>
      <c r="Q16215" s="135"/>
    </row>
    <row r="16216" spans="5:17" x14ac:dyDescent="0.25">
      <c r="E16216" s="265"/>
      <c r="M16216" s="159"/>
      <c r="N16216" s="149"/>
      <c r="P16216" s="135"/>
      <c r="Q16216" s="135"/>
    </row>
    <row r="16217" spans="5:17" x14ac:dyDescent="0.25">
      <c r="E16217" s="265"/>
      <c r="M16217" s="159"/>
      <c r="N16217" s="149"/>
      <c r="P16217" s="135"/>
      <c r="Q16217" s="135"/>
    </row>
    <row r="16218" spans="5:17" x14ac:dyDescent="0.25">
      <c r="E16218" s="265"/>
      <c r="M16218" s="159"/>
      <c r="N16218" s="149"/>
      <c r="P16218" s="135"/>
      <c r="Q16218" s="135"/>
    </row>
    <row r="16219" spans="5:17" x14ac:dyDescent="0.25">
      <c r="E16219" s="265"/>
      <c r="M16219" s="159"/>
      <c r="N16219" s="149"/>
      <c r="P16219" s="135"/>
      <c r="Q16219" s="135"/>
    </row>
    <row r="16220" spans="5:17" x14ac:dyDescent="0.25">
      <c r="E16220" s="265"/>
      <c r="M16220" s="159"/>
      <c r="N16220" s="149"/>
      <c r="P16220" s="135"/>
      <c r="Q16220" s="135"/>
    </row>
    <row r="16221" spans="5:17" x14ac:dyDescent="0.25">
      <c r="E16221" s="265"/>
      <c r="M16221" s="159"/>
      <c r="N16221" s="149"/>
      <c r="P16221" s="135"/>
      <c r="Q16221" s="135"/>
    </row>
    <row r="16222" spans="5:17" x14ac:dyDescent="0.25">
      <c r="E16222" s="265"/>
      <c r="M16222" s="159"/>
      <c r="N16222" s="149"/>
      <c r="P16222" s="135"/>
      <c r="Q16222" s="135"/>
    </row>
    <row r="16223" spans="5:17" x14ac:dyDescent="0.25">
      <c r="E16223" s="265"/>
      <c r="M16223" s="159"/>
      <c r="N16223" s="149"/>
      <c r="P16223" s="135"/>
      <c r="Q16223" s="135"/>
    </row>
    <row r="16224" spans="5:17" x14ac:dyDescent="0.25">
      <c r="E16224" s="265"/>
      <c r="M16224" s="159"/>
      <c r="N16224" s="149"/>
      <c r="P16224" s="135"/>
      <c r="Q16224" s="135"/>
    </row>
    <row r="16225" spans="5:17" x14ac:dyDescent="0.25">
      <c r="E16225" s="265"/>
      <c r="M16225" s="159"/>
      <c r="N16225" s="149"/>
      <c r="P16225" s="135"/>
      <c r="Q16225" s="135"/>
    </row>
    <row r="16226" spans="5:17" x14ac:dyDescent="0.25">
      <c r="E16226" s="265"/>
      <c r="M16226" s="159"/>
      <c r="N16226" s="149"/>
      <c r="P16226" s="135"/>
      <c r="Q16226" s="135"/>
    </row>
    <row r="16227" spans="5:17" x14ac:dyDescent="0.25">
      <c r="E16227" s="265"/>
      <c r="M16227" s="159"/>
      <c r="N16227" s="149"/>
      <c r="P16227" s="135"/>
      <c r="Q16227" s="135"/>
    </row>
    <row r="16228" spans="5:17" x14ac:dyDescent="0.25">
      <c r="E16228" s="265"/>
      <c r="M16228" s="159"/>
      <c r="N16228" s="149"/>
      <c r="P16228" s="135"/>
      <c r="Q16228" s="135"/>
    </row>
    <row r="16229" spans="5:17" x14ac:dyDescent="0.25">
      <c r="E16229" s="265"/>
      <c r="M16229" s="159"/>
      <c r="N16229" s="149"/>
      <c r="P16229" s="135"/>
      <c r="Q16229" s="135"/>
    </row>
    <row r="16230" spans="5:17" x14ac:dyDescent="0.25">
      <c r="E16230" s="265"/>
      <c r="M16230" s="159"/>
      <c r="N16230" s="149"/>
      <c r="P16230" s="135"/>
      <c r="Q16230" s="135"/>
    </row>
    <row r="16231" spans="5:17" x14ac:dyDescent="0.25">
      <c r="E16231" s="265"/>
      <c r="M16231" s="159"/>
      <c r="N16231" s="149"/>
      <c r="P16231" s="135"/>
      <c r="Q16231" s="135"/>
    </row>
    <row r="16232" spans="5:17" x14ac:dyDescent="0.25">
      <c r="E16232" s="265"/>
      <c r="M16232" s="159"/>
      <c r="N16232" s="149"/>
      <c r="P16232" s="135"/>
      <c r="Q16232" s="135"/>
    </row>
    <row r="16233" spans="5:17" x14ac:dyDescent="0.25">
      <c r="E16233" s="265"/>
      <c r="M16233" s="159"/>
      <c r="N16233" s="149"/>
      <c r="P16233" s="135"/>
      <c r="Q16233" s="135"/>
    </row>
    <row r="16234" spans="5:17" x14ac:dyDescent="0.25">
      <c r="E16234" s="265"/>
      <c r="M16234" s="159"/>
      <c r="N16234" s="149"/>
      <c r="P16234" s="135"/>
      <c r="Q16234" s="135"/>
    </row>
    <row r="16235" spans="5:17" x14ac:dyDescent="0.25">
      <c r="E16235" s="265"/>
      <c r="M16235" s="159"/>
      <c r="N16235" s="149"/>
      <c r="P16235" s="135"/>
      <c r="Q16235" s="135"/>
    </row>
    <row r="16236" spans="5:17" x14ac:dyDescent="0.25">
      <c r="E16236" s="265"/>
      <c r="M16236" s="159"/>
      <c r="N16236" s="149"/>
      <c r="P16236" s="135"/>
      <c r="Q16236" s="135"/>
    </row>
    <row r="16237" spans="5:17" x14ac:dyDescent="0.25">
      <c r="E16237" s="265"/>
      <c r="M16237" s="159"/>
      <c r="N16237" s="149"/>
      <c r="P16237" s="135"/>
      <c r="Q16237" s="135"/>
    </row>
    <row r="16238" spans="5:17" x14ac:dyDescent="0.25">
      <c r="E16238" s="265"/>
      <c r="M16238" s="159"/>
      <c r="N16238" s="149"/>
      <c r="P16238" s="135"/>
      <c r="Q16238" s="135"/>
    </row>
    <row r="16239" spans="5:17" x14ac:dyDescent="0.25">
      <c r="E16239" s="265"/>
      <c r="M16239" s="159"/>
      <c r="N16239" s="149"/>
      <c r="P16239" s="135"/>
      <c r="Q16239" s="135"/>
    </row>
    <row r="16240" spans="5:17" x14ac:dyDescent="0.25">
      <c r="E16240" s="265"/>
      <c r="M16240" s="159"/>
      <c r="N16240" s="149"/>
      <c r="P16240" s="135"/>
      <c r="Q16240" s="135"/>
    </row>
    <row r="16241" spans="5:17" x14ac:dyDescent="0.25">
      <c r="E16241" s="265"/>
      <c r="M16241" s="159"/>
      <c r="N16241" s="149"/>
      <c r="P16241" s="135"/>
      <c r="Q16241" s="135"/>
    </row>
    <row r="16242" spans="5:17" x14ac:dyDescent="0.25">
      <c r="E16242" s="265"/>
      <c r="M16242" s="159"/>
      <c r="N16242" s="149"/>
      <c r="P16242" s="135"/>
      <c r="Q16242" s="135"/>
    </row>
    <row r="16243" spans="5:17" x14ac:dyDescent="0.25">
      <c r="E16243" s="265"/>
      <c r="M16243" s="159"/>
      <c r="N16243" s="149"/>
      <c r="P16243" s="135"/>
      <c r="Q16243" s="135"/>
    </row>
    <row r="16244" spans="5:17" x14ac:dyDescent="0.25">
      <c r="E16244" s="265"/>
      <c r="M16244" s="159"/>
      <c r="N16244" s="149"/>
      <c r="P16244" s="135"/>
      <c r="Q16244" s="135"/>
    </row>
    <row r="16245" spans="5:17" x14ac:dyDescent="0.25">
      <c r="E16245" s="265"/>
      <c r="M16245" s="159"/>
      <c r="N16245" s="149"/>
      <c r="P16245" s="135"/>
      <c r="Q16245" s="135"/>
    </row>
    <row r="16246" spans="5:17" x14ac:dyDescent="0.25">
      <c r="E16246" s="265"/>
      <c r="M16246" s="159"/>
      <c r="N16246" s="149"/>
      <c r="P16246" s="135"/>
      <c r="Q16246" s="135"/>
    </row>
    <row r="16247" spans="5:17" x14ac:dyDescent="0.25">
      <c r="E16247" s="265"/>
      <c r="M16247" s="159"/>
      <c r="N16247" s="149"/>
      <c r="P16247" s="135"/>
      <c r="Q16247" s="135"/>
    </row>
    <row r="16248" spans="5:17" x14ac:dyDescent="0.25">
      <c r="E16248" s="265"/>
      <c r="M16248" s="159"/>
      <c r="N16248" s="149"/>
      <c r="P16248" s="135"/>
      <c r="Q16248" s="135"/>
    </row>
    <row r="16249" spans="5:17" x14ac:dyDescent="0.25">
      <c r="E16249" s="265"/>
      <c r="M16249" s="159"/>
      <c r="N16249" s="149"/>
      <c r="P16249" s="135"/>
      <c r="Q16249" s="135"/>
    </row>
    <row r="16250" spans="5:17" x14ac:dyDescent="0.25">
      <c r="E16250" s="265"/>
      <c r="M16250" s="159"/>
      <c r="N16250" s="149"/>
      <c r="P16250" s="135"/>
      <c r="Q16250" s="135"/>
    </row>
    <row r="16251" spans="5:17" x14ac:dyDescent="0.25">
      <c r="E16251" s="265"/>
      <c r="M16251" s="159"/>
      <c r="N16251" s="149"/>
      <c r="P16251" s="135"/>
      <c r="Q16251" s="135"/>
    </row>
    <row r="16252" spans="5:17" x14ac:dyDescent="0.25">
      <c r="E16252" s="265"/>
      <c r="M16252" s="159"/>
      <c r="N16252" s="149"/>
      <c r="P16252" s="135"/>
      <c r="Q16252" s="135"/>
    </row>
    <row r="16253" spans="5:17" x14ac:dyDescent="0.25">
      <c r="E16253" s="265"/>
      <c r="M16253" s="159"/>
      <c r="N16253" s="149"/>
      <c r="P16253" s="135"/>
      <c r="Q16253" s="135"/>
    </row>
    <row r="16254" spans="5:17" x14ac:dyDescent="0.25">
      <c r="E16254" s="265"/>
      <c r="M16254" s="159"/>
      <c r="N16254" s="149"/>
      <c r="P16254" s="135"/>
      <c r="Q16254" s="135"/>
    </row>
    <row r="16255" spans="5:17" x14ac:dyDescent="0.25">
      <c r="E16255" s="265"/>
      <c r="M16255" s="159"/>
      <c r="N16255" s="149"/>
      <c r="P16255" s="135"/>
      <c r="Q16255" s="135"/>
    </row>
    <row r="16256" spans="5:17" x14ac:dyDescent="0.25">
      <c r="E16256" s="265"/>
      <c r="M16256" s="159"/>
      <c r="N16256" s="149"/>
      <c r="P16256" s="135"/>
      <c r="Q16256" s="135"/>
    </row>
    <row r="16257" spans="5:17" x14ac:dyDescent="0.25">
      <c r="E16257" s="265"/>
      <c r="M16257" s="159"/>
      <c r="N16257" s="149"/>
      <c r="P16257" s="135"/>
      <c r="Q16257" s="135"/>
    </row>
    <row r="16258" spans="5:17" x14ac:dyDescent="0.25">
      <c r="E16258" s="265"/>
      <c r="M16258" s="159"/>
      <c r="N16258" s="149"/>
      <c r="P16258" s="135"/>
      <c r="Q16258" s="135"/>
    </row>
    <row r="16259" spans="5:17" x14ac:dyDescent="0.25">
      <c r="E16259" s="265"/>
      <c r="M16259" s="159"/>
      <c r="N16259" s="149"/>
      <c r="P16259" s="135"/>
      <c r="Q16259" s="135"/>
    </row>
    <row r="16260" spans="5:17" x14ac:dyDescent="0.25">
      <c r="E16260" s="265"/>
      <c r="M16260" s="159"/>
      <c r="N16260" s="149"/>
      <c r="P16260" s="135"/>
      <c r="Q16260" s="135"/>
    </row>
    <row r="16261" spans="5:17" x14ac:dyDescent="0.25">
      <c r="E16261" s="265"/>
      <c r="M16261" s="159"/>
      <c r="N16261" s="149"/>
      <c r="P16261" s="135"/>
      <c r="Q16261" s="135"/>
    </row>
    <row r="16262" spans="5:17" x14ac:dyDescent="0.25">
      <c r="E16262" s="265"/>
      <c r="M16262" s="159"/>
      <c r="N16262" s="149"/>
      <c r="P16262" s="135"/>
      <c r="Q16262" s="135"/>
    </row>
    <row r="16263" spans="5:17" x14ac:dyDescent="0.25">
      <c r="E16263" s="265"/>
      <c r="M16263" s="159"/>
      <c r="N16263" s="149"/>
      <c r="P16263" s="135"/>
      <c r="Q16263" s="135"/>
    </row>
    <row r="16264" spans="5:17" x14ac:dyDescent="0.25">
      <c r="E16264" s="265"/>
      <c r="M16264" s="159"/>
      <c r="N16264" s="149"/>
      <c r="P16264" s="135"/>
      <c r="Q16264" s="135"/>
    </row>
    <row r="16265" spans="5:17" x14ac:dyDescent="0.25">
      <c r="E16265" s="265"/>
      <c r="M16265" s="159"/>
      <c r="N16265" s="149"/>
      <c r="P16265" s="135"/>
      <c r="Q16265" s="135"/>
    </row>
    <row r="16266" spans="5:17" x14ac:dyDescent="0.25">
      <c r="E16266" s="265"/>
      <c r="M16266" s="159"/>
      <c r="N16266" s="149"/>
      <c r="P16266" s="135"/>
      <c r="Q16266" s="135"/>
    </row>
    <row r="16267" spans="5:17" x14ac:dyDescent="0.25">
      <c r="E16267" s="265"/>
      <c r="M16267" s="159"/>
      <c r="N16267" s="149"/>
      <c r="P16267" s="135"/>
      <c r="Q16267" s="135"/>
    </row>
    <row r="16268" spans="5:17" x14ac:dyDescent="0.25">
      <c r="E16268" s="265"/>
      <c r="M16268" s="159"/>
      <c r="N16268" s="149"/>
      <c r="P16268" s="135"/>
      <c r="Q16268" s="135"/>
    </row>
    <row r="16269" spans="5:17" x14ac:dyDescent="0.25">
      <c r="E16269" s="265"/>
      <c r="M16269" s="159"/>
      <c r="N16269" s="149"/>
      <c r="P16269" s="135"/>
      <c r="Q16269" s="135"/>
    </row>
    <row r="16270" spans="5:17" x14ac:dyDescent="0.25">
      <c r="E16270" s="265"/>
      <c r="M16270" s="159"/>
      <c r="N16270" s="149"/>
      <c r="P16270" s="135"/>
      <c r="Q16270" s="135"/>
    </row>
    <row r="16271" spans="5:17" x14ac:dyDescent="0.25">
      <c r="E16271" s="265"/>
      <c r="M16271" s="159"/>
      <c r="N16271" s="149"/>
      <c r="P16271" s="135"/>
      <c r="Q16271" s="135"/>
    </row>
    <row r="16272" spans="5:17" x14ac:dyDescent="0.25">
      <c r="E16272" s="265"/>
      <c r="M16272" s="159"/>
      <c r="N16272" s="149"/>
      <c r="P16272" s="135"/>
      <c r="Q16272" s="135"/>
    </row>
    <row r="16273" spans="5:17" x14ac:dyDescent="0.25">
      <c r="E16273" s="265"/>
      <c r="M16273" s="159"/>
      <c r="N16273" s="149"/>
      <c r="P16273" s="135"/>
      <c r="Q16273" s="135"/>
    </row>
    <row r="16274" spans="5:17" x14ac:dyDescent="0.25">
      <c r="E16274" s="265"/>
      <c r="M16274" s="159"/>
      <c r="N16274" s="149"/>
      <c r="P16274" s="135"/>
      <c r="Q16274" s="135"/>
    </row>
    <row r="16275" spans="5:17" x14ac:dyDescent="0.25">
      <c r="E16275" s="265"/>
      <c r="M16275" s="159"/>
      <c r="N16275" s="149"/>
      <c r="P16275" s="135"/>
      <c r="Q16275" s="135"/>
    </row>
    <row r="16276" spans="5:17" x14ac:dyDescent="0.25">
      <c r="E16276" s="265"/>
      <c r="M16276" s="159"/>
      <c r="N16276" s="149"/>
      <c r="P16276" s="135"/>
      <c r="Q16276" s="135"/>
    </row>
    <row r="16277" spans="5:17" x14ac:dyDescent="0.25">
      <c r="E16277" s="265"/>
      <c r="M16277" s="159"/>
      <c r="N16277" s="149"/>
      <c r="P16277" s="135"/>
      <c r="Q16277" s="135"/>
    </row>
    <row r="16278" spans="5:17" x14ac:dyDescent="0.25">
      <c r="E16278" s="265"/>
      <c r="M16278" s="159"/>
      <c r="N16278" s="149"/>
      <c r="P16278" s="135"/>
      <c r="Q16278" s="135"/>
    </row>
    <row r="16279" spans="5:17" x14ac:dyDescent="0.25">
      <c r="E16279" s="265"/>
      <c r="M16279" s="159"/>
      <c r="N16279" s="149"/>
      <c r="P16279" s="135"/>
      <c r="Q16279" s="135"/>
    </row>
    <row r="16280" spans="5:17" x14ac:dyDescent="0.25">
      <c r="E16280" s="265"/>
      <c r="M16280" s="159"/>
      <c r="N16280" s="149"/>
      <c r="P16280" s="135"/>
      <c r="Q16280" s="135"/>
    </row>
    <row r="16281" spans="5:17" x14ac:dyDescent="0.25">
      <c r="E16281" s="265"/>
      <c r="M16281" s="159"/>
      <c r="N16281" s="149"/>
      <c r="P16281" s="135"/>
      <c r="Q16281" s="135"/>
    </row>
    <row r="16282" spans="5:17" x14ac:dyDescent="0.25">
      <c r="E16282" s="265"/>
      <c r="M16282" s="159"/>
      <c r="N16282" s="149"/>
      <c r="P16282" s="135"/>
      <c r="Q16282" s="135"/>
    </row>
    <row r="16283" spans="5:17" x14ac:dyDescent="0.25">
      <c r="E16283" s="265"/>
      <c r="M16283" s="159"/>
      <c r="N16283" s="149"/>
      <c r="P16283" s="135"/>
      <c r="Q16283" s="135"/>
    </row>
    <row r="16284" spans="5:17" x14ac:dyDescent="0.25">
      <c r="E16284" s="265"/>
      <c r="M16284" s="159"/>
      <c r="N16284" s="149"/>
      <c r="P16284" s="135"/>
      <c r="Q16284" s="135"/>
    </row>
    <row r="16285" spans="5:17" x14ac:dyDescent="0.25">
      <c r="E16285" s="265"/>
      <c r="M16285" s="159"/>
      <c r="N16285" s="149"/>
      <c r="P16285" s="135"/>
      <c r="Q16285" s="135"/>
    </row>
    <row r="16286" spans="5:17" x14ac:dyDescent="0.25">
      <c r="E16286" s="265"/>
      <c r="M16286" s="159"/>
      <c r="N16286" s="149"/>
      <c r="P16286" s="135"/>
      <c r="Q16286" s="135"/>
    </row>
    <row r="16287" spans="5:17" x14ac:dyDescent="0.25">
      <c r="E16287" s="265"/>
      <c r="M16287" s="159"/>
      <c r="N16287" s="149"/>
      <c r="P16287" s="135"/>
      <c r="Q16287" s="135"/>
    </row>
    <row r="16288" spans="5:17" x14ac:dyDescent="0.25">
      <c r="E16288" s="265"/>
      <c r="M16288" s="159"/>
      <c r="N16288" s="149"/>
      <c r="P16288" s="135"/>
      <c r="Q16288" s="135"/>
    </row>
    <row r="16289" spans="5:17" x14ac:dyDescent="0.25">
      <c r="E16289" s="265"/>
      <c r="M16289" s="159"/>
      <c r="N16289" s="149"/>
      <c r="P16289" s="135"/>
      <c r="Q16289" s="135"/>
    </row>
    <row r="16290" spans="5:17" x14ac:dyDescent="0.25">
      <c r="E16290" s="265"/>
      <c r="M16290" s="159"/>
      <c r="N16290" s="149"/>
      <c r="P16290" s="135"/>
      <c r="Q16290" s="135"/>
    </row>
    <row r="16291" spans="5:17" x14ac:dyDescent="0.25">
      <c r="E16291" s="265"/>
      <c r="M16291" s="159"/>
      <c r="N16291" s="149"/>
      <c r="P16291" s="135"/>
      <c r="Q16291" s="135"/>
    </row>
    <row r="16292" spans="5:17" x14ac:dyDescent="0.25">
      <c r="E16292" s="265"/>
      <c r="M16292" s="159"/>
      <c r="N16292" s="149"/>
      <c r="P16292" s="135"/>
      <c r="Q16292" s="135"/>
    </row>
    <row r="16293" spans="5:17" x14ac:dyDescent="0.25">
      <c r="E16293" s="265"/>
      <c r="M16293" s="159"/>
      <c r="N16293" s="149"/>
      <c r="P16293" s="135"/>
      <c r="Q16293" s="135"/>
    </row>
    <row r="16294" spans="5:17" x14ac:dyDescent="0.25">
      <c r="E16294" s="265"/>
      <c r="M16294" s="159"/>
      <c r="N16294" s="149"/>
      <c r="P16294" s="135"/>
      <c r="Q16294" s="135"/>
    </row>
    <row r="16295" spans="5:17" x14ac:dyDescent="0.25">
      <c r="E16295" s="265"/>
      <c r="M16295" s="159"/>
      <c r="N16295" s="149"/>
      <c r="P16295" s="135"/>
      <c r="Q16295" s="135"/>
    </row>
    <row r="16296" spans="5:17" x14ac:dyDescent="0.25">
      <c r="E16296" s="265"/>
      <c r="M16296" s="159"/>
      <c r="N16296" s="149"/>
      <c r="P16296" s="135"/>
      <c r="Q16296" s="135"/>
    </row>
    <row r="16297" spans="5:17" x14ac:dyDescent="0.25">
      <c r="E16297" s="265"/>
      <c r="M16297" s="159"/>
      <c r="N16297" s="149"/>
      <c r="P16297" s="135"/>
      <c r="Q16297" s="135"/>
    </row>
    <row r="16298" spans="5:17" x14ac:dyDescent="0.25">
      <c r="E16298" s="265"/>
      <c r="M16298" s="159"/>
      <c r="N16298" s="149"/>
      <c r="P16298" s="135"/>
      <c r="Q16298" s="135"/>
    </row>
    <row r="16299" spans="5:17" x14ac:dyDescent="0.25">
      <c r="E16299" s="265"/>
      <c r="M16299" s="159"/>
      <c r="N16299" s="149"/>
      <c r="P16299" s="135"/>
      <c r="Q16299" s="135"/>
    </row>
    <row r="16300" spans="5:17" x14ac:dyDescent="0.25">
      <c r="E16300" s="265"/>
      <c r="M16300" s="159"/>
      <c r="N16300" s="149"/>
      <c r="P16300" s="135"/>
      <c r="Q16300" s="135"/>
    </row>
    <row r="16301" spans="5:17" x14ac:dyDescent="0.25">
      <c r="E16301" s="265"/>
      <c r="M16301" s="159"/>
      <c r="N16301" s="149"/>
      <c r="P16301" s="135"/>
      <c r="Q16301" s="135"/>
    </row>
    <row r="16302" spans="5:17" x14ac:dyDescent="0.25">
      <c r="E16302" s="265"/>
      <c r="M16302" s="159"/>
      <c r="N16302" s="149"/>
      <c r="P16302" s="135"/>
      <c r="Q16302" s="135"/>
    </row>
    <row r="16303" spans="5:17" x14ac:dyDescent="0.25">
      <c r="E16303" s="265"/>
      <c r="M16303" s="159"/>
      <c r="N16303" s="149"/>
      <c r="P16303" s="135"/>
      <c r="Q16303" s="135"/>
    </row>
    <row r="16304" spans="5:17" x14ac:dyDescent="0.25">
      <c r="E16304" s="265"/>
      <c r="M16304" s="159"/>
      <c r="N16304" s="149"/>
      <c r="P16304" s="135"/>
      <c r="Q16304" s="135"/>
    </row>
    <row r="16305" spans="5:17" x14ac:dyDescent="0.25">
      <c r="E16305" s="265"/>
      <c r="M16305" s="159"/>
      <c r="N16305" s="149"/>
      <c r="P16305" s="135"/>
      <c r="Q16305" s="135"/>
    </row>
    <row r="16306" spans="5:17" x14ac:dyDescent="0.25">
      <c r="E16306" s="265"/>
      <c r="M16306" s="159"/>
      <c r="N16306" s="149"/>
      <c r="P16306" s="135"/>
      <c r="Q16306" s="135"/>
    </row>
    <row r="16307" spans="5:17" x14ac:dyDescent="0.25">
      <c r="E16307" s="265"/>
      <c r="M16307" s="159"/>
      <c r="N16307" s="149"/>
      <c r="P16307" s="135"/>
      <c r="Q16307" s="135"/>
    </row>
    <row r="16308" spans="5:17" x14ac:dyDescent="0.25">
      <c r="E16308" s="265"/>
      <c r="M16308" s="159"/>
      <c r="N16308" s="149"/>
      <c r="P16308" s="135"/>
      <c r="Q16308" s="135"/>
    </row>
    <row r="16309" spans="5:17" x14ac:dyDescent="0.25">
      <c r="E16309" s="265"/>
      <c r="M16309" s="159"/>
      <c r="N16309" s="149"/>
      <c r="P16309" s="135"/>
      <c r="Q16309" s="135"/>
    </row>
    <row r="16310" spans="5:17" x14ac:dyDescent="0.25">
      <c r="E16310" s="265"/>
      <c r="M16310" s="159"/>
      <c r="N16310" s="149"/>
      <c r="P16310" s="135"/>
      <c r="Q16310" s="135"/>
    </row>
    <row r="16311" spans="5:17" x14ac:dyDescent="0.25">
      <c r="E16311" s="265"/>
      <c r="M16311" s="159"/>
      <c r="N16311" s="149"/>
      <c r="P16311" s="135"/>
      <c r="Q16311" s="135"/>
    </row>
    <row r="16312" spans="5:17" x14ac:dyDescent="0.25">
      <c r="E16312" s="265"/>
      <c r="M16312" s="159"/>
      <c r="N16312" s="149"/>
      <c r="P16312" s="135"/>
      <c r="Q16312" s="135"/>
    </row>
    <row r="16313" spans="5:17" x14ac:dyDescent="0.25">
      <c r="E16313" s="265"/>
      <c r="M16313" s="159"/>
      <c r="N16313" s="149"/>
      <c r="P16313" s="135"/>
      <c r="Q16313" s="135"/>
    </row>
    <row r="16314" spans="5:17" x14ac:dyDescent="0.25">
      <c r="E16314" s="265"/>
      <c r="M16314" s="159"/>
      <c r="N16314" s="149"/>
      <c r="P16314" s="135"/>
      <c r="Q16314" s="135"/>
    </row>
    <row r="16315" spans="5:17" x14ac:dyDescent="0.25">
      <c r="E16315" s="265"/>
      <c r="M16315" s="159"/>
      <c r="N16315" s="149"/>
      <c r="P16315" s="135"/>
      <c r="Q16315" s="135"/>
    </row>
    <row r="16316" spans="5:17" x14ac:dyDescent="0.25">
      <c r="E16316" s="265"/>
      <c r="M16316" s="159"/>
      <c r="N16316" s="149"/>
      <c r="P16316" s="135"/>
      <c r="Q16316" s="135"/>
    </row>
    <row r="16317" spans="5:17" x14ac:dyDescent="0.25">
      <c r="E16317" s="265"/>
      <c r="M16317" s="159"/>
      <c r="N16317" s="149"/>
      <c r="P16317" s="135"/>
      <c r="Q16317" s="135"/>
    </row>
    <row r="16318" spans="5:17" x14ac:dyDescent="0.25">
      <c r="E16318" s="265"/>
      <c r="M16318" s="159"/>
      <c r="N16318" s="149"/>
      <c r="P16318" s="135"/>
      <c r="Q16318" s="135"/>
    </row>
    <row r="16319" spans="5:17" x14ac:dyDescent="0.25">
      <c r="E16319" s="265"/>
      <c r="M16319" s="159"/>
      <c r="N16319" s="149"/>
      <c r="P16319" s="135"/>
      <c r="Q16319" s="135"/>
    </row>
    <row r="16320" spans="5:17" x14ac:dyDescent="0.25">
      <c r="E16320" s="265"/>
      <c r="M16320" s="159"/>
      <c r="N16320" s="149"/>
      <c r="P16320" s="135"/>
      <c r="Q16320" s="135"/>
    </row>
    <row r="16321" spans="5:17" x14ac:dyDescent="0.25">
      <c r="E16321" s="265"/>
      <c r="M16321" s="159"/>
      <c r="N16321" s="149"/>
      <c r="P16321" s="135"/>
      <c r="Q16321" s="135"/>
    </row>
    <row r="16322" spans="5:17" x14ac:dyDescent="0.25">
      <c r="E16322" s="265"/>
      <c r="M16322" s="159"/>
      <c r="N16322" s="149"/>
      <c r="P16322" s="135"/>
      <c r="Q16322" s="135"/>
    </row>
    <row r="16323" spans="5:17" x14ac:dyDescent="0.25">
      <c r="E16323" s="265"/>
      <c r="M16323" s="159"/>
      <c r="N16323" s="149"/>
      <c r="P16323" s="135"/>
      <c r="Q16323" s="135"/>
    </row>
    <row r="16324" spans="5:17" x14ac:dyDescent="0.25">
      <c r="E16324" s="265"/>
      <c r="M16324" s="159"/>
      <c r="N16324" s="149"/>
      <c r="P16324" s="135"/>
      <c r="Q16324" s="135"/>
    </row>
    <row r="16325" spans="5:17" x14ac:dyDescent="0.25">
      <c r="E16325" s="265"/>
      <c r="M16325" s="159"/>
      <c r="N16325" s="149"/>
      <c r="P16325" s="135"/>
      <c r="Q16325" s="135"/>
    </row>
    <row r="16326" spans="5:17" x14ac:dyDescent="0.25">
      <c r="E16326" s="265"/>
      <c r="M16326" s="159"/>
      <c r="N16326" s="149"/>
      <c r="P16326" s="135"/>
      <c r="Q16326" s="135"/>
    </row>
    <row r="16327" spans="5:17" x14ac:dyDescent="0.25">
      <c r="E16327" s="265"/>
      <c r="M16327" s="159"/>
      <c r="N16327" s="149"/>
      <c r="P16327" s="135"/>
      <c r="Q16327" s="135"/>
    </row>
    <row r="16328" spans="5:17" x14ac:dyDescent="0.25">
      <c r="E16328" s="265"/>
      <c r="M16328" s="159"/>
      <c r="N16328" s="149"/>
      <c r="P16328" s="135"/>
      <c r="Q16328" s="135"/>
    </row>
    <row r="16329" spans="5:17" x14ac:dyDescent="0.25">
      <c r="E16329" s="265"/>
      <c r="M16329" s="159"/>
      <c r="N16329" s="149"/>
      <c r="P16329" s="135"/>
      <c r="Q16329" s="135"/>
    </row>
    <row r="16330" spans="5:17" x14ac:dyDescent="0.25">
      <c r="E16330" s="265"/>
      <c r="M16330" s="159"/>
      <c r="N16330" s="149"/>
      <c r="P16330" s="135"/>
      <c r="Q16330" s="135"/>
    </row>
    <row r="16331" spans="5:17" x14ac:dyDescent="0.25">
      <c r="E16331" s="265"/>
      <c r="M16331" s="159"/>
      <c r="N16331" s="149"/>
      <c r="P16331" s="135"/>
      <c r="Q16331" s="135"/>
    </row>
    <row r="16332" spans="5:17" x14ac:dyDescent="0.25">
      <c r="E16332" s="265"/>
      <c r="M16332" s="159"/>
      <c r="N16332" s="149"/>
      <c r="P16332" s="135"/>
      <c r="Q16332" s="135"/>
    </row>
    <row r="16333" spans="5:17" x14ac:dyDescent="0.25">
      <c r="E16333" s="265"/>
      <c r="M16333" s="159"/>
      <c r="N16333" s="149"/>
      <c r="P16333" s="135"/>
      <c r="Q16333" s="135"/>
    </row>
    <row r="16334" spans="5:17" x14ac:dyDescent="0.25">
      <c r="E16334" s="265"/>
      <c r="M16334" s="159"/>
      <c r="N16334" s="149"/>
      <c r="P16334" s="135"/>
      <c r="Q16334" s="135"/>
    </row>
    <row r="16335" spans="5:17" x14ac:dyDescent="0.25">
      <c r="E16335" s="265"/>
      <c r="M16335" s="159"/>
      <c r="N16335" s="149"/>
      <c r="P16335" s="135"/>
      <c r="Q16335" s="135"/>
    </row>
    <row r="16336" spans="5:17" x14ac:dyDescent="0.25">
      <c r="E16336" s="265"/>
      <c r="M16336" s="159"/>
      <c r="N16336" s="149"/>
      <c r="P16336" s="135"/>
      <c r="Q16336" s="135"/>
    </row>
    <row r="16337" spans="5:17" x14ac:dyDescent="0.25">
      <c r="E16337" s="265"/>
      <c r="M16337" s="159"/>
      <c r="N16337" s="149"/>
      <c r="P16337" s="135"/>
      <c r="Q16337" s="135"/>
    </row>
    <row r="16338" spans="5:17" x14ac:dyDescent="0.25">
      <c r="E16338" s="265"/>
      <c r="M16338" s="159"/>
      <c r="N16338" s="149"/>
      <c r="P16338" s="135"/>
      <c r="Q16338" s="135"/>
    </row>
    <row r="16339" spans="5:17" x14ac:dyDescent="0.25">
      <c r="E16339" s="265"/>
      <c r="M16339" s="159"/>
      <c r="N16339" s="149"/>
      <c r="P16339" s="135"/>
      <c r="Q16339" s="135"/>
    </row>
    <row r="16340" spans="5:17" x14ac:dyDescent="0.25">
      <c r="E16340" s="265"/>
      <c r="M16340" s="159"/>
      <c r="N16340" s="149"/>
      <c r="P16340" s="135"/>
      <c r="Q16340" s="135"/>
    </row>
    <row r="16341" spans="5:17" x14ac:dyDescent="0.25">
      <c r="E16341" s="265"/>
      <c r="M16341" s="159"/>
      <c r="N16341" s="149"/>
      <c r="P16341" s="135"/>
      <c r="Q16341" s="135"/>
    </row>
    <row r="16342" spans="5:17" x14ac:dyDescent="0.25">
      <c r="E16342" s="265"/>
      <c r="M16342" s="159"/>
      <c r="N16342" s="149"/>
      <c r="P16342" s="135"/>
      <c r="Q16342" s="135"/>
    </row>
    <row r="16343" spans="5:17" x14ac:dyDescent="0.25">
      <c r="E16343" s="265"/>
      <c r="M16343" s="159"/>
      <c r="N16343" s="149"/>
      <c r="P16343" s="135"/>
      <c r="Q16343" s="135"/>
    </row>
    <row r="16344" spans="5:17" x14ac:dyDescent="0.25">
      <c r="E16344" s="265"/>
      <c r="M16344" s="159"/>
      <c r="N16344" s="149"/>
      <c r="P16344" s="135"/>
      <c r="Q16344" s="135"/>
    </row>
    <row r="16345" spans="5:17" x14ac:dyDescent="0.25">
      <c r="E16345" s="265"/>
      <c r="M16345" s="159"/>
      <c r="N16345" s="149"/>
      <c r="P16345" s="135"/>
      <c r="Q16345" s="135"/>
    </row>
    <row r="16346" spans="5:17" x14ac:dyDescent="0.25">
      <c r="E16346" s="265"/>
      <c r="M16346" s="159"/>
      <c r="N16346" s="149"/>
      <c r="P16346" s="135"/>
      <c r="Q16346" s="135"/>
    </row>
    <row r="16347" spans="5:17" x14ac:dyDescent="0.25">
      <c r="E16347" s="265"/>
      <c r="M16347" s="159"/>
      <c r="N16347" s="149"/>
      <c r="P16347" s="135"/>
      <c r="Q16347" s="135"/>
    </row>
    <row r="16348" spans="5:17" x14ac:dyDescent="0.25">
      <c r="E16348" s="265"/>
      <c r="M16348" s="159"/>
      <c r="N16348" s="149"/>
      <c r="P16348" s="135"/>
      <c r="Q16348" s="135"/>
    </row>
    <row r="16349" spans="5:17" x14ac:dyDescent="0.25">
      <c r="E16349" s="265"/>
      <c r="M16349" s="159"/>
      <c r="N16349" s="149"/>
      <c r="P16349" s="135"/>
      <c r="Q16349" s="135"/>
    </row>
    <row r="16350" spans="5:17" x14ac:dyDescent="0.25">
      <c r="E16350" s="265"/>
      <c r="M16350" s="159"/>
      <c r="N16350" s="149"/>
      <c r="P16350" s="135"/>
      <c r="Q16350" s="135"/>
    </row>
    <row r="16351" spans="5:17" x14ac:dyDescent="0.25">
      <c r="E16351" s="265"/>
      <c r="M16351" s="159"/>
      <c r="N16351" s="149"/>
      <c r="P16351" s="135"/>
      <c r="Q16351" s="135"/>
    </row>
    <row r="16352" spans="5:17" x14ac:dyDescent="0.25">
      <c r="E16352" s="265"/>
      <c r="M16352" s="159"/>
      <c r="N16352" s="149"/>
      <c r="P16352" s="135"/>
      <c r="Q16352" s="135"/>
    </row>
    <row r="16353" spans="5:17" x14ac:dyDescent="0.25">
      <c r="E16353" s="265"/>
      <c r="M16353" s="159"/>
      <c r="N16353" s="149"/>
      <c r="P16353" s="135"/>
      <c r="Q16353" s="135"/>
    </row>
    <row r="16354" spans="5:17" x14ac:dyDescent="0.25">
      <c r="E16354" s="265"/>
      <c r="M16354" s="159"/>
      <c r="N16354" s="149"/>
      <c r="P16354" s="135"/>
      <c r="Q16354" s="135"/>
    </row>
    <row r="16355" spans="5:17" x14ac:dyDescent="0.25">
      <c r="E16355" s="265"/>
      <c r="M16355" s="159"/>
      <c r="N16355" s="149"/>
      <c r="P16355" s="135"/>
      <c r="Q16355" s="135"/>
    </row>
    <row r="16356" spans="5:17" x14ac:dyDescent="0.25">
      <c r="E16356" s="265"/>
      <c r="M16356" s="159"/>
      <c r="N16356" s="149"/>
      <c r="P16356" s="135"/>
      <c r="Q16356" s="135"/>
    </row>
    <row r="16357" spans="5:17" x14ac:dyDescent="0.25">
      <c r="E16357" s="265"/>
      <c r="M16357" s="159"/>
      <c r="N16357" s="149"/>
      <c r="P16357" s="135"/>
      <c r="Q16357" s="135"/>
    </row>
    <row r="16358" spans="5:17" x14ac:dyDescent="0.25">
      <c r="E16358" s="265"/>
      <c r="M16358" s="159"/>
      <c r="N16358" s="149"/>
      <c r="P16358" s="135"/>
      <c r="Q16358" s="135"/>
    </row>
    <row r="16359" spans="5:17" x14ac:dyDescent="0.25">
      <c r="E16359" s="265"/>
      <c r="M16359" s="159"/>
      <c r="N16359" s="149"/>
      <c r="P16359" s="135"/>
      <c r="Q16359" s="135"/>
    </row>
    <row r="16360" spans="5:17" x14ac:dyDescent="0.25">
      <c r="E16360" s="265"/>
      <c r="M16360" s="159"/>
      <c r="N16360" s="149"/>
      <c r="P16360" s="135"/>
      <c r="Q16360" s="135"/>
    </row>
    <row r="16361" spans="5:17" x14ac:dyDescent="0.25">
      <c r="E16361" s="265"/>
      <c r="M16361" s="159"/>
      <c r="N16361" s="149"/>
      <c r="P16361" s="135"/>
      <c r="Q16361" s="135"/>
    </row>
    <row r="16362" spans="5:17" x14ac:dyDescent="0.25">
      <c r="E16362" s="265"/>
      <c r="M16362" s="159"/>
      <c r="N16362" s="149"/>
      <c r="P16362" s="135"/>
      <c r="Q16362" s="135"/>
    </row>
    <row r="16363" spans="5:17" x14ac:dyDescent="0.25">
      <c r="E16363" s="265"/>
      <c r="M16363" s="159"/>
      <c r="N16363" s="149"/>
      <c r="P16363" s="135"/>
      <c r="Q16363" s="135"/>
    </row>
    <row r="16364" spans="5:17" x14ac:dyDescent="0.25">
      <c r="E16364" s="265"/>
      <c r="M16364" s="159"/>
      <c r="N16364" s="149"/>
      <c r="P16364" s="135"/>
      <c r="Q16364" s="135"/>
    </row>
    <row r="16365" spans="5:17" x14ac:dyDescent="0.25">
      <c r="E16365" s="265"/>
      <c r="M16365" s="159"/>
      <c r="N16365" s="149"/>
      <c r="P16365" s="135"/>
      <c r="Q16365" s="135"/>
    </row>
    <row r="16366" spans="5:17" x14ac:dyDescent="0.25">
      <c r="E16366" s="265"/>
      <c r="M16366" s="159"/>
      <c r="N16366" s="149"/>
      <c r="P16366" s="135"/>
      <c r="Q16366" s="135"/>
    </row>
    <row r="16367" spans="5:17" x14ac:dyDescent="0.25">
      <c r="E16367" s="265"/>
      <c r="M16367" s="159"/>
      <c r="N16367" s="149"/>
      <c r="P16367" s="135"/>
      <c r="Q16367" s="135"/>
    </row>
    <row r="16368" spans="5:17" x14ac:dyDescent="0.25">
      <c r="E16368" s="265"/>
      <c r="M16368" s="159"/>
      <c r="N16368" s="149"/>
      <c r="P16368" s="135"/>
      <c r="Q16368" s="135"/>
    </row>
    <row r="16369" spans="5:17" x14ac:dyDescent="0.25">
      <c r="E16369" s="265"/>
      <c r="M16369" s="159"/>
      <c r="N16369" s="149"/>
      <c r="P16369" s="135"/>
      <c r="Q16369" s="135"/>
    </row>
    <row r="16370" spans="5:17" x14ac:dyDescent="0.25">
      <c r="E16370" s="265"/>
      <c r="M16370" s="159"/>
      <c r="N16370" s="149"/>
      <c r="P16370" s="135"/>
      <c r="Q16370" s="135"/>
    </row>
    <row r="16371" spans="5:17" x14ac:dyDescent="0.25">
      <c r="E16371" s="265"/>
      <c r="M16371" s="159"/>
      <c r="N16371" s="149"/>
      <c r="P16371" s="135"/>
      <c r="Q16371" s="135"/>
    </row>
    <row r="16372" spans="5:17" x14ac:dyDescent="0.25">
      <c r="E16372" s="265"/>
      <c r="M16372" s="159"/>
      <c r="N16372" s="149"/>
      <c r="P16372" s="135"/>
      <c r="Q16372" s="135"/>
    </row>
    <row r="16373" spans="5:17" x14ac:dyDescent="0.25">
      <c r="E16373" s="265"/>
      <c r="M16373" s="159"/>
      <c r="N16373" s="149"/>
      <c r="P16373" s="135"/>
      <c r="Q16373" s="135"/>
    </row>
    <row r="16374" spans="5:17" x14ac:dyDescent="0.25">
      <c r="E16374" s="265"/>
      <c r="M16374" s="159"/>
      <c r="N16374" s="149"/>
      <c r="P16374" s="135"/>
      <c r="Q16374" s="135"/>
    </row>
    <row r="16375" spans="5:17" x14ac:dyDescent="0.25">
      <c r="E16375" s="265"/>
      <c r="M16375" s="159"/>
      <c r="N16375" s="149"/>
      <c r="P16375" s="135"/>
      <c r="Q16375" s="135"/>
    </row>
    <row r="16376" spans="5:17" x14ac:dyDescent="0.25">
      <c r="E16376" s="265"/>
      <c r="M16376" s="159"/>
      <c r="N16376" s="149"/>
      <c r="P16376" s="135"/>
      <c r="Q16376" s="135"/>
    </row>
    <row r="16377" spans="5:17" x14ac:dyDescent="0.25">
      <c r="E16377" s="265"/>
      <c r="M16377" s="159"/>
      <c r="N16377" s="149"/>
      <c r="P16377" s="135"/>
      <c r="Q16377" s="135"/>
    </row>
    <row r="16378" spans="5:17" x14ac:dyDescent="0.25">
      <c r="E16378" s="265"/>
      <c r="M16378" s="159"/>
      <c r="N16378" s="149"/>
      <c r="P16378" s="135"/>
      <c r="Q16378" s="135"/>
    </row>
    <row r="16379" spans="5:17" x14ac:dyDescent="0.25">
      <c r="E16379" s="265"/>
      <c r="M16379" s="159"/>
      <c r="N16379" s="149"/>
      <c r="P16379" s="135"/>
      <c r="Q16379" s="135"/>
    </row>
    <row r="16380" spans="5:17" x14ac:dyDescent="0.25">
      <c r="E16380" s="265"/>
      <c r="M16380" s="159"/>
      <c r="N16380" s="149"/>
      <c r="P16380" s="135"/>
      <c r="Q16380" s="135"/>
    </row>
    <row r="16381" spans="5:17" x14ac:dyDescent="0.25">
      <c r="E16381" s="265"/>
      <c r="M16381" s="159"/>
      <c r="N16381" s="149"/>
      <c r="P16381" s="135"/>
      <c r="Q16381" s="135"/>
    </row>
    <row r="16382" spans="5:17" x14ac:dyDescent="0.25">
      <c r="E16382" s="265"/>
      <c r="M16382" s="159"/>
      <c r="N16382" s="149"/>
      <c r="P16382" s="135"/>
      <c r="Q16382" s="135"/>
    </row>
    <row r="16383" spans="5:17" x14ac:dyDescent="0.25">
      <c r="E16383" s="265"/>
      <c r="M16383" s="159"/>
      <c r="N16383" s="149"/>
      <c r="P16383" s="135"/>
      <c r="Q16383" s="135"/>
    </row>
    <row r="16384" spans="5:17" x14ac:dyDescent="0.25">
      <c r="E16384" s="265"/>
      <c r="M16384" s="159"/>
      <c r="N16384" s="149"/>
      <c r="P16384" s="135"/>
      <c r="Q16384" s="135"/>
    </row>
    <row r="16385" spans="5:17" x14ac:dyDescent="0.25">
      <c r="E16385" s="265"/>
      <c r="M16385" s="159"/>
      <c r="N16385" s="149"/>
      <c r="P16385" s="135"/>
      <c r="Q16385" s="135"/>
    </row>
    <row r="16386" spans="5:17" x14ac:dyDescent="0.25">
      <c r="E16386" s="265"/>
      <c r="M16386" s="159"/>
      <c r="N16386" s="149"/>
      <c r="P16386" s="135"/>
      <c r="Q16386" s="135"/>
    </row>
    <row r="16387" spans="5:17" x14ac:dyDescent="0.25">
      <c r="E16387" s="265"/>
      <c r="M16387" s="159"/>
      <c r="N16387" s="149"/>
      <c r="P16387" s="135"/>
      <c r="Q16387" s="135"/>
    </row>
    <row r="16388" spans="5:17" x14ac:dyDescent="0.25">
      <c r="E16388" s="265"/>
      <c r="M16388" s="159"/>
      <c r="N16388" s="149"/>
      <c r="P16388" s="135"/>
      <c r="Q16388" s="135"/>
    </row>
    <row r="16389" spans="5:17" x14ac:dyDescent="0.25">
      <c r="E16389" s="265"/>
      <c r="M16389" s="159"/>
      <c r="N16389" s="149"/>
      <c r="P16389" s="135"/>
      <c r="Q16389" s="135"/>
    </row>
    <row r="16390" spans="5:17" x14ac:dyDescent="0.25">
      <c r="E16390" s="265"/>
      <c r="M16390" s="159"/>
      <c r="N16390" s="149"/>
      <c r="P16390" s="135"/>
      <c r="Q16390" s="135"/>
    </row>
    <row r="16391" spans="5:17" x14ac:dyDescent="0.25">
      <c r="E16391" s="265"/>
      <c r="M16391" s="159"/>
      <c r="N16391" s="149"/>
      <c r="P16391" s="135"/>
      <c r="Q16391" s="135"/>
    </row>
    <row r="16392" spans="5:17" x14ac:dyDescent="0.25">
      <c r="E16392" s="265"/>
      <c r="M16392" s="159"/>
      <c r="N16392" s="149"/>
      <c r="P16392" s="135"/>
      <c r="Q16392" s="135"/>
    </row>
    <row r="16393" spans="5:17" x14ac:dyDescent="0.25">
      <c r="E16393" s="265"/>
      <c r="M16393" s="159"/>
      <c r="N16393" s="149"/>
      <c r="P16393" s="135"/>
      <c r="Q16393" s="135"/>
    </row>
    <row r="16394" spans="5:17" x14ac:dyDescent="0.25">
      <c r="E16394" s="265"/>
      <c r="M16394" s="159"/>
      <c r="N16394" s="149"/>
      <c r="P16394" s="135"/>
      <c r="Q16394" s="135"/>
    </row>
    <row r="16395" spans="5:17" x14ac:dyDescent="0.25">
      <c r="E16395" s="265"/>
      <c r="M16395" s="159"/>
      <c r="N16395" s="149"/>
      <c r="P16395" s="135"/>
      <c r="Q16395" s="135"/>
    </row>
    <row r="16396" spans="5:17" x14ac:dyDescent="0.25">
      <c r="E16396" s="265"/>
      <c r="M16396" s="159"/>
      <c r="N16396" s="149"/>
      <c r="P16396" s="135"/>
      <c r="Q16396" s="135"/>
    </row>
    <row r="16397" spans="5:17" x14ac:dyDescent="0.25">
      <c r="E16397" s="265"/>
      <c r="M16397" s="159"/>
      <c r="N16397" s="149"/>
      <c r="P16397" s="135"/>
      <c r="Q16397" s="135"/>
    </row>
    <row r="16398" spans="5:17" x14ac:dyDescent="0.25">
      <c r="E16398" s="265"/>
      <c r="M16398" s="159"/>
      <c r="N16398" s="149"/>
      <c r="P16398" s="135"/>
      <c r="Q16398" s="135"/>
    </row>
    <row r="16399" spans="5:17" x14ac:dyDescent="0.25">
      <c r="E16399" s="265"/>
      <c r="M16399" s="159"/>
      <c r="N16399" s="149"/>
      <c r="P16399" s="135"/>
      <c r="Q16399" s="135"/>
    </row>
    <row r="16400" spans="5:17" x14ac:dyDescent="0.25">
      <c r="E16400" s="265"/>
      <c r="M16400" s="159"/>
      <c r="N16400" s="149"/>
      <c r="P16400" s="135"/>
      <c r="Q16400" s="135"/>
    </row>
    <row r="16401" spans="5:17" x14ac:dyDescent="0.25">
      <c r="E16401" s="265"/>
      <c r="M16401" s="159"/>
      <c r="N16401" s="149"/>
      <c r="P16401" s="135"/>
      <c r="Q16401" s="135"/>
    </row>
    <row r="16402" spans="5:17" x14ac:dyDescent="0.25">
      <c r="E16402" s="265"/>
      <c r="M16402" s="159"/>
      <c r="N16402" s="149"/>
      <c r="P16402" s="135"/>
      <c r="Q16402" s="135"/>
    </row>
    <row r="16403" spans="5:17" x14ac:dyDescent="0.25">
      <c r="E16403" s="265"/>
      <c r="M16403" s="159"/>
      <c r="N16403" s="149"/>
      <c r="P16403" s="135"/>
      <c r="Q16403" s="135"/>
    </row>
    <row r="16404" spans="5:17" x14ac:dyDescent="0.25">
      <c r="E16404" s="265"/>
      <c r="M16404" s="159"/>
      <c r="N16404" s="149"/>
      <c r="P16404" s="135"/>
      <c r="Q16404" s="135"/>
    </row>
    <row r="16405" spans="5:17" x14ac:dyDescent="0.25">
      <c r="E16405" s="265"/>
      <c r="M16405" s="159"/>
      <c r="N16405" s="149"/>
      <c r="P16405" s="135"/>
      <c r="Q16405" s="135"/>
    </row>
    <row r="16406" spans="5:17" x14ac:dyDescent="0.25">
      <c r="E16406" s="265"/>
      <c r="M16406" s="159"/>
      <c r="N16406" s="149"/>
      <c r="P16406" s="135"/>
      <c r="Q16406" s="135"/>
    </row>
    <row r="16407" spans="5:17" x14ac:dyDescent="0.25">
      <c r="E16407" s="265"/>
      <c r="M16407" s="159"/>
      <c r="N16407" s="149"/>
      <c r="P16407" s="135"/>
      <c r="Q16407" s="135"/>
    </row>
    <row r="16408" spans="5:17" x14ac:dyDescent="0.25">
      <c r="E16408" s="265"/>
      <c r="M16408" s="159"/>
      <c r="N16408" s="149"/>
      <c r="P16408" s="135"/>
      <c r="Q16408" s="135"/>
    </row>
    <row r="16409" spans="5:17" x14ac:dyDescent="0.25">
      <c r="E16409" s="265"/>
      <c r="M16409" s="159"/>
      <c r="N16409" s="149"/>
      <c r="P16409" s="135"/>
      <c r="Q16409" s="135"/>
    </row>
    <row r="16410" spans="5:17" x14ac:dyDescent="0.25">
      <c r="E16410" s="265"/>
      <c r="M16410" s="159"/>
      <c r="N16410" s="149"/>
      <c r="P16410" s="135"/>
      <c r="Q16410" s="135"/>
    </row>
    <row r="16411" spans="5:17" x14ac:dyDescent="0.25">
      <c r="E16411" s="265"/>
      <c r="M16411" s="159"/>
      <c r="N16411" s="149"/>
      <c r="P16411" s="135"/>
      <c r="Q16411" s="135"/>
    </row>
    <row r="16412" spans="5:17" x14ac:dyDescent="0.25">
      <c r="E16412" s="265"/>
      <c r="M16412" s="159"/>
      <c r="N16412" s="149"/>
      <c r="P16412" s="135"/>
      <c r="Q16412" s="135"/>
    </row>
    <row r="16413" spans="5:17" x14ac:dyDescent="0.25">
      <c r="E16413" s="265"/>
      <c r="M16413" s="159"/>
      <c r="N16413" s="149"/>
      <c r="P16413" s="135"/>
      <c r="Q16413" s="135"/>
    </row>
    <row r="16414" spans="5:17" x14ac:dyDescent="0.25">
      <c r="E16414" s="265"/>
      <c r="M16414" s="159"/>
      <c r="N16414" s="149"/>
      <c r="P16414" s="135"/>
      <c r="Q16414" s="135"/>
    </row>
    <row r="16415" spans="5:17" x14ac:dyDescent="0.25">
      <c r="E16415" s="265"/>
      <c r="M16415" s="159"/>
      <c r="N16415" s="149"/>
      <c r="P16415" s="135"/>
      <c r="Q16415" s="135"/>
    </row>
    <row r="16416" spans="5:17" x14ac:dyDescent="0.25">
      <c r="E16416" s="265"/>
      <c r="M16416" s="159"/>
      <c r="N16416" s="149"/>
      <c r="P16416" s="135"/>
      <c r="Q16416" s="135"/>
    </row>
    <row r="16417" spans="5:17" x14ac:dyDescent="0.25">
      <c r="E16417" s="265"/>
      <c r="M16417" s="159"/>
      <c r="N16417" s="149"/>
      <c r="P16417" s="135"/>
      <c r="Q16417" s="135"/>
    </row>
    <row r="16418" spans="5:17" x14ac:dyDescent="0.25">
      <c r="E16418" s="265"/>
      <c r="M16418" s="159"/>
      <c r="N16418" s="149"/>
      <c r="P16418" s="135"/>
      <c r="Q16418" s="135"/>
    </row>
    <row r="16419" spans="5:17" x14ac:dyDescent="0.25">
      <c r="E16419" s="265"/>
      <c r="M16419" s="159"/>
      <c r="N16419" s="149"/>
      <c r="P16419" s="135"/>
      <c r="Q16419" s="135"/>
    </row>
    <row r="16420" spans="5:17" x14ac:dyDescent="0.25">
      <c r="E16420" s="265"/>
      <c r="M16420" s="159"/>
      <c r="N16420" s="149"/>
      <c r="P16420" s="135"/>
      <c r="Q16420" s="135"/>
    </row>
    <row r="16421" spans="5:17" x14ac:dyDescent="0.25">
      <c r="E16421" s="265"/>
      <c r="M16421" s="159"/>
      <c r="N16421" s="149"/>
      <c r="P16421" s="135"/>
      <c r="Q16421" s="135"/>
    </row>
    <row r="16422" spans="5:17" x14ac:dyDescent="0.25">
      <c r="E16422" s="265"/>
      <c r="M16422" s="159"/>
      <c r="N16422" s="149"/>
      <c r="P16422" s="135"/>
      <c r="Q16422" s="135"/>
    </row>
    <row r="16423" spans="5:17" x14ac:dyDescent="0.25">
      <c r="E16423" s="265"/>
      <c r="M16423" s="159"/>
      <c r="N16423" s="149"/>
      <c r="P16423" s="135"/>
      <c r="Q16423" s="135"/>
    </row>
    <row r="16424" spans="5:17" x14ac:dyDescent="0.25">
      <c r="E16424" s="265"/>
      <c r="M16424" s="159"/>
      <c r="N16424" s="149"/>
      <c r="P16424" s="135"/>
      <c r="Q16424" s="135"/>
    </row>
    <row r="16425" spans="5:17" x14ac:dyDescent="0.25">
      <c r="E16425" s="265"/>
      <c r="M16425" s="159"/>
      <c r="N16425" s="149"/>
      <c r="P16425" s="135"/>
      <c r="Q16425" s="135"/>
    </row>
    <row r="16426" spans="5:17" x14ac:dyDescent="0.25">
      <c r="E16426" s="265"/>
      <c r="M16426" s="159"/>
      <c r="N16426" s="149"/>
      <c r="P16426" s="135"/>
      <c r="Q16426" s="135"/>
    </row>
    <row r="16427" spans="5:17" x14ac:dyDescent="0.25">
      <c r="E16427" s="265"/>
      <c r="M16427" s="159"/>
      <c r="N16427" s="149"/>
      <c r="P16427" s="135"/>
      <c r="Q16427" s="135"/>
    </row>
    <row r="16428" spans="5:17" x14ac:dyDescent="0.25">
      <c r="E16428" s="265"/>
      <c r="M16428" s="159"/>
      <c r="N16428" s="149"/>
      <c r="P16428" s="135"/>
      <c r="Q16428" s="135"/>
    </row>
    <row r="16429" spans="5:17" x14ac:dyDescent="0.25">
      <c r="E16429" s="265"/>
      <c r="M16429" s="159"/>
      <c r="N16429" s="149"/>
      <c r="P16429" s="135"/>
      <c r="Q16429" s="135"/>
    </row>
    <row r="16430" spans="5:17" x14ac:dyDescent="0.25">
      <c r="E16430" s="265"/>
      <c r="M16430" s="159"/>
      <c r="N16430" s="149"/>
      <c r="P16430" s="135"/>
      <c r="Q16430" s="135"/>
    </row>
    <row r="16431" spans="5:17" x14ac:dyDescent="0.25">
      <c r="E16431" s="265"/>
      <c r="M16431" s="159"/>
      <c r="N16431" s="149"/>
      <c r="P16431" s="135"/>
      <c r="Q16431" s="135"/>
    </row>
    <row r="16432" spans="5:17" x14ac:dyDescent="0.25">
      <c r="E16432" s="265"/>
      <c r="M16432" s="159"/>
      <c r="N16432" s="149"/>
      <c r="P16432" s="135"/>
      <c r="Q16432" s="135"/>
    </row>
    <row r="16433" spans="5:17" x14ac:dyDescent="0.25">
      <c r="E16433" s="265"/>
      <c r="M16433" s="159"/>
      <c r="N16433" s="149"/>
      <c r="P16433" s="135"/>
      <c r="Q16433" s="135"/>
    </row>
    <row r="16434" spans="5:17" x14ac:dyDescent="0.25">
      <c r="E16434" s="265"/>
      <c r="M16434" s="159"/>
      <c r="N16434" s="149"/>
      <c r="P16434" s="135"/>
      <c r="Q16434" s="135"/>
    </row>
    <row r="16435" spans="5:17" x14ac:dyDescent="0.25">
      <c r="E16435" s="265"/>
      <c r="M16435" s="159"/>
      <c r="N16435" s="149"/>
      <c r="P16435" s="135"/>
      <c r="Q16435" s="135"/>
    </row>
    <row r="16436" spans="5:17" x14ac:dyDescent="0.25">
      <c r="E16436" s="265"/>
      <c r="M16436" s="159"/>
      <c r="N16436" s="149"/>
      <c r="P16436" s="135"/>
      <c r="Q16436" s="135"/>
    </row>
    <row r="16437" spans="5:17" x14ac:dyDescent="0.25">
      <c r="E16437" s="265"/>
      <c r="M16437" s="159"/>
      <c r="N16437" s="149"/>
      <c r="P16437" s="135"/>
      <c r="Q16437" s="135"/>
    </row>
    <row r="16438" spans="5:17" x14ac:dyDescent="0.25">
      <c r="E16438" s="265"/>
      <c r="M16438" s="159"/>
      <c r="N16438" s="149"/>
      <c r="P16438" s="135"/>
      <c r="Q16438" s="135"/>
    </row>
    <row r="16439" spans="5:17" x14ac:dyDescent="0.25">
      <c r="E16439" s="265"/>
      <c r="M16439" s="159"/>
      <c r="N16439" s="149"/>
      <c r="P16439" s="135"/>
      <c r="Q16439" s="135"/>
    </row>
    <row r="16440" spans="5:17" x14ac:dyDescent="0.25">
      <c r="E16440" s="265"/>
      <c r="M16440" s="159"/>
      <c r="N16440" s="149"/>
      <c r="P16440" s="135"/>
      <c r="Q16440" s="135"/>
    </row>
    <row r="16441" spans="5:17" x14ac:dyDescent="0.25">
      <c r="E16441" s="265"/>
      <c r="M16441" s="159"/>
      <c r="N16441" s="149"/>
      <c r="P16441" s="135"/>
      <c r="Q16441" s="135"/>
    </row>
    <row r="16442" spans="5:17" x14ac:dyDescent="0.25">
      <c r="E16442" s="265"/>
      <c r="M16442" s="159"/>
      <c r="N16442" s="149"/>
      <c r="P16442" s="135"/>
      <c r="Q16442" s="135"/>
    </row>
    <row r="16443" spans="5:17" x14ac:dyDescent="0.25">
      <c r="E16443" s="265"/>
      <c r="M16443" s="159"/>
      <c r="N16443" s="149"/>
      <c r="P16443" s="135"/>
      <c r="Q16443" s="135"/>
    </row>
    <row r="16444" spans="5:17" x14ac:dyDescent="0.25">
      <c r="E16444" s="265"/>
      <c r="M16444" s="159"/>
      <c r="N16444" s="149"/>
      <c r="P16444" s="135"/>
      <c r="Q16444" s="135"/>
    </row>
    <row r="16445" spans="5:17" x14ac:dyDescent="0.25">
      <c r="E16445" s="265"/>
      <c r="M16445" s="159"/>
      <c r="N16445" s="149"/>
      <c r="P16445" s="135"/>
      <c r="Q16445" s="135"/>
    </row>
    <row r="16446" spans="5:17" x14ac:dyDescent="0.25">
      <c r="E16446" s="265"/>
      <c r="M16446" s="159"/>
      <c r="N16446" s="149"/>
      <c r="P16446" s="135"/>
      <c r="Q16446" s="135"/>
    </row>
    <row r="16447" spans="5:17" x14ac:dyDescent="0.25">
      <c r="E16447" s="265"/>
      <c r="M16447" s="159"/>
      <c r="N16447" s="149"/>
      <c r="P16447" s="135"/>
      <c r="Q16447" s="135"/>
    </row>
    <row r="16448" spans="5:17" x14ac:dyDescent="0.25">
      <c r="E16448" s="265"/>
      <c r="M16448" s="159"/>
      <c r="N16448" s="149"/>
      <c r="P16448" s="135"/>
      <c r="Q16448" s="135"/>
    </row>
    <row r="16449" spans="5:17" x14ac:dyDescent="0.25">
      <c r="E16449" s="265"/>
      <c r="M16449" s="159"/>
      <c r="N16449" s="149"/>
      <c r="P16449" s="135"/>
      <c r="Q16449" s="135"/>
    </row>
    <row r="16450" spans="5:17" x14ac:dyDescent="0.25">
      <c r="E16450" s="265"/>
      <c r="M16450" s="159"/>
      <c r="N16450" s="149"/>
      <c r="P16450" s="135"/>
      <c r="Q16450" s="135"/>
    </row>
    <row r="16451" spans="5:17" x14ac:dyDescent="0.25">
      <c r="E16451" s="265"/>
      <c r="M16451" s="159"/>
      <c r="N16451" s="149"/>
      <c r="P16451" s="135"/>
      <c r="Q16451" s="135"/>
    </row>
    <row r="16452" spans="5:17" x14ac:dyDescent="0.25">
      <c r="E16452" s="265"/>
      <c r="M16452" s="159"/>
      <c r="N16452" s="149"/>
      <c r="P16452" s="135"/>
      <c r="Q16452" s="135"/>
    </row>
    <row r="16453" spans="5:17" x14ac:dyDescent="0.25">
      <c r="E16453" s="265"/>
      <c r="M16453" s="159"/>
      <c r="N16453" s="149"/>
      <c r="P16453" s="135"/>
      <c r="Q16453" s="135"/>
    </row>
    <row r="16454" spans="5:17" x14ac:dyDescent="0.25">
      <c r="E16454" s="265"/>
      <c r="M16454" s="159"/>
      <c r="N16454" s="149"/>
      <c r="P16454" s="135"/>
      <c r="Q16454" s="135"/>
    </row>
    <row r="16455" spans="5:17" x14ac:dyDescent="0.25">
      <c r="E16455" s="265"/>
      <c r="M16455" s="159"/>
      <c r="N16455" s="149"/>
      <c r="P16455" s="135"/>
      <c r="Q16455" s="135"/>
    </row>
    <row r="16456" spans="5:17" x14ac:dyDescent="0.25">
      <c r="E16456" s="265"/>
      <c r="M16456" s="159"/>
      <c r="N16456" s="149"/>
      <c r="P16456" s="135"/>
      <c r="Q16456" s="135"/>
    </row>
    <row r="16457" spans="5:17" x14ac:dyDescent="0.25">
      <c r="E16457" s="265"/>
      <c r="M16457" s="159"/>
      <c r="N16457" s="149"/>
      <c r="P16457" s="135"/>
      <c r="Q16457" s="135"/>
    </row>
    <row r="16458" spans="5:17" x14ac:dyDescent="0.25">
      <c r="E16458" s="265"/>
      <c r="M16458" s="159"/>
      <c r="N16458" s="149"/>
      <c r="P16458" s="135"/>
      <c r="Q16458" s="135"/>
    </row>
    <row r="16459" spans="5:17" x14ac:dyDescent="0.25">
      <c r="E16459" s="265"/>
      <c r="M16459" s="159"/>
      <c r="N16459" s="149"/>
      <c r="P16459" s="135"/>
      <c r="Q16459" s="135"/>
    </row>
    <row r="16460" spans="5:17" x14ac:dyDescent="0.25">
      <c r="E16460" s="265"/>
      <c r="M16460" s="159"/>
      <c r="N16460" s="149"/>
      <c r="P16460" s="135"/>
      <c r="Q16460" s="135"/>
    </row>
    <row r="16461" spans="5:17" x14ac:dyDescent="0.25">
      <c r="E16461" s="265"/>
      <c r="M16461" s="159"/>
      <c r="N16461" s="149"/>
      <c r="P16461" s="135"/>
      <c r="Q16461" s="135"/>
    </row>
    <row r="16462" spans="5:17" x14ac:dyDescent="0.25">
      <c r="E16462" s="265"/>
      <c r="M16462" s="159"/>
      <c r="N16462" s="149"/>
      <c r="P16462" s="135"/>
      <c r="Q16462" s="135"/>
    </row>
    <row r="16463" spans="5:17" x14ac:dyDescent="0.25">
      <c r="E16463" s="265"/>
      <c r="M16463" s="159"/>
      <c r="N16463" s="149"/>
      <c r="P16463" s="135"/>
      <c r="Q16463" s="135"/>
    </row>
    <row r="16464" spans="5:17" x14ac:dyDescent="0.25">
      <c r="E16464" s="265"/>
      <c r="M16464" s="159"/>
      <c r="N16464" s="149"/>
      <c r="P16464" s="135"/>
      <c r="Q16464" s="135"/>
    </row>
    <row r="16465" spans="5:17" x14ac:dyDescent="0.25">
      <c r="E16465" s="265"/>
      <c r="M16465" s="159"/>
      <c r="N16465" s="149"/>
      <c r="P16465" s="135"/>
      <c r="Q16465" s="135"/>
    </row>
    <row r="16466" spans="5:17" x14ac:dyDescent="0.25">
      <c r="E16466" s="265"/>
      <c r="M16466" s="159"/>
      <c r="N16466" s="149"/>
      <c r="P16466" s="135"/>
      <c r="Q16466" s="135"/>
    </row>
    <row r="16467" spans="5:17" x14ac:dyDescent="0.25">
      <c r="E16467" s="265"/>
      <c r="M16467" s="159"/>
      <c r="N16467" s="149"/>
      <c r="P16467" s="135"/>
      <c r="Q16467" s="135"/>
    </row>
    <row r="16468" spans="5:17" x14ac:dyDescent="0.25">
      <c r="E16468" s="265"/>
      <c r="M16468" s="159"/>
      <c r="N16468" s="149"/>
      <c r="P16468" s="135"/>
      <c r="Q16468" s="135"/>
    </row>
    <row r="16469" spans="5:17" x14ac:dyDescent="0.25">
      <c r="E16469" s="265"/>
      <c r="M16469" s="159"/>
      <c r="N16469" s="149"/>
      <c r="P16469" s="135"/>
      <c r="Q16469" s="135"/>
    </row>
    <row r="16470" spans="5:17" x14ac:dyDescent="0.25">
      <c r="E16470" s="265"/>
      <c r="M16470" s="159"/>
      <c r="N16470" s="149"/>
      <c r="P16470" s="135"/>
      <c r="Q16470" s="135"/>
    </row>
    <row r="16471" spans="5:17" x14ac:dyDescent="0.25">
      <c r="E16471" s="265"/>
      <c r="M16471" s="159"/>
      <c r="N16471" s="149"/>
      <c r="P16471" s="135"/>
      <c r="Q16471" s="135"/>
    </row>
    <row r="16472" spans="5:17" x14ac:dyDescent="0.25">
      <c r="E16472" s="265"/>
      <c r="M16472" s="159"/>
      <c r="N16472" s="149"/>
      <c r="P16472" s="135"/>
      <c r="Q16472" s="135"/>
    </row>
    <row r="16473" spans="5:17" x14ac:dyDescent="0.25">
      <c r="E16473" s="265"/>
      <c r="M16473" s="159"/>
      <c r="N16473" s="149"/>
      <c r="P16473" s="135"/>
      <c r="Q16473" s="135"/>
    </row>
    <row r="16474" spans="5:17" x14ac:dyDescent="0.25">
      <c r="E16474" s="265"/>
      <c r="M16474" s="159"/>
      <c r="N16474" s="149"/>
      <c r="P16474" s="135"/>
      <c r="Q16474" s="135"/>
    </row>
    <row r="16475" spans="5:17" x14ac:dyDescent="0.25">
      <c r="E16475" s="265"/>
      <c r="M16475" s="159"/>
      <c r="N16475" s="149"/>
      <c r="P16475" s="135"/>
      <c r="Q16475" s="135"/>
    </row>
    <row r="16476" spans="5:17" x14ac:dyDescent="0.25">
      <c r="E16476" s="265"/>
      <c r="M16476" s="159"/>
      <c r="N16476" s="149"/>
      <c r="P16476" s="135"/>
      <c r="Q16476" s="135"/>
    </row>
    <row r="16477" spans="5:17" x14ac:dyDescent="0.25">
      <c r="E16477" s="265"/>
      <c r="M16477" s="159"/>
      <c r="N16477" s="149"/>
      <c r="P16477" s="135"/>
      <c r="Q16477" s="135"/>
    </row>
    <row r="16478" spans="5:17" x14ac:dyDescent="0.25">
      <c r="E16478" s="265"/>
      <c r="M16478" s="159"/>
      <c r="N16478" s="149"/>
      <c r="P16478" s="135"/>
      <c r="Q16478" s="135"/>
    </row>
    <row r="16479" spans="5:17" x14ac:dyDescent="0.25">
      <c r="E16479" s="265"/>
      <c r="M16479" s="159"/>
      <c r="N16479" s="149"/>
      <c r="P16479" s="135"/>
      <c r="Q16479" s="135"/>
    </row>
    <row r="16480" spans="5:17" x14ac:dyDescent="0.25">
      <c r="E16480" s="265"/>
      <c r="M16480" s="159"/>
      <c r="N16480" s="149"/>
      <c r="P16480" s="135"/>
      <c r="Q16480" s="135"/>
    </row>
    <row r="16481" spans="5:17" x14ac:dyDescent="0.25">
      <c r="E16481" s="265"/>
      <c r="M16481" s="159"/>
      <c r="N16481" s="149"/>
      <c r="P16481" s="135"/>
      <c r="Q16481" s="135"/>
    </row>
    <row r="16482" spans="5:17" x14ac:dyDescent="0.25">
      <c r="E16482" s="265"/>
      <c r="M16482" s="159"/>
      <c r="N16482" s="149"/>
      <c r="P16482" s="135"/>
      <c r="Q16482" s="135"/>
    </row>
    <row r="16483" spans="5:17" x14ac:dyDescent="0.25">
      <c r="E16483" s="265"/>
      <c r="M16483" s="159"/>
      <c r="N16483" s="149"/>
      <c r="P16483" s="135"/>
      <c r="Q16483" s="135"/>
    </row>
    <row r="16484" spans="5:17" x14ac:dyDescent="0.25">
      <c r="E16484" s="265"/>
      <c r="M16484" s="159"/>
      <c r="N16484" s="149"/>
      <c r="P16484" s="135"/>
      <c r="Q16484" s="135"/>
    </row>
    <row r="16485" spans="5:17" x14ac:dyDescent="0.25">
      <c r="E16485" s="265"/>
      <c r="M16485" s="159"/>
      <c r="N16485" s="149"/>
      <c r="P16485" s="135"/>
      <c r="Q16485" s="135"/>
    </row>
    <row r="16486" spans="5:17" x14ac:dyDescent="0.25">
      <c r="E16486" s="265"/>
      <c r="M16486" s="159"/>
      <c r="N16486" s="149"/>
      <c r="P16486" s="135"/>
      <c r="Q16486" s="135"/>
    </row>
    <row r="16487" spans="5:17" x14ac:dyDescent="0.25">
      <c r="E16487" s="265"/>
      <c r="M16487" s="159"/>
      <c r="N16487" s="149"/>
      <c r="P16487" s="135"/>
      <c r="Q16487" s="135"/>
    </row>
    <row r="16488" spans="5:17" x14ac:dyDescent="0.25">
      <c r="E16488" s="265"/>
      <c r="M16488" s="159"/>
      <c r="N16488" s="149"/>
      <c r="P16488" s="135"/>
      <c r="Q16488" s="135"/>
    </row>
    <row r="16489" spans="5:17" x14ac:dyDescent="0.25">
      <c r="E16489" s="265"/>
      <c r="M16489" s="159"/>
      <c r="N16489" s="149"/>
      <c r="P16489" s="135"/>
      <c r="Q16489" s="135"/>
    </row>
    <row r="16490" spans="5:17" x14ac:dyDescent="0.25">
      <c r="E16490" s="265"/>
      <c r="M16490" s="159"/>
      <c r="N16490" s="149"/>
      <c r="P16490" s="135"/>
      <c r="Q16490" s="135"/>
    </row>
    <row r="16491" spans="5:17" x14ac:dyDescent="0.25">
      <c r="E16491" s="265"/>
      <c r="M16491" s="159"/>
      <c r="N16491" s="149"/>
      <c r="P16491" s="135"/>
      <c r="Q16491" s="135"/>
    </row>
    <row r="16492" spans="5:17" x14ac:dyDescent="0.25">
      <c r="E16492" s="265"/>
      <c r="M16492" s="159"/>
      <c r="N16492" s="149"/>
      <c r="P16492" s="135"/>
      <c r="Q16492" s="135"/>
    </row>
    <row r="16493" spans="5:17" x14ac:dyDescent="0.25">
      <c r="E16493" s="265"/>
      <c r="M16493" s="159"/>
      <c r="N16493" s="149"/>
      <c r="P16493" s="135"/>
      <c r="Q16493" s="135"/>
    </row>
    <row r="16494" spans="5:17" x14ac:dyDescent="0.25">
      <c r="E16494" s="265"/>
      <c r="M16494" s="159"/>
      <c r="N16494" s="149"/>
      <c r="P16494" s="135"/>
      <c r="Q16494" s="135"/>
    </row>
    <row r="16495" spans="5:17" x14ac:dyDescent="0.25">
      <c r="E16495" s="265"/>
      <c r="M16495" s="159"/>
      <c r="N16495" s="149"/>
      <c r="P16495" s="135"/>
      <c r="Q16495" s="135"/>
    </row>
    <row r="16496" spans="5:17" x14ac:dyDescent="0.25">
      <c r="E16496" s="265"/>
      <c r="M16496" s="159"/>
      <c r="N16496" s="149"/>
      <c r="P16496" s="135"/>
      <c r="Q16496" s="135"/>
    </row>
    <row r="16497" spans="5:17" x14ac:dyDescent="0.25">
      <c r="E16497" s="265"/>
      <c r="M16497" s="159"/>
      <c r="N16497" s="149"/>
      <c r="P16497" s="135"/>
      <c r="Q16497" s="135"/>
    </row>
    <row r="16498" spans="5:17" x14ac:dyDescent="0.25">
      <c r="E16498" s="265"/>
      <c r="M16498" s="159"/>
      <c r="N16498" s="149"/>
      <c r="P16498" s="135"/>
      <c r="Q16498" s="135"/>
    </row>
    <row r="16499" spans="5:17" x14ac:dyDescent="0.25">
      <c r="E16499" s="265"/>
      <c r="M16499" s="159"/>
      <c r="N16499" s="149"/>
      <c r="P16499" s="135"/>
      <c r="Q16499" s="135"/>
    </row>
    <row r="16500" spans="5:17" x14ac:dyDescent="0.25">
      <c r="E16500" s="265"/>
      <c r="M16500" s="159"/>
      <c r="N16500" s="149"/>
      <c r="P16500" s="135"/>
      <c r="Q16500" s="135"/>
    </row>
    <row r="16501" spans="5:17" x14ac:dyDescent="0.25">
      <c r="E16501" s="265"/>
      <c r="M16501" s="159"/>
      <c r="N16501" s="149"/>
      <c r="P16501" s="135"/>
      <c r="Q16501" s="135"/>
    </row>
    <row r="16502" spans="5:17" x14ac:dyDescent="0.25">
      <c r="E16502" s="265"/>
      <c r="M16502" s="159"/>
      <c r="N16502" s="149"/>
      <c r="P16502" s="135"/>
      <c r="Q16502" s="135"/>
    </row>
    <row r="16503" spans="5:17" x14ac:dyDescent="0.25">
      <c r="E16503" s="265"/>
      <c r="M16503" s="159"/>
      <c r="N16503" s="149"/>
      <c r="P16503" s="135"/>
      <c r="Q16503" s="135"/>
    </row>
    <row r="16504" spans="5:17" x14ac:dyDescent="0.25">
      <c r="E16504" s="265"/>
      <c r="M16504" s="159"/>
      <c r="N16504" s="149"/>
      <c r="P16504" s="135"/>
      <c r="Q16504" s="135"/>
    </row>
    <row r="16505" spans="5:17" x14ac:dyDescent="0.25">
      <c r="E16505" s="265"/>
      <c r="M16505" s="159"/>
      <c r="N16505" s="149"/>
      <c r="P16505" s="135"/>
      <c r="Q16505" s="135"/>
    </row>
    <row r="16506" spans="5:17" x14ac:dyDescent="0.25">
      <c r="E16506" s="265"/>
      <c r="M16506" s="159"/>
      <c r="N16506" s="149"/>
      <c r="P16506" s="135"/>
      <c r="Q16506" s="135"/>
    </row>
    <row r="16507" spans="5:17" x14ac:dyDescent="0.25">
      <c r="E16507" s="265"/>
      <c r="M16507" s="159"/>
      <c r="N16507" s="149"/>
      <c r="P16507" s="135"/>
      <c r="Q16507" s="135"/>
    </row>
    <row r="16508" spans="5:17" x14ac:dyDescent="0.25">
      <c r="E16508" s="265"/>
      <c r="M16508" s="159"/>
      <c r="N16508" s="149"/>
      <c r="P16508" s="135"/>
      <c r="Q16508" s="135"/>
    </row>
    <row r="16509" spans="5:17" x14ac:dyDescent="0.25">
      <c r="E16509" s="265"/>
      <c r="M16509" s="159"/>
      <c r="N16509" s="149"/>
      <c r="P16509" s="135"/>
      <c r="Q16509" s="135"/>
    </row>
    <row r="16510" spans="5:17" x14ac:dyDescent="0.25">
      <c r="E16510" s="265"/>
      <c r="M16510" s="159"/>
      <c r="N16510" s="149"/>
      <c r="P16510" s="135"/>
      <c r="Q16510" s="135"/>
    </row>
    <row r="16511" spans="5:17" x14ac:dyDescent="0.25">
      <c r="E16511" s="265"/>
      <c r="M16511" s="159"/>
      <c r="N16511" s="149"/>
      <c r="P16511" s="135"/>
      <c r="Q16511" s="135"/>
    </row>
    <row r="16512" spans="5:17" x14ac:dyDescent="0.25">
      <c r="E16512" s="265"/>
      <c r="M16512" s="159"/>
      <c r="N16512" s="149"/>
      <c r="P16512" s="135"/>
      <c r="Q16512" s="135"/>
    </row>
    <row r="16513" spans="5:17" x14ac:dyDescent="0.25">
      <c r="E16513" s="265"/>
      <c r="M16513" s="159"/>
      <c r="N16513" s="149"/>
      <c r="P16513" s="135"/>
      <c r="Q16513" s="135"/>
    </row>
    <row r="16514" spans="5:17" x14ac:dyDescent="0.25">
      <c r="E16514" s="265"/>
      <c r="M16514" s="159"/>
      <c r="N16514" s="149"/>
      <c r="P16514" s="135"/>
      <c r="Q16514" s="135"/>
    </row>
    <row r="16515" spans="5:17" x14ac:dyDescent="0.25">
      <c r="E16515" s="265"/>
      <c r="M16515" s="159"/>
      <c r="N16515" s="149"/>
      <c r="P16515" s="135"/>
      <c r="Q16515" s="135"/>
    </row>
    <row r="16516" spans="5:17" x14ac:dyDescent="0.25">
      <c r="E16516" s="265"/>
      <c r="M16516" s="159"/>
      <c r="N16516" s="149"/>
      <c r="P16516" s="135"/>
      <c r="Q16516" s="135"/>
    </row>
    <row r="16517" spans="5:17" x14ac:dyDescent="0.25">
      <c r="E16517" s="265"/>
      <c r="M16517" s="159"/>
      <c r="N16517" s="149"/>
      <c r="P16517" s="135"/>
      <c r="Q16517" s="135"/>
    </row>
    <row r="16518" spans="5:17" x14ac:dyDescent="0.25">
      <c r="E16518" s="265"/>
      <c r="M16518" s="159"/>
      <c r="N16518" s="149"/>
      <c r="P16518" s="135"/>
      <c r="Q16518" s="135"/>
    </row>
    <row r="16519" spans="5:17" x14ac:dyDescent="0.25">
      <c r="E16519" s="265"/>
      <c r="M16519" s="159"/>
      <c r="N16519" s="149"/>
      <c r="P16519" s="135"/>
      <c r="Q16519" s="135"/>
    </row>
    <row r="16520" spans="5:17" x14ac:dyDescent="0.25">
      <c r="E16520" s="265"/>
      <c r="M16520" s="159"/>
      <c r="N16520" s="149"/>
      <c r="P16520" s="135"/>
      <c r="Q16520" s="135"/>
    </row>
    <row r="16521" spans="5:17" x14ac:dyDescent="0.25">
      <c r="E16521" s="265"/>
      <c r="M16521" s="159"/>
      <c r="N16521" s="149"/>
      <c r="P16521" s="135"/>
      <c r="Q16521" s="135"/>
    </row>
    <row r="16522" spans="5:17" x14ac:dyDescent="0.25">
      <c r="E16522" s="265"/>
      <c r="M16522" s="159"/>
      <c r="N16522" s="149"/>
      <c r="P16522" s="135"/>
      <c r="Q16522" s="135"/>
    </row>
    <row r="16523" spans="5:17" x14ac:dyDescent="0.25">
      <c r="E16523" s="265"/>
      <c r="M16523" s="159"/>
      <c r="N16523" s="149"/>
      <c r="P16523" s="135"/>
      <c r="Q16523" s="135"/>
    </row>
    <row r="16524" spans="5:17" x14ac:dyDescent="0.25">
      <c r="E16524" s="265"/>
      <c r="M16524" s="159"/>
      <c r="N16524" s="149"/>
      <c r="P16524" s="135"/>
      <c r="Q16524" s="135"/>
    </row>
    <row r="16525" spans="5:17" x14ac:dyDescent="0.25">
      <c r="E16525" s="265"/>
      <c r="M16525" s="159"/>
      <c r="N16525" s="149"/>
      <c r="P16525" s="135"/>
      <c r="Q16525" s="135"/>
    </row>
    <row r="16526" spans="5:17" x14ac:dyDescent="0.25">
      <c r="E16526" s="265"/>
      <c r="M16526" s="159"/>
      <c r="N16526" s="149"/>
      <c r="P16526" s="135"/>
      <c r="Q16526" s="135"/>
    </row>
    <row r="16527" spans="5:17" x14ac:dyDescent="0.25">
      <c r="E16527" s="265"/>
      <c r="M16527" s="159"/>
      <c r="N16527" s="149"/>
      <c r="P16527" s="135"/>
      <c r="Q16527" s="135"/>
    </row>
    <row r="16528" spans="5:17" x14ac:dyDescent="0.25">
      <c r="E16528" s="265"/>
      <c r="M16528" s="159"/>
      <c r="N16528" s="149"/>
      <c r="P16528" s="135"/>
      <c r="Q16528" s="135"/>
    </row>
    <row r="16529" spans="5:17" x14ac:dyDescent="0.25">
      <c r="E16529" s="265"/>
      <c r="M16529" s="159"/>
      <c r="N16529" s="149"/>
      <c r="P16529" s="135"/>
      <c r="Q16529" s="135"/>
    </row>
    <row r="16530" spans="5:17" x14ac:dyDescent="0.25">
      <c r="E16530" s="265"/>
      <c r="M16530" s="159"/>
      <c r="N16530" s="149"/>
      <c r="P16530" s="135"/>
      <c r="Q16530" s="135"/>
    </row>
    <row r="16531" spans="5:17" x14ac:dyDescent="0.25">
      <c r="E16531" s="265"/>
      <c r="M16531" s="159"/>
      <c r="N16531" s="149"/>
      <c r="P16531" s="135"/>
      <c r="Q16531" s="135"/>
    </row>
    <row r="16532" spans="5:17" x14ac:dyDescent="0.25">
      <c r="E16532" s="265"/>
      <c r="M16532" s="159"/>
      <c r="N16532" s="149"/>
      <c r="P16532" s="135"/>
      <c r="Q16532" s="135"/>
    </row>
    <row r="16533" spans="5:17" x14ac:dyDescent="0.25">
      <c r="E16533" s="265"/>
      <c r="M16533" s="159"/>
      <c r="N16533" s="149"/>
      <c r="P16533" s="135"/>
      <c r="Q16533" s="135"/>
    </row>
    <row r="16534" spans="5:17" x14ac:dyDescent="0.25">
      <c r="E16534" s="265"/>
      <c r="M16534" s="159"/>
      <c r="N16534" s="149"/>
      <c r="P16534" s="135"/>
      <c r="Q16534" s="135"/>
    </row>
    <row r="16535" spans="5:17" x14ac:dyDescent="0.25">
      <c r="E16535" s="265"/>
      <c r="M16535" s="159"/>
      <c r="N16535" s="149"/>
      <c r="P16535" s="135"/>
      <c r="Q16535" s="135"/>
    </row>
    <row r="16536" spans="5:17" x14ac:dyDescent="0.25">
      <c r="E16536" s="265"/>
      <c r="M16536" s="159"/>
      <c r="N16536" s="149"/>
      <c r="P16536" s="135"/>
      <c r="Q16536" s="135"/>
    </row>
    <row r="16537" spans="5:17" x14ac:dyDescent="0.25">
      <c r="E16537" s="265"/>
      <c r="M16537" s="159"/>
      <c r="N16537" s="149"/>
      <c r="P16537" s="135"/>
      <c r="Q16537" s="135"/>
    </row>
    <row r="16538" spans="5:17" x14ac:dyDescent="0.25">
      <c r="E16538" s="265"/>
      <c r="M16538" s="159"/>
      <c r="N16538" s="149"/>
      <c r="P16538" s="135"/>
      <c r="Q16538" s="135"/>
    </row>
    <row r="16539" spans="5:17" x14ac:dyDescent="0.25">
      <c r="E16539" s="265"/>
      <c r="M16539" s="159"/>
      <c r="N16539" s="149"/>
      <c r="P16539" s="135"/>
      <c r="Q16539" s="135"/>
    </row>
    <row r="16540" spans="5:17" x14ac:dyDescent="0.25">
      <c r="E16540" s="265"/>
      <c r="M16540" s="159"/>
      <c r="N16540" s="149"/>
      <c r="P16540" s="135"/>
      <c r="Q16540" s="135"/>
    </row>
    <row r="16541" spans="5:17" x14ac:dyDescent="0.25">
      <c r="E16541" s="265"/>
      <c r="M16541" s="159"/>
      <c r="N16541" s="149"/>
      <c r="P16541" s="135"/>
      <c r="Q16541" s="135"/>
    </row>
    <row r="16542" spans="5:17" x14ac:dyDescent="0.25">
      <c r="E16542" s="265"/>
      <c r="M16542" s="159"/>
      <c r="N16542" s="149"/>
      <c r="P16542" s="135"/>
      <c r="Q16542" s="135"/>
    </row>
    <row r="16543" spans="5:17" x14ac:dyDescent="0.25">
      <c r="E16543" s="265"/>
      <c r="M16543" s="159"/>
      <c r="N16543" s="149"/>
      <c r="P16543" s="135"/>
      <c r="Q16543" s="135"/>
    </row>
    <row r="16544" spans="5:17" x14ac:dyDescent="0.25">
      <c r="E16544" s="265"/>
      <c r="M16544" s="159"/>
      <c r="N16544" s="149"/>
      <c r="P16544" s="135"/>
      <c r="Q16544" s="135"/>
    </row>
    <row r="16545" spans="5:17" x14ac:dyDescent="0.25">
      <c r="E16545" s="265"/>
      <c r="M16545" s="159"/>
      <c r="N16545" s="149"/>
      <c r="P16545" s="135"/>
      <c r="Q16545" s="135"/>
    </row>
    <row r="16546" spans="5:17" x14ac:dyDescent="0.25">
      <c r="E16546" s="265"/>
      <c r="M16546" s="159"/>
      <c r="N16546" s="149"/>
      <c r="P16546" s="135"/>
      <c r="Q16546" s="135"/>
    </row>
    <row r="16547" spans="5:17" x14ac:dyDescent="0.25">
      <c r="E16547" s="265"/>
      <c r="M16547" s="159"/>
      <c r="N16547" s="149"/>
      <c r="P16547" s="135"/>
      <c r="Q16547" s="135"/>
    </row>
    <row r="16548" spans="5:17" x14ac:dyDescent="0.25">
      <c r="E16548" s="265"/>
      <c r="M16548" s="159"/>
      <c r="N16548" s="149"/>
      <c r="P16548" s="135"/>
      <c r="Q16548" s="135"/>
    </row>
    <row r="16549" spans="5:17" x14ac:dyDescent="0.25">
      <c r="E16549" s="265"/>
      <c r="M16549" s="159"/>
      <c r="N16549" s="149"/>
      <c r="P16549" s="135"/>
      <c r="Q16549" s="135"/>
    </row>
    <row r="16550" spans="5:17" x14ac:dyDescent="0.25">
      <c r="E16550" s="265"/>
      <c r="M16550" s="159"/>
      <c r="N16550" s="149"/>
      <c r="P16550" s="135"/>
      <c r="Q16550" s="135"/>
    </row>
    <row r="16551" spans="5:17" x14ac:dyDescent="0.25">
      <c r="E16551" s="265"/>
      <c r="M16551" s="159"/>
      <c r="N16551" s="149"/>
      <c r="P16551" s="135"/>
      <c r="Q16551" s="135"/>
    </row>
    <row r="16552" spans="5:17" x14ac:dyDescent="0.25">
      <c r="E16552" s="265"/>
      <c r="M16552" s="159"/>
      <c r="N16552" s="149"/>
      <c r="P16552" s="135"/>
      <c r="Q16552" s="135"/>
    </row>
    <row r="16553" spans="5:17" x14ac:dyDescent="0.25">
      <c r="E16553" s="265"/>
      <c r="M16553" s="159"/>
      <c r="N16553" s="149"/>
      <c r="P16553" s="135"/>
      <c r="Q16553" s="135"/>
    </row>
    <row r="16554" spans="5:17" x14ac:dyDescent="0.25">
      <c r="E16554" s="265"/>
      <c r="M16554" s="159"/>
      <c r="N16554" s="149"/>
      <c r="P16554" s="135"/>
      <c r="Q16554" s="135"/>
    </row>
    <row r="16555" spans="5:17" x14ac:dyDescent="0.25">
      <c r="E16555" s="265"/>
      <c r="M16555" s="159"/>
      <c r="N16555" s="149"/>
      <c r="P16555" s="135"/>
      <c r="Q16555" s="135"/>
    </row>
    <row r="16556" spans="5:17" x14ac:dyDescent="0.25">
      <c r="E16556" s="265"/>
      <c r="M16556" s="159"/>
      <c r="N16556" s="149"/>
      <c r="P16556" s="135"/>
      <c r="Q16556" s="135"/>
    </row>
    <row r="16557" spans="5:17" x14ac:dyDescent="0.25">
      <c r="E16557" s="265"/>
      <c r="M16557" s="159"/>
      <c r="N16557" s="149"/>
      <c r="P16557" s="135"/>
      <c r="Q16557" s="135"/>
    </row>
    <row r="16558" spans="5:17" x14ac:dyDescent="0.25">
      <c r="E16558" s="265"/>
      <c r="M16558" s="159"/>
      <c r="N16558" s="149"/>
      <c r="P16558" s="135"/>
      <c r="Q16558" s="135"/>
    </row>
    <row r="16559" spans="5:17" x14ac:dyDescent="0.25">
      <c r="E16559" s="265"/>
      <c r="M16559" s="159"/>
      <c r="N16559" s="149"/>
      <c r="P16559" s="135"/>
      <c r="Q16559" s="135"/>
    </row>
    <row r="16560" spans="5:17" x14ac:dyDescent="0.25">
      <c r="E16560" s="265"/>
      <c r="M16560" s="159"/>
      <c r="N16560" s="149"/>
      <c r="P16560" s="135"/>
      <c r="Q16560" s="135"/>
    </row>
    <row r="16561" spans="5:17" x14ac:dyDescent="0.25">
      <c r="E16561" s="265"/>
      <c r="M16561" s="159"/>
      <c r="N16561" s="149"/>
      <c r="P16561" s="135"/>
      <c r="Q16561" s="135"/>
    </row>
    <row r="16562" spans="5:17" x14ac:dyDescent="0.25">
      <c r="E16562" s="265"/>
      <c r="M16562" s="159"/>
      <c r="N16562" s="149"/>
      <c r="P16562" s="135"/>
      <c r="Q16562" s="135"/>
    </row>
    <row r="16563" spans="5:17" x14ac:dyDescent="0.25">
      <c r="E16563" s="265"/>
      <c r="M16563" s="159"/>
      <c r="N16563" s="149"/>
      <c r="P16563" s="135"/>
      <c r="Q16563" s="135"/>
    </row>
    <row r="16564" spans="5:17" x14ac:dyDescent="0.25">
      <c r="E16564" s="265"/>
      <c r="M16564" s="159"/>
      <c r="N16564" s="149"/>
      <c r="P16564" s="135"/>
      <c r="Q16564" s="135"/>
    </row>
    <row r="16565" spans="5:17" x14ac:dyDescent="0.25">
      <c r="E16565" s="265"/>
      <c r="M16565" s="159"/>
      <c r="N16565" s="149"/>
      <c r="P16565" s="135"/>
      <c r="Q16565" s="135"/>
    </row>
    <row r="16566" spans="5:17" x14ac:dyDescent="0.25">
      <c r="E16566" s="265"/>
      <c r="M16566" s="159"/>
      <c r="N16566" s="149"/>
      <c r="P16566" s="135"/>
      <c r="Q16566" s="135"/>
    </row>
    <row r="16567" spans="5:17" x14ac:dyDescent="0.25">
      <c r="E16567" s="265"/>
      <c r="M16567" s="159"/>
      <c r="N16567" s="149"/>
      <c r="P16567" s="135"/>
      <c r="Q16567" s="135"/>
    </row>
    <row r="16568" spans="5:17" x14ac:dyDescent="0.25">
      <c r="E16568" s="265"/>
      <c r="M16568" s="159"/>
      <c r="N16568" s="149"/>
      <c r="P16568" s="135"/>
      <c r="Q16568" s="135"/>
    </row>
    <row r="16569" spans="5:17" x14ac:dyDescent="0.25">
      <c r="E16569" s="265"/>
      <c r="M16569" s="159"/>
      <c r="N16569" s="149"/>
      <c r="P16569" s="135"/>
      <c r="Q16569" s="135"/>
    </row>
    <row r="16570" spans="5:17" x14ac:dyDescent="0.25">
      <c r="E16570" s="265"/>
      <c r="M16570" s="159"/>
      <c r="N16570" s="149"/>
      <c r="P16570" s="135"/>
      <c r="Q16570" s="135"/>
    </row>
    <row r="16571" spans="5:17" x14ac:dyDescent="0.25">
      <c r="E16571" s="265"/>
      <c r="M16571" s="159"/>
      <c r="N16571" s="149"/>
      <c r="P16571" s="135"/>
      <c r="Q16571" s="135"/>
    </row>
    <row r="16572" spans="5:17" x14ac:dyDescent="0.25">
      <c r="E16572" s="265"/>
      <c r="M16572" s="159"/>
      <c r="N16572" s="149"/>
      <c r="P16572" s="135"/>
      <c r="Q16572" s="135"/>
    </row>
    <row r="16573" spans="5:17" x14ac:dyDescent="0.25">
      <c r="E16573" s="265"/>
      <c r="M16573" s="159"/>
      <c r="N16573" s="149"/>
      <c r="P16573" s="135"/>
      <c r="Q16573" s="135"/>
    </row>
    <row r="16574" spans="5:17" x14ac:dyDescent="0.25">
      <c r="E16574" s="265"/>
      <c r="M16574" s="159"/>
      <c r="N16574" s="149"/>
      <c r="P16574" s="135"/>
      <c r="Q16574" s="135"/>
    </row>
    <row r="16575" spans="5:17" x14ac:dyDescent="0.25">
      <c r="E16575" s="265"/>
      <c r="M16575" s="159"/>
      <c r="N16575" s="149"/>
      <c r="P16575" s="135"/>
      <c r="Q16575" s="135"/>
    </row>
    <row r="16576" spans="5:17" x14ac:dyDescent="0.25">
      <c r="E16576" s="265"/>
      <c r="M16576" s="159"/>
      <c r="N16576" s="149"/>
      <c r="P16576" s="135"/>
      <c r="Q16576" s="135"/>
    </row>
    <row r="16577" spans="5:17" x14ac:dyDescent="0.25">
      <c r="E16577" s="265"/>
      <c r="M16577" s="159"/>
      <c r="N16577" s="149"/>
      <c r="P16577" s="135"/>
      <c r="Q16577" s="135"/>
    </row>
    <row r="16578" spans="5:17" x14ac:dyDescent="0.25">
      <c r="E16578" s="265"/>
      <c r="M16578" s="159"/>
      <c r="N16578" s="149"/>
      <c r="P16578" s="135"/>
      <c r="Q16578" s="135"/>
    </row>
    <row r="16579" spans="5:17" x14ac:dyDescent="0.25">
      <c r="E16579" s="265"/>
      <c r="M16579" s="159"/>
      <c r="N16579" s="149"/>
      <c r="P16579" s="135"/>
      <c r="Q16579" s="135"/>
    </row>
    <row r="16580" spans="5:17" x14ac:dyDescent="0.25">
      <c r="E16580" s="265"/>
      <c r="M16580" s="159"/>
      <c r="N16580" s="149"/>
      <c r="P16580" s="135"/>
      <c r="Q16580" s="135"/>
    </row>
    <row r="16581" spans="5:17" x14ac:dyDescent="0.25">
      <c r="E16581" s="265"/>
      <c r="M16581" s="159"/>
      <c r="N16581" s="149"/>
      <c r="P16581" s="135"/>
      <c r="Q16581" s="135"/>
    </row>
    <row r="16582" spans="5:17" x14ac:dyDescent="0.25">
      <c r="E16582" s="265"/>
      <c r="M16582" s="159"/>
      <c r="N16582" s="149"/>
      <c r="P16582" s="135"/>
      <c r="Q16582" s="135"/>
    </row>
    <row r="16583" spans="5:17" x14ac:dyDescent="0.25">
      <c r="E16583" s="265"/>
      <c r="M16583" s="159"/>
      <c r="N16583" s="149"/>
      <c r="P16583" s="135"/>
      <c r="Q16583" s="135"/>
    </row>
    <row r="16584" spans="5:17" x14ac:dyDescent="0.25">
      <c r="E16584" s="265"/>
      <c r="M16584" s="159"/>
      <c r="N16584" s="149"/>
      <c r="P16584" s="135"/>
      <c r="Q16584" s="135"/>
    </row>
    <row r="16585" spans="5:17" x14ac:dyDescent="0.25">
      <c r="E16585" s="265"/>
      <c r="M16585" s="159"/>
      <c r="N16585" s="149"/>
      <c r="P16585" s="135"/>
      <c r="Q16585" s="135"/>
    </row>
    <row r="16586" spans="5:17" x14ac:dyDescent="0.25">
      <c r="E16586" s="265"/>
      <c r="M16586" s="159"/>
      <c r="N16586" s="149"/>
      <c r="P16586" s="135"/>
      <c r="Q16586" s="135"/>
    </row>
    <row r="16587" spans="5:17" x14ac:dyDescent="0.25">
      <c r="E16587" s="265"/>
      <c r="M16587" s="159"/>
      <c r="N16587" s="149"/>
      <c r="P16587" s="135"/>
      <c r="Q16587" s="135"/>
    </row>
    <row r="16588" spans="5:17" x14ac:dyDescent="0.25">
      <c r="E16588" s="265"/>
      <c r="M16588" s="159"/>
      <c r="N16588" s="149"/>
      <c r="P16588" s="135"/>
      <c r="Q16588" s="135"/>
    </row>
    <row r="16589" spans="5:17" x14ac:dyDescent="0.25">
      <c r="E16589" s="265"/>
      <c r="M16589" s="159"/>
      <c r="N16589" s="149"/>
      <c r="P16589" s="135"/>
      <c r="Q16589" s="135"/>
    </row>
    <row r="16590" spans="5:17" x14ac:dyDescent="0.25">
      <c r="E16590" s="265"/>
      <c r="M16590" s="159"/>
      <c r="N16590" s="149"/>
      <c r="P16590" s="135"/>
      <c r="Q16590" s="135"/>
    </row>
    <row r="16591" spans="5:17" x14ac:dyDescent="0.25">
      <c r="E16591" s="265"/>
      <c r="M16591" s="159"/>
      <c r="N16591" s="149"/>
      <c r="P16591" s="135"/>
      <c r="Q16591" s="135"/>
    </row>
    <row r="16592" spans="5:17" x14ac:dyDescent="0.25">
      <c r="E16592" s="265"/>
      <c r="M16592" s="159"/>
      <c r="N16592" s="149"/>
      <c r="P16592" s="135"/>
      <c r="Q16592" s="135"/>
    </row>
    <row r="16593" spans="5:17" x14ac:dyDescent="0.25">
      <c r="E16593" s="265"/>
      <c r="M16593" s="159"/>
      <c r="N16593" s="149"/>
      <c r="P16593" s="135"/>
      <c r="Q16593" s="135"/>
    </row>
    <row r="16594" spans="5:17" x14ac:dyDescent="0.25">
      <c r="E16594" s="265"/>
      <c r="M16594" s="159"/>
      <c r="N16594" s="149"/>
      <c r="P16594" s="135"/>
      <c r="Q16594" s="135"/>
    </row>
    <row r="16595" spans="5:17" x14ac:dyDescent="0.25">
      <c r="E16595" s="265"/>
      <c r="M16595" s="159"/>
      <c r="N16595" s="149"/>
      <c r="P16595" s="135"/>
      <c r="Q16595" s="135"/>
    </row>
    <row r="16596" spans="5:17" x14ac:dyDescent="0.25">
      <c r="E16596" s="265"/>
      <c r="M16596" s="159"/>
      <c r="N16596" s="149"/>
      <c r="P16596" s="135"/>
      <c r="Q16596" s="135"/>
    </row>
    <row r="16597" spans="5:17" x14ac:dyDescent="0.25">
      <c r="E16597" s="265"/>
      <c r="M16597" s="159"/>
      <c r="N16597" s="149"/>
      <c r="P16597" s="135"/>
      <c r="Q16597" s="135"/>
    </row>
    <row r="16598" spans="5:17" x14ac:dyDescent="0.25">
      <c r="E16598" s="265"/>
      <c r="M16598" s="159"/>
      <c r="N16598" s="149"/>
      <c r="P16598" s="135"/>
      <c r="Q16598" s="135"/>
    </row>
    <row r="16599" spans="5:17" x14ac:dyDescent="0.25">
      <c r="E16599" s="265"/>
      <c r="M16599" s="159"/>
      <c r="N16599" s="149"/>
      <c r="P16599" s="135"/>
      <c r="Q16599" s="135"/>
    </row>
    <row r="16600" spans="5:17" x14ac:dyDescent="0.25">
      <c r="E16600" s="265"/>
      <c r="M16600" s="159"/>
      <c r="N16600" s="149"/>
      <c r="P16600" s="135"/>
      <c r="Q16600" s="135"/>
    </row>
    <row r="16601" spans="5:17" x14ac:dyDescent="0.25">
      <c r="E16601" s="265"/>
      <c r="M16601" s="159"/>
      <c r="N16601" s="149"/>
      <c r="P16601" s="135"/>
      <c r="Q16601" s="135"/>
    </row>
    <row r="16602" spans="5:17" x14ac:dyDescent="0.25">
      <c r="E16602" s="265"/>
      <c r="M16602" s="159"/>
      <c r="N16602" s="149"/>
      <c r="P16602" s="135"/>
      <c r="Q16602" s="135"/>
    </row>
    <row r="16603" spans="5:17" x14ac:dyDescent="0.25">
      <c r="E16603" s="265"/>
      <c r="M16603" s="159"/>
      <c r="N16603" s="149"/>
      <c r="P16603" s="135"/>
      <c r="Q16603" s="135"/>
    </row>
    <row r="16604" spans="5:17" x14ac:dyDescent="0.25">
      <c r="E16604" s="265"/>
      <c r="M16604" s="159"/>
      <c r="N16604" s="149"/>
      <c r="P16604" s="135"/>
      <c r="Q16604" s="135"/>
    </row>
    <row r="16605" spans="5:17" x14ac:dyDescent="0.25">
      <c r="E16605" s="265"/>
      <c r="M16605" s="159"/>
      <c r="N16605" s="149"/>
      <c r="P16605" s="135"/>
      <c r="Q16605" s="135"/>
    </row>
    <row r="16606" spans="5:17" x14ac:dyDescent="0.25">
      <c r="E16606" s="265"/>
      <c r="M16606" s="159"/>
      <c r="N16606" s="149"/>
      <c r="P16606" s="135"/>
      <c r="Q16606" s="135"/>
    </row>
    <row r="16607" spans="5:17" x14ac:dyDescent="0.25">
      <c r="E16607" s="265"/>
      <c r="M16607" s="159"/>
      <c r="N16607" s="149"/>
      <c r="P16607" s="135"/>
      <c r="Q16607" s="135"/>
    </row>
    <row r="16608" spans="5:17" x14ac:dyDescent="0.25">
      <c r="E16608" s="265"/>
      <c r="M16608" s="159"/>
      <c r="N16608" s="149"/>
      <c r="P16608" s="135"/>
      <c r="Q16608" s="135"/>
    </row>
    <row r="16609" spans="5:17" x14ac:dyDescent="0.25">
      <c r="E16609" s="265"/>
      <c r="M16609" s="159"/>
      <c r="N16609" s="149"/>
      <c r="P16609" s="135"/>
      <c r="Q16609" s="135"/>
    </row>
    <row r="16610" spans="5:17" x14ac:dyDescent="0.25">
      <c r="E16610" s="265"/>
      <c r="M16610" s="159"/>
      <c r="N16610" s="149"/>
      <c r="P16610" s="135"/>
      <c r="Q16610" s="135"/>
    </row>
    <row r="16611" spans="5:17" x14ac:dyDescent="0.25">
      <c r="E16611" s="265"/>
      <c r="M16611" s="159"/>
      <c r="N16611" s="149"/>
      <c r="P16611" s="135"/>
      <c r="Q16611" s="135"/>
    </row>
    <row r="16612" spans="5:17" x14ac:dyDescent="0.25">
      <c r="E16612" s="265"/>
      <c r="M16612" s="159"/>
      <c r="N16612" s="149"/>
      <c r="P16612" s="135"/>
      <c r="Q16612" s="135"/>
    </row>
    <row r="16613" spans="5:17" x14ac:dyDescent="0.25">
      <c r="E16613" s="265"/>
      <c r="M16613" s="159"/>
      <c r="N16613" s="149"/>
      <c r="P16613" s="135"/>
      <c r="Q16613" s="135"/>
    </row>
    <row r="16614" spans="5:17" x14ac:dyDescent="0.25">
      <c r="E16614" s="265"/>
      <c r="M16614" s="159"/>
      <c r="N16614" s="149"/>
      <c r="P16614" s="135"/>
      <c r="Q16614" s="135"/>
    </row>
    <row r="16615" spans="5:17" x14ac:dyDescent="0.25">
      <c r="E16615" s="265"/>
      <c r="M16615" s="159"/>
      <c r="N16615" s="149"/>
      <c r="P16615" s="135"/>
      <c r="Q16615" s="135"/>
    </row>
    <row r="16616" spans="5:17" x14ac:dyDescent="0.25">
      <c r="E16616" s="265"/>
      <c r="M16616" s="159"/>
      <c r="N16616" s="149"/>
      <c r="P16616" s="135"/>
      <c r="Q16616" s="135"/>
    </row>
    <row r="16617" spans="5:17" x14ac:dyDescent="0.25">
      <c r="E16617" s="265"/>
      <c r="M16617" s="159"/>
      <c r="N16617" s="149"/>
      <c r="P16617" s="135"/>
      <c r="Q16617" s="135"/>
    </row>
    <row r="16618" spans="5:17" x14ac:dyDescent="0.25">
      <c r="E16618" s="265"/>
      <c r="M16618" s="159"/>
      <c r="N16618" s="149"/>
      <c r="P16618" s="135"/>
      <c r="Q16618" s="135"/>
    </row>
    <row r="16619" spans="5:17" x14ac:dyDescent="0.25">
      <c r="E16619" s="265"/>
      <c r="M16619" s="159"/>
      <c r="N16619" s="149"/>
      <c r="P16619" s="135"/>
      <c r="Q16619" s="135"/>
    </row>
    <row r="16620" spans="5:17" x14ac:dyDescent="0.25">
      <c r="E16620" s="265"/>
      <c r="M16620" s="159"/>
      <c r="N16620" s="149"/>
      <c r="P16620" s="135"/>
      <c r="Q16620" s="135"/>
    </row>
    <row r="16621" spans="5:17" x14ac:dyDescent="0.25">
      <c r="E16621" s="265"/>
      <c r="M16621" s="159"/>
      <c r="N16621" s="149"/>
      <c r="P16621" s="135"/>
      <c r="Q16621" s="135"/>
    </row>
    <row r="16622" spans="5:17" x14ac:dyDescent="0.25">
      <c r="E16622" s="265"/>
      <c r="M16622" s="159"/>
      <c r="N16622" s="149"/>
      <c r="P16622" s="135"/>
      <c r="Q16622" s="135"/>
    </row>
    <row r="16623" spans="5:17" x14ac:dyDescent="0.25">
      <c r="E16623" s="265"/>
      <c r="M16623" s="159"/>
      <c r="N16623" s="149"/>
      <c r="P16623" s="135"/>
      <c r="Q16623" s="135"/>
    </row>
    <row r="16624" spans="5:17" x14ac:dyDescent="0.25">
      <c r="E16624" s="265"/>
      <c r="M16624" s="159"/>
      <c r="N16624" s="149"/>
      <c r="P16624" s="135"/>
      <c r="Q16624" s="135"/>
    </row>
    <row r="16625" spans="5:17" x14ac:dyDescent="0.25">
      <c r="E16625" s="265"/>
      <c r="M16625" s="159"/>
      <c r="N16625" s="149"/>
      <c r="P16625" s="135"/>
      <c r="Q16625" s="135"/>
    </row>
    <row r="16626" spans="5:17" x14ac:dyDescent="0.25">
      <c r="E16626" s="265"/>
      <c r="M16626" s="159"/>
      <c r="N16626" s="149"/>
      <c r="P16626" s="135"/>
      <c r="Q16626" s="135"/>
    </row>
    <row r="16627" spans="5:17" x14ac:dyDescent="0.25">
      <c r="E16627" s="265"/>
      <c r="M16627" s="159"/>
      <c r="N16627" s="149"/>
      <c r="P16627" s="135"/>
      <c r="Q16627" s="135"/>
    </row>
    <row r="16628" spans="5:17" x14ac:dyDescent="0.25">
      <c r="E16628" s="265"/>
      <c r="M16628" s="159"/>
      <c r="N16628" s="149"/>
      <c r="P16628" s="135"/>
      <c r="Q16628" s="135"/>
    </row>
    <row r="16629" spans="5:17" x14ac:dyDescent="0.25">
      <c r="E16629" s="265"/>
      <c r="M16629" s="159"/>
      <c r="N16629" s="149"/>
      <c r="P16629" s="135"/>
      <c r="Q16629" s="135"/>
    </row>
    <row r="16630" spans="5:17" x14ac:dyDescent="0.25">
      <c r="E16630" s="265"/>
      <c r="M16630" s="159"/>
      <c r="N16630" s="149"/>
      <c r="P16630" s="135"/>
      <c r="Q16630" s="135"/>
    </row>
    <row r="16631" spans="5:17" x14ac:dyDescent="0.25">
      <c r="E16631" s="265"/>
      <c r="M16631" s="159"/>
      <c r="N16631" s="149"/>
      <c r="P16631" s="135"/>
      <c r="Q16631" s="135"/>
    </row>
    <row r="16632" spans="5:17" x14ac:dyDescent="0.25">
      <c r="E16632" s="265"/>
      <c r="M16632" s="159"/>
      <c r="N16632" s="149"/>
      <c r="P16632" s="135"/>
      <c r="Q16632" s="135"/>
    </row>
    <row r="16633" spans="5:17" x14ac:dyDescent="0.25">
      <c r="E16633" s="265"/>
      <c r="M16633" s="159"/>
      <c r="N16633" s="149"/>
      <c r="P16633" s="135"/>
      <c r="Q16633" s="135"/>
    </row>
    <row r="16634" spans="5:17" x14ac:dyDescent="0.25">
      <c r="E16634" s="265"/>
      <c r="M16634" s="159"/>
      <c r="N16634" s="149"/>
      <c r="P16634" s="135"/>
      <c r="Q16634" s="135"/>
    </row>
    <row r="16635" spans="5:17" x14ac:dyDescent="0.25">
      <c r="E16635" s="265"/>
      <c r="M16635" s="159"/>
      <c r="N16635" s="149"/>
      <c r="P16635" s="135"/>
      <c r="Q16635" s="135"/>
    </row>
    <row r="16636" spans="5:17" x14ac:dyDescent="0.25">
      <c r="E16636" s="265"/>
      <c r="M16636" s="159"/>
      <c r="N16636" s="149"/>
      <c r="P16636" s="135"/>
      <c r="Q16636" s="135"/>
    </row>
    <row r="16637" spans="5:17" x14ac:dyDescent="0.25">
      <c r="E16637" s="265"/>
      <c r="M16637" s="159"/>
      <c r="N16637" s="149"/>
      <c r="P16637" s="135"/>
      <c r="Q16637" s="135"/>
    </row>
    <row r="16638" spans="5:17" x14ac:dyDescent="0.25">
      <c r="E16638" s="265"/>
      <c r="M16638" s="159"/>
      <c r="N16638" s="149"/>
      <c r="P16638" s="135"/>
      <c r="Q16638" s="135"/>
    </row>
    <row r="16639" spans="5:17" x14ac:dyDescent="0.25">
      <c r="E16639" s="265"/>
      <c r="M16639" s="159"/>
      <c r="N16639" s="149"/>
      <c r="P16639" s="135"/>
      <c r="Q16639" s="135"/>
    </row>
    <row r="16640" spans="5:17" x14ac:dyDescent="0.25">
      <c r="E16640" s="265"/>
      <c r="M16640" s="159"/>
      <c r="N16640" s="149"/>
      <c r="P16640" s="135"/>
      <c r="Q16640" s="135"/>
    </row>
    <row r="16641" spans="5:17" x14ac:dyDescent="0.25">
      <c r="E16641" s="265"/>
      <c r="M16641" s="159"/>
      <c r="N16641" s="149"/>
      <c r="P16641" s="135"/>
      <c r="Q16641" s="135"/>
    </row>
    <row r="16642" spans="5:17" x14ac:dyDescent="0.25">
      <c r="E16642" s="265"/>
      <c r="M16642" s="159"/>
      <c r="N16642" s="149"/>
      <c r="P16642" s="135"/>
      <c r="Q16642" s="135"/>
    </row>
    <row r="16643" spans="5:17" x14ac:dyDescent="0.25">
      <c r="E16643" s="265"/>
      <c r="M16643" s="159"/>
      <c r="N16643" s="149"/>
      <c r="P16643" s="135"/>
      <c r="Q16643" s="135"/>
    </row>
    <row r="16644" spans="5:17" x14ac:dyDescent="0.25">
      <c r="E16644" s="265"/>
      <c r="M16644" s="159"/>
      <c r="N16644" s="149"/>
      <c r="P16644" s="135"/>
      <c r="Q16644" s="135"/>
    </row>
    <row r="16645" spans="5:17" x14ac:dyDescent="0.25">
      <c r="E16645" s="265"/>
      <c r="M16645" s="159"/>
      <c r="N16645" s="149"/>
      <c r="P16645" s="135"/>
      <c r="Q16645" s="135"/>
    </row>
    <row r="16646" spans="5:17" x14ac:dyDescent="0.25">
      <c r="E16646" s="265"/>
      <c r="M16646" s="159"/>
      <c r="N16646" s="149"/>
      <c r="P16646" s="135"/>
      <c r="Q16646" s="135"/>
    </row>
    <row r="16647" spans="5:17" x14ac:dyDescent="0.25">
      <c r="E16647" s="265"/>
      <c r="M16647" s="159"/>
      <c r="N16647" s="149"/>
      <c r="P16647" s="135"/>
      <c r="Q16647" s="135"/>
    </row>
    <row r="16648" spans="5:17" x14ac:dyDescent="0.25">
      <c r="E16648" s="265"/>
      <c r="M16648" s="159"/>
      <c r="N16648" s="149"/>
      <c r="P16648" s="135"/>
      <c r="Q16648" s="135"/>
    </row>
    <row r="16649" spans="5:17" x14ac:dyDescent="0.25">
      <c r="E16649" s="265"/>
      <c r="M16649" s="159"/>
      <c r="N16649" s="149"/>
      <c r="P16649" s="135"/>
      <c r="Q16649" s="135"/>
    </row>
    <row r="16650" spans="5:17" x14ac:dyDescent="0.25">
      <c r="E16650" s="265"/>
      <c r="M16650" s="159"/>
      <c r="N16650" s="149"/>
      <c r="P16650" s="135"/>
      <c r="Q16650" s="135"/>
    </row>
    <row r="16651" spans="5:17" x14ac:dyDescent="0.25">
      <c r="E16651" s="265"/>
      <c r="M16651" s="159"/>
      <c r="N16651" s="149"/>
      <c r="P16651" s="135"/>
      <c r="Q16651" s="135"/>
    </row>
    <row r="16652" spans="5:17" x14ac:dyDescent="0.25">
      <c r="E16652" s="265"/>
      <c r="M16652" s="159"/>
      <c r="N16652" s="149"/>
      <c r="P16652" s="135"/>
      <c r="Q16652" s="135"/>
    </row>
    <row r="16653" spans="5:17" x14ac:dyDescent="0.25">
      <c r="E16653" s="265"/>
      <c r="M16653" s="159"/>
      <c r="N16653" s="149"/>
      <c r="P16653" s="135"/>
      <c r="Q16653" s="135"/>
    </row>
    <row r="16654" spans="5:17" x14ac:dyDescent="0.25">
      <c r="E16654" s="265"/>
      <c r="M16654" s="159"/>
      <c r="N16654" s="149"/>
      <c r="P16654" s="135"/>
      <c r="Q16654" s="135"/>
    </row>
    <row r="16655" spans="5:17" x14ac:dyDescent="0.25">
      <c r="E16655" s="265"/>
      <c r="M16655" s="159"/>
      <c r="N16655" s="149"/>
      <c r="P16655" s="135"/>
      <c r="Q16655" s="135"/>
    </row>
    <row r="16656" spans="5:17" x14ac:dyDescent="0.25">
      <c r="E16656" s="265"/>
      <c r="M16656" s="159"/>
      <c r="N16656" s="149"/>
      <c r="P16656" s="135"/>
      <c r="Q16656" s="135"/>
    </row>
    <row r="16657" spans="5:17" x14ac:dyDescent="0.25">
      <c r="E16657" s="265"/>
      <c r="M16657" s="159"/>
      <c r="N16657" s="149"/>
      <c r="P16657" s="135"/>
      <c r="Q16657" s="135"/>
    </row>
    <row r="16658" spans="5:17" x14ac:dyDescent="0.25">
      <c r="E16658" s="265"/>
      <c r="M16658" s="159"/>
      <c r="N16658" s="149"/>
      <c r="P16658" s="135"/>
      <c r="Q16658" s="135"/>
    </row>
    <row r="16659" spans="5:17" x14ac:dyDescent="0.25">
      <c r="E16659" s="265"/>
      <c r="M16659" s="159"/>
      <c r="N16659" s="149"/>
      <c r="P16659" s="135"/>
      <c r="Q16659" s="135"/>
    </row>
    <row r="16660" spans="5:17" x14ac:dyDescent="0.25">
      <c r="E16660" s="265"/>
      <c r="M16660" s="159"/>
      <c r="N16660" s="149"/>
      <c r="P16660" s="135"/>
      <c r="Q16660" s="135"/>
    </row>
    <row r="16661" spans="5:17" x14ac:dyDescent="0.25">
      <c r="E16661" s="265"/>
      <c r="M16661" s="159"/>
      <c r="N16661" s="149"/>
      <c r="P16661" s="135"/>
      <c r="Q16661" s="135"/>
    </row>
    <row r="16662" spans="5:17" x14ac:dyDescent="0.25">
      <c r="E16662" s="265"/>
      <c r="M16662" s="159"/>
      <c r="N16662" s="149"/>
      <c r="P16662" s="135"/>
      <c r="Q16662" s="135"/>
    </row>
    <row r="16663" spans="5:17" x14ac:dyDescent="0.25">
      <c r="E16663" s="265"/>
      <c r="M16663" s="159"/>
      <c r="N16663" s="149"/>
      <c r="P16663" s="135"/>
      <c r="Q16663" s="135"/>
    </row>
    <row r="16664" spans="5:17" x14ac:dyDescent="0.25">
      <c r="E16664" s="265"/>
      <c r="M16664" s="159"/>
      <c r="N16664" s="149"/>
      <c r="P16664" s="135"/>
      <c r="Q16664" s="135"/>
    </row>
    <row r="16665" spans="5:17" x14ac:dyDescent="0.25">
      <c r="E16665" s="265"/>
      <c r="M16665" s="159"/>
      <c r="N16665" s="149"/>
      <c r="P16665" s="135"/>
      <c r="Q16665" s="135"/>
    </row>
    <row r="16666" spans="5:17" x14ac:dyDescent="0.25">
      <c r="E16666" s="265"/>
      <c r="M16666" s="159"/>
      <c r="N16666" s="149"/>
      <c r="P16666" s="135"/>
      <c r="Q16666" s="135"/>
    </row>
    <row r="16667" spans="5:17" x14ac:dyDescent="0.25">
      <c r="E16667" s="265"/>
      <c r="M16667" s="159"/>
      <c r="N16667" s="149"/>
      <c r="P16667" s="135"/>
      <c r="Q16667" s="135"/>
    </row>
    <row r="16668" spans="5:17" x14ac:dyDescent="0.25">
      <c r="E16668" s="265"/>
      <c r="M16668" s="159"/>
      <c r="N16668" s="149"/>
      <c r="P16668" s="135"/>
      <c r="Q16668" s="135"/>
    </row>
    <row r="16669" spans="5:17" x14ac:dyDescent="0.25">
      <c r="E16669" s="265"/>
      <c r="M16669" s="159"/>
      <c r="N16669" s="149"/>
      <c r="P16669" s="135"/>
      <c r="Q16669" s="135"/>
    </row>
    <row r="16670" spans="5:17" x14ac:dyDescent="0.25">
      <c r="E16670" s="265"/>
      <c r="M16670" s="159"/>
      <c r="N16670" s="149"/>
      <c r="P16670" s="135"/>
      <c r="Q16670" s="135"/>
    </row>
    <row r="16671" spans="5:17" x14ac:dyDescent="0.25">
      <c r="E16671" s="265"/>
      <c r="M16671" s="159"/>
      <c r="N16671" s="149"/>
      <c r="P16671" s="135"/>
      <c r="Q16671" s="135"/>
    </row>
    <row r="16672" spans="5:17" x14ac:dyDescent="0.25">
      <c r="E16672" s="265"/>
      <c r="M16672" s="159"/>
      <c r="N16672" s="149"/>
      <c r="P16672" s="135"/>
      <c r="Q16672" s="135"/>
    </row>
    <row r="16673" spans="5:17" x14ac:dyDescent="0.25">
      <c r="E16673" s="265"/>
      <c r="M16673" s="159"/>
      <c r="N16673" s="149"/>
      <c r="P16673" s="135"/>
      <c r="Q16673" s="135"/>
    </row>
    <row r="16674" spans="5:17" x14ac:dyDescent="0.25">
      <c r="E16674" s="265"/>
      <c r="M16674" s="159"/>
      <c r="N16674" s="149"/>
      <c r="P16674" s="135"/>
      <c r="Q16674" s="135"/>
    </row>
    <row r="16675" spans="5:17" x14ac:dyDescent="0.25">
      <c r="E16675" s="265"/>
      <c r="M16675" s="159"/>
      <c r="N16675" s="149"/>
      <c r="P16675" s="135"/>
      <c r="Q16675" s="135"/>
    </row>
    <row r="16676" spans="5:17" x14ac:dyDescent="0.25">
      <c r="E16676" s="265"/>
      <c r="M16676" s="159"/>
      <c r="N16676" s="149"/>
      <c r="P16676" s="135"/>
      <c r="Q16676" s="135"/>
    </row>
    <row r="16677" spans="5:17" x14ac:dyDescent="0.25">
      <c r="E16677" s="265"/>
      <c r="M16677" s="159"/>
      <c r="N16677" s="149"/>
      <c r="P16677" s="135"/>
      <c r="Q16677" s="135"/>
    </row>
    <row r="16678" spans="5:17" x14ac:dyDescent="0.25">
      <c r="E16678" s="265"/>
      <c r="M16678" s="159"/>
      <c r="N16678" s="149"/>
      <c r="P16678" s="135"/>
      <c r="Q16678" s="135"/>
    </row>
    <row r="16679" spans="5:17" x14ac:dyDescent="0.25">
      <c r="E16679" s="265"/>
      <c r="M16679" s="159"/>
      <c r="N16679" s="149"/>
      <c r="P16679" s="135"/>
      <c r="Q16679" s="135"/>
    </row>
    <row r="16680" spans="5:17" x14ac:dyDescent="0.25">
      <c r="E16680" s="265"/>
      <c r="M16680" s="159"/>
      <c r="N16680" s="149"/>
      <c r="P16680" s="135"/>
      <c r="Q16680" s="135"/>
    </row>
    <row r="16681" spans="5:17" x14ac:dyDescent="0.25">
      <c r="E16681" s="265"/>
      <c r="M16681" s="159"/>
      <c r="N16681" s="149"/>
      <c r="P16681" s="135"/>
      <c r="Q16681" s="135"/>
    </row>
    <row r="16682" spans="5:17" x14ac:dyDescent="0.25">
      <c r="E16682" s="265"/>
      <c r="M16682" s="159"/>
      <c r="N16682" s="149"/>
      <c r="P16682" s="135"/>
      <c r="Q16682" s="135"/>
    </row>
    <row r="16683" spans="5:17" x14ac:dyDescent="0.25">
      <c r="E16683" s="265"/>
      <c r="M16683" s="159"/>
      <c r="N16683" s="149"/>
      <c r="P16683" s="135"/>
      <c r="Q16683" s="135"/>
    </row>
    <row r="16684" spans="5:17" x14ac:dyDescent="0.25">
      <c r="E16684" s="265"/>
      <c r="M16684" s="159"/>
      <c r="N16684" s="149"/>
      <c r="P16684" s="135"/>
      <c r="Q16684" s="135"/>
    </row>
    <row r="16685" spans="5:17" x14ac:dyDescent="0.25">
      <c r="E16685" s="265"/>
      <c r="M16685" s="159"/>
      <c r="N16685" s="149"/>
      <c r="P16685" s="135"/>
      <c r="Q16685" s="135"/>
    </row>
    <row r="16686" spans="5:17" x14ac:dyDescent="0.25">
      <c r="E16686" s="265"/>
      <c r="M16686" s="159"/>
      <c r="N16686" s="149"/>
      <c r="P16686" s="135"/>
      <c r="Q16686" s="135"/>
    </row>
    <row r="16687" spans="5:17" x14ac:dyDescent="0.25">
      <c r="E16687" s="265"/>
      <c r="M16687" s="159"/>
      <c r="N16687" s="149"/>
      <c r="P16687" s="135"/>
      <c r="Q16687" s="135"/>
    </row>
    <row r="16688" spans="5:17" x14ac:dyDescent="0.25">
      <c r="E16688" s="265"/>
      <c r="M16688" s="159"/>
      <c r="N16688" s="149"/>
      <c r="P16688" s="135"/>
      <c r="Q16688" s="135"/>
    </row>
    <row r="16689" spans="5:17" x14ac:dyDescent="0.25">
      <c r="E16689" s="265"/>
      <c r="M16689" s="159"/>
      <c r="N16689" s="149"/>
      <c r="P16689" s="135"/>
      <c r="Q16689" s="135"/>
    </row>
    <row r="16690" spans="5:17" x14ac:dyDescent="0.25">
      <c r="E16690" s="265"/>
      <c r="M16690" s="159"/>
      <c r="N16690" s="149"/>
      <c r="P16690" s="135"/>
      <c r="Q16690" s="135"/>
    </row>
    <row r="16691" spans="5:17" x14ac:dyDescent="0.25">
      <c r="E16691" s="265"/>
      <c r="M16691" s="159"/>
      <c r="N16691" s="149"/>
      <c r="P16691" s="135"/>
      <c r="Q16691" s="135"/>
    </row>
    <row r="16692" spans="5:17" x14ac:dyDescent="0.25">
      <c r="E16692" s="265"/>
      <c r="M16692" s="159"/>
      <c r="N16692" s="149"/>
      <c r="P16692" s="135"/>
      <c r="Q16692" s="135"/>
    </row>
    <row r="16693" spans="5:17" x14ac:dyDescent="0.25">
      <c r="E16693" s="265"/>
      <c r="M16693" s="159"/>
      <c r="N16693" s="149"/>
      <c r="P16693" s="135"/>
      <c r="Q16693" s="135"/>
    </row>
    <row r="16694" spans="5:17" x14ac:dyDescent="0.25">
      <c r="E16694" s="265"/>
      <c r="M16694" s="159"/>
      <c r="N16694" s="149"/>
      <c r="P16694" s="135"/>
      <c r="Q16694" s="135"/>
    </row>
    <row r="16695" spans="5:17" x14ac:dyDescent="0.25">
      <c r="E16695" s="265"/>
      <c r="M16695" s="159"/>
      <c r="N16695" s="149"/>
      <c r="P16695" s="135"/>
      <c r="Q16695" s="135"/>
    </row>
    <row r="16696" spans="5:17" x14ac:dyDescent="0.25">
      <c r="E16696" s="265"/>
      <c r="M16696" s="159"/>
      <c r="N16696" s="149"/>
      <c r="P16696" s="135"/>
      <c r="Q16696" s="135"/>
    </row>
    <row r="16697" spans="5:17" x14ac:dyDescent="0.25">
      <c r="E16697" s="265"/>
      <c r="M16697" s="159"/>
      <c r="N16697" s="149"/>
      <c r="P16697" s="135"/>
      <c r="Q16697" s="135"/>
    </row>
    <row r="16698" spans="5:17" x14ac:dyDescent="0.25">
      <c r="E16698" s="265"/>
      <c r="M16698" s="159"/>
      <c r="N16698" s="149"/>
      <c r="P16698" s="135"/>
      <c r="Q16698" s="135"/>
    </row>
    <row r="16699" spans="5:17" x14ac:dyDescent="0.25">
      <c r="E16699" s="265"/>
      <c r="M16699" s="159"/>
      <c r="N16699" s="149"/>
      <c r="P16699" s="135"/>
      <c r="Q16699" s="135"/>
    </row>
    <row r="16700" spans="5:17" x14ac:dyDescent="0.25">
      <c r="E16700" s="265"/>
      <c r="M16700" s="159"/>
      <c r="N16700" s="149"/>
      <c r="P16700" s="135"/>
      <c r="Q16700" s="135"/>
    </row>
    <row r="16701" spans="5:17" x14ac:dyDescent="0.25">
      <c r="E16701" s="265"/>
      <c r="M16701" s="159"/>
      <c r="N16701" s="149"/>
      <c r="P16701" s="135"/>
      <c r="Q16701" s="135"/>
    </row>
    <row r="16702" spans="5:17" x14ac:dyDescent="0.25">
      <c r="E16702" s="265"/>
      <c r="M16702" s="159"/>
      <c r="N16702" s="149"/>
      <c r="P16702" s="135"/>
      <c r="Q16702" s="135"/>
    </row>
    <row r="16703" spans="5:17" x14ac:dyDescent="0.25">
      <c r="E16703" s="265"/>
      <c r="M16703" s="159"/>
      <c r="N16703" s="149"/>
      <c r="P16703" s="135"/>
      <c r="Q16703" s="135"/>
    </row>
    <row r="16704" spans="5:17" x14ac:dyDescent="0.25">
      <c r="E16704" s="265"/>
      <c r="M16704" s="159"/>
      <c r="N16704" s="149"/>
      <c r="P16704" s="135"/>
      <c r="Q16704" s="135"/>
    </row>
    <row r="16705" spans="5:17" x14ac:dyDescent="0.25">
      <c r="E16705" s="265"/>
      <c r="M16705" s="159"/>
      <c r="N16705" s="149"/>
      <c r="P16705" s="135"/>
      <c r="Q16705" s="135"/>
    </row>
    <row r="16706" spans="5:17" x14ac:dyDescent="0.25">
      <c r="E16706" s="265"/>
      <c r="M16706" s="159"/>
      <c r="N16706" s="149"/>
      <c r="P16706" s="135"/>
      <c r="Q16706" s="135"/>
    </row>
    <row r="16707" spans="5:17" x14ac:dyDescent="0.25">
      <c r="E16707" s="265"/>
      <c r="M16707" s="159"/>
      <c r="N16707" s="149"/>
      <c r="P16707" s="135"/>
      <c r="Q16707" s="135"/>
    </row>
    <row r="16708" spans="5:17" x14ac:dyDescent="0.25">
      <c r="E16708" s="265"/>
      <c r="M16708" s="159"/>
      <c r="N16708" s="149"/>
      <c r="P16708" s="135"/>
      <c r="Q16708" s="135"/>
    </row>
    <row r="16709" spans="5:17" x14ac:dyDescent="0.25">
      <c r="E16709" s="265"/>
      <c r="M16709" s="159"/>
      <c r="N16709" s="149"/>
      <c r="P16709" s="135"/>
      <c r="Q16709" s="135"/>
    </row>
    <row r="16710" spans="5:17" x14ac:dyDescent="0.25">
      <c r="E16710" s="265"/>
      <c r="M16710" s="159"/>
      <c r="N16710" s="149"/>
      <c r="P16710" s="135"/>
      <c r="Q16710" s="135"/>
    </row>
    <row r="16711" spans="5:17" x14ac:dyDescent="0.25">
      <c r="E16711" s="265"/>
      <c r="M16711" s="159"/>
      <c r="N16711" s="149"/>
      <c r="P16711" s="135"/>
      <c r="Q16711" s="135"/>
    </row>
    <row r="16712" spans="5:17" x14ac:dyDescent="0.25">
      <c r="E16712" s="265"/>
      <c r="M16712" s="159"/>
      <c r="N16712" s="149"/>
      <c r="P16712" s="135"/>
      <c r="Q16712" s="135"/>
    </row>
    <row r="16713" spans="5:17" x14ac:dyDescent="0.25">
      <c r="E16713" s="265"/>
      <c r="M16713" s="159"/>
      <c r="N16713" s="149"/>
      <c r="P16713" s="135"/>
      <c r="Q16713" s="135"/>
    </row>
    <row r="16714" spans="5:17" x14ac:dyDescent="0.25">
      <c r="E16714" s="265"/>
      <c r="M16714" s="159"/>
      <c r="N16714" s="149"/>
      <c r="P16714" s="135"/>
      <c r="Q16714" s="135"/>
    </row>
    <row r="16715" spans="5:17" x14ac:dyDescent="0.25">
      <c r="E16715" s="265"/>
      <c r="M16715" s="159"/>
      <c r="N16715" s="149"/>
      <c r="P16715" s="135"/>
      <c r="Q16715" s="135"/>
    </row>
    <row r="16716" spans="5:17" x14ac:dyDescent="0.25">
      <c r="E16716" s="265"/>
      <c r="M16716" s="159"/>
      <c r="N16716" s="149"/>
      <c r="P16716" s="135"/>
      <c r="Q16716" s="135"/>
    </row>
    <row r="16717" spans="5:17" x14ac:dyDescent="0.25">
      <c r="E16717" s="265"/>
      <c r="M16717" s="159"/>
      <c r="N16717" s="149"/>
      <c r="P16717" s="135"/>
      <c r="Q16717" s="135"/>
    </row>
    <row r="16718" spans="5:17" x14ac:dyDescent="0.25">
      <c r="E16718" s="265"/>
      <c r="M16718" s="159"/>
      <c r="N16718" s="149"/>
      <c r="P16718" s="135"/>
      <c r="Q16718" s="135"/>
    </row>
    <row r="16719" spans="5:17" x14ac:dyDescent="0.25">
      <c r="E16719" s="265"/>
      <c r="M16719" s="159"/>
      <c r="N16719" s="149"/>
      <c r="P16719" s="135"/>
      <c r="Q16719" s="135"/>
    </row>
    <row r="16720" spans="5:17" x14ac:dyDescent="0.25">
      <c r="E16720" s="265"/>
      <c r="M16720" s="159"/>
      <c r="N16720" s="149"/>
      <c r="P16720" s="135"/>
      <c r="Q16720" s="135"/>
    </row>
    <row r="16721" spans="5:17" x14ac:dyDescent="0.25">
      <c r="E16721" s="265"/>
      <c r="M16721" s="159"/>
      <c r="N16721" s="149"/>
      <c r="P16721" s="135"/>
      <c r="Q16721" s="135"/>
    </row>
    <row r="16722" spans="5:17" x14ac:dyDescent="0.25">
      <c r="E16722" s="265"/>
      <c r="M16722" s="159"/>
      <c r="N16722" s="149"/>
      <c r="P16722" s="135"/>
      <c r="Q16722" s="135"/>
    </row>
    <row r="16723" spans="5:17" x14ac:dyDescent="0.25">
      <c r="E16723" s="265"/>
      <c r="M16723" s="159"/>
      <c r="N16723" s="149"/>
      <c r="P16723" s="135"/>
      <c r="Q16723" s="135"/>
    </row>
    <row r="16724" spans="5:17" x14ac:dyDescent="0.25">
      <c r="E16724" s="265"/>
      <c r="M16724" s="159"/>
      <c r="N16724" s="149"/>
      <c r="P16724" s="135"/>
      <c r="Q16724" s="135"/>
    </row>
    <row r="16725" spans="5:17" x14ac:dyDescent="0.25">
      <c r="E16725" s="265"/>
      <c r="M16725" s="159"/>
      <c r="N16725" s="149"/>
      <c r="P16725" s="135"/>
      <c r="Q16725" s="135"/>
    </row>
    <row r="16726" spans="5:17" x14ac:dyDescent="0.25">
      <c r="E16726" s="265"/>
      <c r="M16726" s="159"/>
      <c r="N16726" s="149"/>
      <c r="P16726" s="135"/>
      <c r="Q16726" s="135"/>
    </row>
    <row r="16727" spans="5:17" x14ac:dyDescent="0.25">
      <c r="E16727" s="265"/>
      <c r="M16727" s="159"/>
      <c r="N16727" s="149"/>
      <c r="P16727" s="135"/>
      <c r="Q16727" s="135"/>
    </row>
    <row r="16728" spans="5:17" x14ac:dyDescent="0.25">
      <c r="E16728" s="265"/>
      <c r="M16728" s="159"/>
      <c r="N16728" s="149"/>
      <c r="P16728" s="135"/>
      <c r="Q16728" s="135"/>
    </row>
    <row r="16729" spans="5:17" x14ac:dyDescent="0.25">
      <c r="E16729" s="265"/>
      <c r="M16729" s="159"/>
      <c r="N16729" s="149"/>
      <c r="P16729" s="135"/>
      <c r="Q16729" s="135"/>
    </row>
    <row r="16730" spans="5:17" x14ac:dyDescent="0.25">
      <c r="E16730" s="265"/>
      <c r="M16730" s="159"/>
      <c r="N16730" s="149"/>
      <c r="P16730" s="135"/>
      <c r="Q16730" s="135"/>
    </row>
    <row r="16731" spans="5:17" x14ac:dyDescent="0.25">
      <c r="E16731" s="265"/>
      <c r="M16731" s="159"/>
      <c r="N16731" s="149"/>
      <c r="P16731" s="135"/>
      <c r="Q16731" s="135"/>
    </row>
    <row r="16732" spans="5:17" x14ac:dyDescent="0.25">
      <c r="E16732" s="265"/>
      <c r="M16732" s="159"/>
      <c r="N16732" s="149"/>
      <c r="P16732" s="135"/>
      <c r="Q16732" s="135"/>
    </row>
    <row r="16733" spans="5:17" x14ac:dyDescent="0.25">
      <c r="E16733" s="265"/>
      <c r="M16733" s="159"/>
      <c r="N16733" s="149"/>
      <c r="P16733" s="135"/>
      <c r="Q16733" s="135"/>
    </row>
    <row r="16734" spans="5:17" x14ac:dyDescent="0.25">
      <c r="E16734" s="265"/>
      <c r="M16734" s="159"/>
      <c r="N16734" s="149"/>
      <c r="P16734" s="135"/>
      <c r="Q16734" s="135"/>
    </row>
    <row r="16735" spans="5:17" x14ac:dyDescent="0.25">
      <c r="E16735" s="265"/>
      <c r="M16735" s="159"/>
      <c r="N16735" s="149"/>
      <c r="P16735" s="135"/>
      <c r="Q16735" s="135"/>
    </row>
    <row r="16736" spans="5:17" x14ac:dyDescent="0.25">
      <c r="E16736" s="265"/>
      <c r="M16736" s="159"/>
      <c r="N16736" s="149"/>
      <c r="P16736" s="135"/>
      <c r="Q16736" s="135"/>
    </row>
    <row r="16737" spans="5:17" x14ac:dyDescent="0.25">
      <c r="E16737" s="265"/>
      <c r="M16737" s="159"/>
      <c r="N16737" s="149"/>
      <c r="P16737" s="135"/>
      <c r="Q16737" s="135"/>
    </row>
    <row r="16738" spans="5:17" x14ac:dyDescent="0.25">
      <c r="E16738" s="265"/>
      <c r="M16738" s="159"/>
      <c r="N16738" s="149"/>
      <c r="P16738" s="135"/>
      <c r="Q16738" s="135"/>
    </row>
    <row r="16739" spans="5:17" x14ac:dyDescent="0.25">
      <c r="E16739" s="265"/>
      <c r="M16739" s="159"/>
      <c r="N16739" s="149"/>
      <c r="P16739" s="135"/>
      <c r="Q16739" s="135"/>
    </row>
    <row r="16740" spans="5:17" x14ac:dyDescent="0.25">
      <c r="E16740" s="265"/>
      <c r="M16740" s="159"/>
      <c r="N16740" s="149"/>
      <c r="P16740" s="135"/>
      <c r="Q16740" s="135"/>
    </row>
    <row r="16741" spans="5:17" x14ac:dyDescent="0.25">
      <c r="E16741" s="265"/>
      <c r="M16741" s="159"/>
      <c r="N16741" s="149"/>
      <c r="P16741" s="135"/>
      <c r="Q16741" s="135"/>
    </row>
    <row r="16742" spans="5:17" x14ac:dyDescent="0.25">
      <c r="E16742" s="265"/>
      <c r="M16742" s="159"/>
      <c r="N16742" s="149"/>
      <c r="P16742" s="135"/>
      <c r="Q16742" s="135"/>
    </row>
    <row r="16743" spans="5:17" x14ac:dyDescent="0.25">
      <c r="E16743" s="265"/>
      <c r="M16743" s="159"/>
      <c r="N16743" s="149"/>
      <c r="P16743" s="135"/>
      <c r="Q16743" s="135"/>
    </row>
    <row r="16744" spans="5:17" x14ac:dyDescent="0.25">
      <c r="E16744" s="265"/>
      <c r="M16744" s="159"/>
      <c r="N16744" s="149"/>
      <c r="P16744" s="135"/>
      <c r="Q16744" s="135"/>
    </row>
    <row r="16745" spans="5:17" x14ac:dyDescent="0.25">
      <c r="E16745" s="265"/>
      <c r="M16745" s="159"/>
      <c r="N16745" s="149"/>
      <c r="P16745" s="135"/>
      <c r="Q16745" s="135"/>
    </row>
    <row r="16746" spans="5:17" x14ac:dyDescent="0.25">
      <c r="E16746" s="265"/>
      <c r="M16746" s="159"/>
      <c r="N16746" s="149"/>
      <c r="P16746" s="135"/>
      <c r="Q16746" s="135"/>
    </row>
    <row r="16747" spans="5:17" x14ac:dyDescent="0.25">
      <c r="E16747" s="265"/>
      <c r="M16747" s="159"/>
      <c r="N16747" s="149"/>
      <c r="P16747" s="135"/>
      <c r="Q16747" s="135"/>
    </row>
    <row r="16748" spans="5:17" x14ac:dyDescent="0.25">
      <c r="E16748" s="265"/>
      <c r="M16748" s="159"/>
      <c r="N16748" s="149"/>
      <c r="P16748" s="135"/>
      <c r="Q16748" s="135"/>
    </row>
    <row r="16749" spans="5:17" x14ac:dyDescent="0.25">
      <c r="E16749" s="265"/>
      <c r="M16749" s="159"/>
      <c r="N16749" s="149"/>
      <c r="P16749" s="135"/>
      <c r="Q16749" s="135"/>
    </row>
    <row r="16750" spans="5:17" x14ac:dyDescent="0.25">
      <c r="E16750" s="265"/>
      <c r="M16750" s="159"/>
      <c r="N16750" s="149"/>
      <c r="P16750" s="135"/>
      <c r="Q16750" s="135"/>
    </row>
    <row r="16751" spans="5:17" x14ac:dyDescent="0.25">
      <c r="E16751" s="265"/>
      <c r="M16751" s="159"/>
      <c r="N16751" s="149"/>
      <c r="P16751" s="135"/>
      <c r="Q16751" s="135"/>
    </row>
    <row r="16752" spans="5:17" x14ac:dyDescent="0.25">
      <c r="E16752" s="265"/>
      <c r="M16752" s="159"/>
      <c r="N16752" s="149"/>
      <c r="P16752" s="135"/>
      <c r="Q16752" s="135"/>
    </row>
    <row r="16753" spans="5:17" x14ac:dyDescent="0.25">
      <c r="E16753" s="265"/>
      <c r="M16753" s="159"/>
      <c r="N16753" s="149"/>
      <c r="P16753" s="135"/>
      <c r="Q16753" s="135"/>
    </row>
    <row r="16754" spans="5:17" x14ac:dyDescent="0.25">
      <c r="E16754" s="265"/>
      <c r="M16754" s="159"/>
      <c r="N16754" s="149"/>
      <c r="P16754" s="135"/>
      <c r="Q16754" s="135"/>
    </row>
    <row r="16755" spans="5:17" x14ac:dyDescent="0.25">
      <c r="E16755" s="265"/>
      <c r="M16755" s="159"/>
      <c r="N16755" s="149"/>
      <c r="P16755" s="135"/>
      <c r="Q16755" s="135"/>
    </row>
    <row r="16756" spans="5:17" x14ac:dyDescent="0.25">
      <c r="E16756" s="265"/>
      <c r="M16756" s="159"/>
      <c r="N16756" s="149"/>
      <c r="P16756" s="135"/>
      <c r="Q16756" s="135"/>
    </row>
    <row r="16757" spans="5:17" x14ac:dyDescent="0.25">
      <c r="E16757" s="265"/>
      <c r="M16757" s="159"/>
      <c r="N16757" s="149"/>
      <c r="P16757" s="135"/>
      <c r="Q16757" s="135"/>
    </row>
    <row r="16758" spans="5:17" x14ac:dyDescent="0.25">
      <c r="E16758" s="265"/>
      <c r="M16758" s="159"/>
      <c r="N16758" s="149"/>
      <c r="P16758" s="135"/>
      <c r="Q16758" s="135"/>
    </row>
    <row r="16759" spans="5:17" x14ac:dyDescent="0.25">
      <c r="E16759" s="265"/>
      <c r="M16759" s="159"/>
      <c r="N16759" s="149"/>
      <c r="P16759" s="135"/>
      <c r="Q16759" s="135"/>
    </row>
    <row r="16760" spans="5:17" x14ac:dyDescent="0.25">
      <c r="E16760" s="265"/>
      <c r="M16760" s="159"/>
      <c r="N16760" s="149"/>
      <c r="P16760" s="135"/>
      <c r="Q16760" s="135"/>
    </row>
    <row r="16761" spans="5:17" x14ac:dyDescent="0.25">
      <c r="E16761" s="265"/>
      <c r="M16761" s="159"/>
      <c r="N16761" s="149"/>
      <c r="P16761" s="135"/>
      <c r="Q16761" s="135"/>
    </row>
    <row r="16762" spans="5:17" x14ac:dyDescent="0.25">
      <c r="E16762" s="265"/>
      <c r="M16762" s="159"/>
      <c r="N16762" s="149"/>
      <c r="P16762" s="135"/>
      <c r="Q16762" s="135"/>
    </row>
    <row r="16763" spans="5:17" x14ac:dyDescent="0.25">
      <c r="E16763" s="265"/>
      <c r="M16763" s="159"/>
      <c r="N16763" s="149"/>
      <c r="P16763" s="135"/>
      <c r="Q16763" s="135"/>
    </row>
    <row r="16764" spans="5:17" x14ac:dyDescent="0.25">
      <c r="E16764" s="265"/>
      <c r="M16764" s="159"/>
      <c r="N16764" s="149"/>
      <c r="P16764" s="135"/>
      <c r="Q16764" s="135"/>
    </row>
    <row r="16765" spans="5:17" x14ac:dyDescent="0.25">
      <c r="E16765" s="265"/>
      <c r="M16765" s="159"/>
      <c r="N16765" s="149"/>
      <c r="P16765" s="135"/>
      <c r="Q16765" s="135"/>
    </row>
    <row r="16766" spans="5:17" x14ac:dyDescent="0.25">
      <c r="E16766" s="265"/>
      <c r="M16766" s="159"/>
      <c r="N16766" s="149"/>
      <c r="P16766" s="135"/>
      <c r="Q16766" s="135"/>
    </row>
    <row r="16767" spans="5:17" x14ac:dyDescent="0.25">
      <c r="E16767" s="265"/>
      <c r="M16767" s="159"/>
      <c r="N16767" s="149"/>
      <c r="P16767" s="135"/>
      <c r="Q16767" s="135"/>
    </row>
    <row r="16768" spans="5:17" x14ac:dyDescent="0.25">
      <c r="E16768" s="265"/>
      <c r="M16768" s="159"/>
      <c r="N16768" s="149"/>
      <c r="P16768" s="135"/>
      <c r="Q16768" s="135"/>
    </row>
    <row r="16769" spans="5:17" x14ac:dyDescent="0.25">
      <c r="E16769" s="265"/>
      <c r="M16769" s="159"/>
      <c r="N16769" s="149"/>
      <c r="P16769" s="135"/>
      <c r="Q16769" s="135"/>
    </row>
    <row r="16770" spans="5:17" x14ac:dyDescent="0.25">
      <c r="E16770" s="265"/>
      <c r="M16770" s="159"/>
      <c r="N16770" s="149"/>
      <c r="P16770" s="135"/>
      <c r="Q16770" s="135"/>
    </row>
    <row r="16771" spans="5:17" x14ac:dyDescent="0.25">
      <c r="E16771" s="265"/>
      <c r="M16771" s="159"/>
      <c r="N16771" s="149"/>
      <c r="P16771" s="135"/>
      <c r="Q16771" s="135"/>
    </row>
    <row r="16772" spans="5:17" x14ac:dyDescent="0.25">
      <c r="E16772" s="265"/>
      <c r="M16772" s="159"/>
      <c r="N16772" s="149"/>
      <c r="P16772" s="135"/>
      <c r="Q16772" s="135"/>
    </row>
    <row r="16773" spans="5:17" x14ac:dyDescent="0.25">
      <c r="E16773" s="265"/>
      <c r="M16773" s="159"/>
      <c r="N16773" s="149"/>
      <c r="P16773" s="135"/>
      <c r="Q16773" s="135"/>
    </row>
    <row r="16774" spans="5:17" x14ac:dyDescent="0.25">
      <c r="E16774" s="265"/>
      <c r="M16774" s="159"/>
      <c r="N16774" s="149"/>
      <c r="P16774" s="135"/>
      <c r="Q16774" s="135"/>
    </row>
    <row r="16775" spans="5:17" x14ac:dyDescent="0.25">
      <c r="E16775" s="265"/>
      <c r="M16775" s="159"/>
      <c r="N16775" s="149"/>
      <c r="P16775" s="135"/>
      <c r="Q16775" s="135"/>
    </row>
    <row r="16776" spans="5:17" x14ac:dyDescent="0.25">
      <c r="E16776" s="265"/>
      <c r="M16776" s="159"/>
      <c r="N16776" s="149"/>
      <c r="P16776" s="135"/>
      <c r="Q16776" s="135"/>
    </row>
    <row r="16777" spans="5:17" x14ac:dyDescent="0.25">
      <c r="E16777" s="265"/>
      <c r="M16777" s="159"/>
      <c r="N16777" s="149"/>
      <c r="P16777" s="135"/>
      <c r="Q16777" s="135"/>
    </row>
    <row r="16778" spans="5:17" x14ac:dyDescent="0.25">
      <c r="E16778" s="265"/>
      <c r="M16778" s="159"/>
      <c r="N16778" s="149"/>
      <c r="P16778" s="135"/>
      <c r="Q16778" s="135"/>
    </row>
    <row r="16779" spans="5:17" x14ac:dyDescent="0.25">
      <c r="E16779" s="265"/>
      <c r="M16779" s="159"/>
      <c r="N16779" s="149"/>
      <c r="P16779" s="135"/>
      <c r="Q16779" s="135"/>
    </row>
    <row r="16780" spans="5:17" x14ac:dyDescent="0.25">
      <c r="E16780" s="265"/>
      <c r="M16780" s="159"/>
      <c r="N16780" s="149"/>
      <c r="P16780" s="135"/>
      <c r="Q16780" s="135"/>
    </row>
    <row r="16781" spans="5:17" x14ac:dyDescent="0.25">
      <c r="E16781" s="265"/>
      <c r="M16781" s="159"/>
      <c r="N16781" s="149"/>
      <c r="P16781" s="135"/>
      <c r="Q16781" s="135"/>
    </row>
    <row r="16782" spans="5:17" x14ac:dyDescent="0.25">
      <c r="E16782" s="265"/>
      <c r="M16782" s="159"/>
      <c r="N16782" s="149"/>
      <c r="P16782" s="135"/>
      <c r="Q16782" s="135"/>
    </row>
    <row r="16783" spans="5:17" x14ac:dyDescent="0.25">
      <c r="E16783" s="265"/>
      <c r="M16783" s="159"/>
      <c r="N16783" s="149"/>
      <c r="P16783" s="135"/>
      <c r="Q16783" s="135"/>
    </row>
    <row r="16784" spans="5:17" x14ac:dyDescent="0.25">
      <c r="E16784" s="265"/>
      <c r="M16784" s="159"/>
      <c r="N16784" s="149"/>
      <c r="P16784" s="135"/>
      <c r="Q16784" s="135"/>
    </row>
    <row r="16785" spans="5:17" x14ac:dyDescent="0.25">
      <c r="E16785" s="265"/>
      <c r="M16785" s="159"/>
      <c r="N16785" s="149"/>
      <c r="P16785" s="135"/>
      <c r="Q16785" s="135"/>
    </row>
    <row r="16786" spans="5:17" x14ac:dyDescent="0.25">
      <c r="E16786" s="265"/>
      <c r="M16786" s="159"/>
      <c r="N16786" s="149"/>
      <c r="P16786" s="135"/>
      <c r="Q16786" s="135"/>
    </row>
    <row r="16787" spans="5:17" x14ac:dyDescent="0.25">
      <c r="E16787" s="265"/>
      <c r="M16787" s="159"/>
      <c r="N16787" s="149"/>
      <c r="P16787" s="135"/>
      <c r="Q16787" s="135"/>
    </row>
    <row r="16788" spans="5:17" x14ac:dyDescent="0.25">
      <c r="E16788" s="265"/>
      <c r="M16788" s="159"/>
      <c r="N16788" s="149"/>
      <c r="P16788" s="135"/>
      <c r="Q16788" s="135"/>
    </row>
    <row r="16789" spans="5:17" x14ac:dyDescent="0.25">
      <c r="E16789" s="265"/>
      <c r="M16789" s="159"/>
      <c r="N16789" s="149"/>
      <c r="P16789" s="135"/>
      <c r="Q16789" s="135"/>
    </row>
    <row r="16790" spans="5:17" x14ac:dyDescent="0.25">
      <c r="E16790" s="265"/>
      <c r="M16790" s="159"/>
      <c r="N16790" s="149"/>
      <c r="P16790" s="135"/>
      <c r="Q16790" s="135"/>
    </row>
    <row r="16791" spans="5:17" x14ac:dyDescent="0.25">
      <c r="E16791" s="265"/>
      <c r="M16791" s="159"/>
      <c r="N16791" s="149"/>
      <c r="P16791" s="135"/>
      <c r="Q16791" s="135"/>
    </row>
    <row r="16792" spans="5:17" x14ac:dyDescent="0.25">
      <c r="E16792" s="265"/>
      <c r="M16792" s="159"/>
      <c r="N16792" s="149"/>
      <c r="P16792" s="135"/>
      <c r="Q16792" s="135"/>
    </row>
    <row r="16793" spans="5:17" x14ac:dyDescent="0.25">
      <c r="E16793" s="265"/>
      <c r="M16793" s="159"/>
      <c r="N16793" s="149"/>
      <c r="P16793" s="135"/>
      <c r="Q16793" s="135"/>
    </row>
    <row r="16794" spans="5:17" x14ac:dyDescent="0.25">
      <c r="E16794" s="265"/>
      <c r="M16794" s="159"/>
      <c r="N16794" s="149"/>
      <c r="P16794" s="135"/>
      <c r="Q16794" s="135"/>
    </row>
    <row r="16795" spans="5:17" x14ac:dyDescent="0.25">
      <c r="E16795" s="265"/>
      <c r="M16795" s="159"/>
      <c r="N16795" s="149"/>
      <c r="P16795" s="135"/>
      <c r="Q16795" s="135"/>
    </row>
    <row r="16796" spans="5:17" x14ac:dyDescent="0.25">
      <c r="E16796" s="265"/>
      <c r="M16796" s="159"/>
      <c r="N16796" s="149"/>
      <c r="P16796" s="135"/>
      <c r="Q16796" s="135"/>
    </row>
    <row r="16797" spans="5:17" x14ac:dyDescent="0.25">
      <c r="E16797" s="265"/>
      <c r="M16797" s="159"/>
      <c r="N16797" s="149"/>
      <c r="P16797" s="135"/>
      <c r="Q16797" s="135"/>
    </row>
    <row r="16798" spans="5:17" x14ac:dyDescent="0.25">
      <c r="E16798" s="265"/>
      <c r="M16798" s="159"/>
      <c r="N16798" s="149"/>
      <c r="P16798" s="135"/>
      <c r="Q16798" s="135"/>
    </row>
    <row r="16799" spans="5:17" x14ac:dyDescent="0.25">
      <c r="E16799" s="265"/>
      <c r="M16799" s="159"/>
      <c r="N16799" s="149"/>
      <c r="P16799" s="135"/>
      <c r="Q16799" s="135"/>
    </row>
    <row r="16800" spans="5:17" x14ac:dyDescent="0.25">
      <c r="E16800" s="265"/>
      <c r="M16800" s="159"/>
      <c r="N16800" s="149"/>
      <c r="P16800" s="135"/>
      <c r="Q16800" s="135"/>
    </row>
    <row r="16801" spans="5:17" x14ac:dyDescent="0.25">
      <c r="E16801" s="265"/>
      <c r="M16801" s="159"/>
      <c r="N16801" s="149"/>
      <c r="P16801" s="135"/>
      <c r="Q16801" s="135"/>
    </row>
    <row r="16802" spans="5:17" x14ac:dyDescent="0.25">
      <c r="E16802" s="265"/>
      <c r="M16802" s="159"/>
      <c r="N16802" s="149"/>
      <c r="P16802" s="135"/>
      <c r="Q16802" s="135"/>
    </row>
    <row r="16803" spans="5:17" x14ac:dyDescent="0.25">
      <c r="E16803" s="265"/>
      <c r="M16803" s="159"/>
      <c r="N16803" s="149"/>
      <c r="P16803" s="135"/>
      <c r="Q16803" s="135"/>
    </row>
    <row r="16804" spans="5:17" x14ac:dyDescent="0.25">
      <c r="E16804" s="265"/>
      <c r="M16804" s="159"/>
      <c r="N16804" s="149"/>
      <c r="P16804" s="135"/>
      <c r="Q16804" s="135"/>
    </row>
    <row r="16805" spans="5:17" x14ac:dyDescent="0.25">
      <c r="E16805" s="265"/>
      <c r="M16805" s="159"/>
      <c r="N16805" s="149"/>
      <c r="P16805" s="135"/>
      <c r="Q16805" s="135"/>
    </row>
    <row r="16806" spans="5:17" x14ac:dyDescent="0.25">
      <c r="E16806" s="265"/>
      <c r="M16806" s="159"/>
      <c r="N16806" s="149"/>
      <c r="P16806" s="135"/>
      <c r="Q16806" s="135"/>
    </row>
    <row r="16807" spans="5:17" x14ac:dyDescent="0.25">
      <c r="E16807" s="265"/>
      <c r="M16807" s="159"/>
      <c r="N16807" s="149"/>
      <c r="P16807" s="135"/>
      <c r="Q16807" s="135"/>
    </row>
    <row r="16808" spans="5:17" x14ac:dyDescent="0.25">
      <c r="E16808" s="265"/>
      <c r="M16808" s="159"/>
      <c r="N16808" s="149"/>
      <c r="P16808" s="135"/>
      <c r="Q16808" s="135"/>
    </row>
    <row r="16809" spans="5:17" x14ac:dyDescent="0.25">
      <c r="E16809" s="265"/>
      <c r="M16809" s="159"/>
      <c r="N16809" s="149"/>
      <c r="P16809" s="135"/>
      <c r="Q16809" s="135"/>
    </row>
    <row r="16810" spans="5:17" x14ac:dyDescent="0.25">
      <c r="E16810" s="265"/>
      <c r="M16810" s="159"/>
      <c r="N16810" s="149"/>
      <c r="P16810" s="135"/>
      <c r="Q16810" s="135"/>
    </row>
    <row r="16811" spans="5:17" x14ac:dyDescent="0.25">
      <c r="E16811" s="265"/>
      <c r="M16811" s="159"/>
      <c r="N16811" s="149"/>
      <c r="P16811" s="135"/>
      <c r="Q16811" s="135"/>
    </row>
    <row r="16812" spans="5:17" x14ac:dyDescent="0.25">
      <c r="E16812" s="265"/>
      <c r="M16812" s="159"/>
      <c r="N16812" s="149"/>
      <c r="P16812" s="135"/>
      <c r="Q16812" s="135"/>
    </row>
    <row r="16813" spans="5:17" x14ac:dyDescent="0.25">
      <c r="E16813" s="265"/>
      <c r="M16813" s="159"/>
      <c r="N16813" s="149"/>
      <c r="P16813" s="135"/>
      <c r="Q16813" s="135"/>
    </row>
    <row r="16814" spans="5:17" x14ac:dyDescent="0.25">
      <c r="E16814" s="265"/>
      <c r="M16814" s="159"/>
      <c r="N16814" s="149"/>
      <c r="P16814" s="135"/>
      <c r="Q16814" s="135"/>
    </row>
    <row r="16815" spans="5:17" x14ac:dyDescent="0.25">
      <c r="E16815" s="265"/>
      <c r="M16815" s="159"/>
      <c r="N16815" s="149"/>
      <c r="P16815" s="135"/>
      <c r="Q16815" s="135"/>
    </row>
    <row r="16816" spans="5:17" x14ac:dyDescent="0.25">
      <c r="E16816" s="265"/>
      <c r="M16816" s="159"/>
      <c r="N16816" s="149"/>
      <c r="P16816" s="135"/>
      <c r="Q16816" s="135"/>
    </row>
    <row r="16817" spans="5:17" x14ac:dyDescent="0.25">
      <c r="E16817" s="265"/>
      <c r="M16817" s="159"/>
      <c r="N16817" s="149"/>
      <c r="P16817" s="135"/>
      <c r="Q16817" s="135"/>
    </row>
    <row r="16818" spans="5:17" x14ac:dyDescent="0.25">
      <c r="E16818" s="265"/>
      <c r="M16818" s="159"/>
      <c r="N16818" s="149"/>
      <c r="P16818" s="135"/>
      <c r="Q16818" s="135"/>
    </row>
    <row r="16819" spans="5:17" x14ac:dyDescent="0.25">
      <c r="E16819" s="265"/>
      <c r="M16819" s="159"/>
      <c r="N16819" s="149"/>
      <c r="P16819" s="135"/>
      <c r="Q16819" s="135"/>
    </row>
    <row r="16820" spans="5:17" x14ac:dyDescent="0.25">
      <c r="E16820" s="265"/>
      <c r="M16820" s="159"/>
      <c r="N16820" s="149"/>
      <c r="P16820" s="135"/>
      <c r="Q16820" s="135"/>
    </row>
    <row r="16821" spans="5:17" x14ac:dyDescent="0.25">
      <c r="E16821" s="265"/>
      <c r="M16821" s="159"/>
      <c r="N16821" s="149"/>
      <c r="P16821" s="135"/>
      <c r="Q16821" s="135"/>
    </row>
    <row r="16822" spans="5:17" x14ac:dyDescent="0.25">
      <c r="E16822" s="265"/>
      <c r="M16822" s="159"/>
      <c r="N16822" s="149"/>
      <c r="P16822" s="135"/>
      <c r="Q16822" s="135"/>
    </row>
    <row r="16823" spans="5:17" x14ac:dyDescent="0.25">
      <c r="E16823" s="265"/>
      <c r="M16823" s="159"/>
      <c r="N16823" s="149"/>
      <c r="P16823" s="135"/>
      <c r="Q16823" s="135"/>
    </row>
    <row r="16824" spans="5:17" x14ac:dyDescent="0.25">
      <c r="E16824" s="265"/>
      <c r="M16824" s="159"/>
      <c r="N16824" s="149"/>
      <c r="P16824" s="135"/>
      <c r="Q16824" s="135"/>
    </row>
    <row r="16825" spans="5:17" x14ac:dyDescent="0.25">
      <c r="E16825" s="265"/>
      <c r="M16825" s="159"/>
      <c r="N16825" s="149"/>
      <c r="P16825" s="135"/>
      <c r="Q16825" s="135"/>
    </row>
    <row r="16826" spans="5:17" x14ac:dyDescent="0.25">
      <c r="E16826" s="265"/>
      <c r="M16826" s="159"/>
      <c r="N16826" s="149"/>
      <c r="P16826" s="135"/>
      <c r="Q16826" s="135"/>
    </row>
    <row r="16827" spans="5:17" x14ac:dyDescent="0.25">
      <c r="E16827" s="265"/>
      <c r="M16827" s="159"/>
      <c r="N16827" s="149"/>
      <c r="P16827" s="135"/>
      <c r="Q16827" s="135"/>
    </row>
    <row r="16828" spans="5:17" x14ac:dyDescent="0.25">
      <c r="E16828" s="265"/>
      <c r="M16828" s="159"/>
      <c r="N16828" s="149"/>
      <c r="P16828" s="135"/>
      <c r="Q16828" s="135"/>
    </row>
    <row r="16829" spans="5:17" x14ac:dyDescent="0.25">
      <c r="E16829" s="265"/>
      <c r="M16829" s="159"/>
      <c r="N16829" s="149"/>
      <c r="P16829" s="135"/>
      <c r="Q16829" s="135"/>
    </row>
    <row r="16830" spans="5:17" x14ac:dyDescent="0.25">
      <c r="E16830" s="265"/>
      <c r="M16830" s="159"/>
      <c r="N16830" s="149"/>
      <c r="P16830" s="135"/>
      <c r="Q16830" s="135"/>
    </row>
    <row r="16831" spans="5:17" x14ac:dyDescent="0.25">
      <c r="E16831" s="265"/>
      <c r="M16831" s="159"/>
      <c r="N16831" s="149"/>
      <c r="P16831" s="135"/>
      <c r="Q16831" s="135"/>
    </row>
    <row r="16832" spans="5:17" x14ac:dyDescent="0.25">
      <c r="E16832" s="265"/>
      <c r="M16832" s="159"/>
      <c r="N16832" s="149"/>
      <c r="P16832" s="135"/>
      <c r="Q16832" s="135"/>
    </row>
    <row r="16833" spans="5:17" x14ac:dyDescent="0.25">
      <c r="E16833" s="265"/>
      <c r="M16833" s="159"/>
      <c r="N16833" s="149"/>
      <c r="P16833" s="135"/>
      <c r="Q16833" s="135"/>
    </row>
    <row r="16834" spans="5:17" x14ac:dyDescent="0.25">
      <c r="E16834" s="265"/>
      <c r="M16834" s="159"/>
      <c r="N16834" s="149"/>
      <c r="P16834" s="135"/>
      <c r="Q16834" s="135"/>
    </row>
    <row r="16835" spans="5:17" x14ac:dyDescent="0.25">
      <c r="E16835" s="265"/>
      <c r="M16835" s="159"/>
      <c r="N16835" s="149"/>
      <c r="P16835" s="135"/>
      <c r="Q16835" s="135"/>
    </row>
    <row r="16836" spans="5:17" x14ac:dyDescent="0.25">
      <c r="E16836" s="265"/>
      <c r="M16836" s="159"/>
      <c r="N16836" s="149"/>
      <c r="P16836" s="135"/>
      <c r="Q16836" s="135"/>
    </row>
    <row r="16837" spans="5:17" x14ac:dyDescent="0.25">
      <c r="E16837" s="265"/>
      <c r="M16837" s="159"/>
      <c r="N16837" s="149"/>
      <c r="P16837" s="135"/>
      <c r="Q16837" s="135"/>
    </row>
    <row r="16838" spans="5:17" x14ac:dyDescent="0.25">
      <c r="E16838" s="265"/>
      <c r="M16838" s="159"/>
      <c r="N16838" s="149"/>
      <c r="P16838" s="135"/>
      <c r="Q16838" s="135"/>
    </row>
    <row r="16839" spans="5:17" x14ac:dyDescent="0.25">
      <c r="E16839" s="265"/>
      <c r="M16839" s="159"/>
      <c r="N16839" s="149"/>
      <c r="P16839" s="135"/>
      <c r="Q16839" s="135"/>
    </row>
    <row r="16840" spans="5:17" x14ac:dyDescent="0.25">
      <c r="E16840" s="265"/>
      <c r="M16840" s="159"/>
      <c r="N16840" s="149"/>
      <c r="P16840" s="135"/>
      <c r="Q16840" s="135"/>
    </row>
    <row r="16841" spans="5:17" x14ac:dyDescent="0.25">
      <c r="E16841" s="265"/>
      <c r="M16841" s="159"/>
      <c r="N16841" s="149"/>
      <c r="P16841" s="135"/>
      <c r="Q16841" s="135"/>
    </row>
    <row r="16842" spans="5:17" x14ac:dyDescent="0.25">
      <c r="E16842" s="265"/>
      <c r="M16842" s="159"/>
      <c r="N16842" s="149"/>
      <c r="P16842" s="135"/>
      <c r="Q16842" s="135"/>
    </row>
    <row r="16843" spans="5:17" x14ac:dyDescent="0.25">
      <c r="E16843" s="265"/>
      <c r="M16843" s="159"/>
      <c r="N16843" s="149"/>
      <c r="P16843" s="135"/>
      <c r="Q16843" s="135"/>
    </row>
    <row r="16844" spans="5:17" x14ac:dyDescent="0.25">
      <c r="E16844" s="265"/>
      <c r="M16844" s="159"/>
      <c r="N16844" s="149"/>
      <c r="P16844" s="135"/>
      <c r="Q16844" s="135"/>
    </row>
    <row r="16845" spans="5:17" x14ac:dyDescent="0.25">
      <c r="E16845" s="265"/>
      <c r="M16845" s="159"/>
      <c r="N16845" s="149"/>
      <c r="P16845" s="135"/>
      <c r="Q16845" s="135"/>
    </row>
    <row r="16846" spans="5:17" x14ac:dyDescent="0.25">
      <c r="E16846" s="265"/>
      <c r="M16846" s="159"/>
      <c r="N16846" s="149"/>
      <c r="P16846" s="135"/>
      <c r="Q16846" s="135"/>
    </row>
    <row r="16847" spans="5:17" x14ac:dyDescent="0.25">
      <c r="E16847" s="265"/>
      <c r="M16847" s="159"/>
      <c r="N16847" s="149"/>
      <c r="P16847" s="135"/>
      <c r="Q16847" s="135"/>
    </row>
    <row r="16848" spans="5:17" x14ac:dyDescent="0.25">
      <c r="E16848" s="265"/>
      <c r="M16848" s="159"/>
      <c r="N16848" s="149"/>
      <c r="P16848" s="135"/>
      <c r="Q16848" s="135"/>
    </row>
    <row r="16849" spans="5:17" x14ac:dyDescent="0.25">
      <c r="E16849" s="265"/>
      <c r="M16849" s="159"/>
      <c r="N16849" s="149"/>
      <c r="P16849" s="135"/>
      <c r="Q16849" s="135"/>
    </row>
    <row r="16850" spans="5:17" x14ac:dyDescent="0.25">
      <c r="E16850" s="265"/>
      <c r="M16850" s="159"/>
      <c r="N16850" s="149"/>
      <c r="P16850" s="135"/>
      <c r="Q16850" s="135"/>
    </row>
    <row r="16851" spans="5:17" x14ac:dyDescent="0.25">
      <c r="E16851" s="265"/>
      <c r="M16851" s="159"/>
      <c r="N16851" s="149"/>
      <c r="P16851" s="135"/>
      <c r="Q16851" s="135"/>
    </row>
    <row r="16852" spans="5:17" x14ac:dyDescent="0.25">
      <c r="E16852" s="265"/>
      <c r="M16852" s="159"/>
      <c r="N16852" s="149"/>
      <c r="P16852" s="135"/>
      <c r="Q16852" s="135"/>
    </row>
    <row r="16853" spans="5:17" x14ac:dyDescent="0.25">
      <c r="E16853" s="265"/>
      <c r="M16853" s="159"/>
      <c r="N16853" s="149"/>
      <c r="P16853" s="135"/>
      <c r="Q16853" s="135"/>
    </row>
    <row r="16854" spans="5:17" x14ac:dyDescent="0.25">
      <c r="E16854" s="265"/>
      <c r="M16854" s="159"/>
      <c r="N16854" s="149"/>
      <c r="P16854" s="135"/>
      <c r="Q16854" s="135"/>
    </row>
    <row r="16855" spans="5:17" x14ac:dyDescent="0.25">
      <c r="E16855" s="265"/>
      <c r="M16855" s="159"/>
      <c r="N16855" s="149"/>
      <c r="P16855" s="135"/>
      <c r="Q16855" s="135"/>
    </row>
    <row r="16856" spans="5:17" x14ac:dyDescent="0.25">
      <c r="E16856" s="265"/>
      <c r="M16856" s="159"/>
      <c r="N16856" s="149"/>
      <c r="P16856" s="135"/>
      <c r="Q16856" s="135"/>
    </row>
    <row r="16857" spans="5:17" x14ac:dyDescent="0.25">
      <c r="E16857" s="265"/>
      <c r="M16857" s="159"/>
      <c r="N16857" s="149"/>
      <c r="P16857" s="135"/>
      <c r="Q16857" s="135"/>
    </row>
    <row r="16858" spans="5:17" x14ac:dyDescent="0.25">
      <c r="E16858" s="265"/>
      <c r="M16858" s="159"/>
      <c r="N16858" s="149"/>
      <c r="P16858" s="135"/>
      <c r="Q16858" s="135"/>
    </row>
    <row r="16859" spans="5:17" x14ac:dyDescent="0.25">
      <c r="E16859" s="265"/>
      <c r="M16859" s="159"/>
      <c r="N16859" s="149"/>
      <c r="P16859" s="135"/>
      <c r="Q16859" s="135"/>
    </row>
    <row r="16860" spans="5:17" x14ac:dyDescent="0.25">
      <c r="E16860" s="265"/>
      <c r="M16860" s="159"/>
      <c r="N16860" s="149"/>
      <c r="P16860" s="135"/>
      <c r="Q16860" s="135"/>
    </row>
    <row r="16861" spans="5:17" x14ac:dyDescent="0.25">
      <c r="E16861" s="265"/>
      <c r="M16861" s="159"/>
      <c r="N16861" s="149"/>
      <c r="P16861" s="135"/>
      <c r="Q16861" s="135"/>
    </row>
    <row r="16862" spans="5:17" x14ac:dyDescent="0.25">
      <c r="E16862" s="265"/>
      <c r="M16862" s="159"/>
      <c r="N16862" s="149"/>
      <c r="P16862" s="135"/>
      <c r="Q16862" s="135"/>
    </row>
    <row r="16863" spans="5:17" x14ac:dyDescent="0.25">
      <c r="E16863" s="265"/>
      <c r="M16863" s="159"/>
      <c r="N16863" s="149"/>
      <c r="P16863" s="135"/>
      <c r="Q16863" s="135"/>
    </row>
    <row r="16864" spans="5:17" x14ac:dyDescent="0.25">
      <c r="E16864" s="265"/>
      <c r="M16864" s="159"/>
      <c r="N16864" s="149"/>
      <c r="P16864" s="135"/>
      <c r="Q16864" s="135"/>
    </row>
    <row r="16865" spans="5:17" x14ac:dyDescent="0.25">
      <c r="E16865" s="265"/>
      <c r="M16865" s="159"/>
      <c r="N16865" s="149"/>
      <c r="P16865" s="135"/>
      <c r="Q16865" s="135"/>
    </row>
    <row r="16866" spans="5:17" x14ac:dyDescent="0.25">
      <c r="E16866" s="265"/>
      <c r="M16866" s="159"/>
      <c r="N16866" s="149"/>
      <c r="P16866" s="135"/>
      <c r="Q16866" s="135"/>
    </row>
    <row r="16867" spans="5:17" x14ac:dyDescent="0.25">
      <c r="E16867" s="265"/>
      <c r="M16867" s="159"/>
      <c r="N16867" s="149"/>
      <c r="P16867" s="135"/>
      <c r="Q16867" s="135"/>
    </row>
    <row r="16868" spans="5:17" x14ac:dyDescent="0.25">
      <c r="E16868" s="265"/>
      <c r="M16868" s="159"/>
      <c r="N16868" s="149"/>
      <c r="P16868" s="135"/>
      <c r="Q16868" s="135"/>
    </row>
    <row r="16869" spans="5:17" x14ac:dyDescent="0.25">
      <c r="E16869" s="265"/>
      <c r="M16869" s="159"/>
      <c r="N16869" s="149"/>
      <c r="P16869" s="135"/>
      <c r="Q16869" s="135"/>
    </row>
    <row r="16870" spans="5:17" x14ac:dyDescent="0.25">
      <c r="E16870" s="265"/>
      <c r="M16870" s="159"/>
      <c r="N16870" s="149"/>
      <c r="P16870" s="135"/>
      <c r="Q16870" s="135"/>
    </row>
    <row r="16871" spans="5:17" x14ac:dyDescent="0.25">
      <c r="E16871" s="265"/>
      <c r="M16871" s="159"/>
      <c r="N16871" s="149"/>
      <c r="P16871" s="135"/>
      <c r="Q16871" s="135"/>
    </row>
    <row r="16872" spans="5:17" x14ac:dyDescent="0.25">
      <c r="E16872" s="265"/>
      <c r="M16872" s="159"/>
      <c r="N16872" s="149"/>
      <c r="P16872" s="135"/>
      <c r="Q16872" s="135"/>
    </row>
    <row r="16873" spans="5:17" x14ac:dyDescent="0.25">
      <c r="E16873" s="265"/>
      <c r="M16873" s="159"/>
      <c r="N16873" s="149"/>
      <c r="P16873" s="135"/>
      <c r="Q16873" s="135"/>
    </row>
    <row r="16874" spans="5:17" x14ac:dyDescent="0.25">
      <c r="E16874" s="265"/>
      <c r="M16874" s="159"/>
      <c r="N16874" s="149"/>
      <c r="P16874" s="135"/>
      <c r="Q16874" s="135"/>
    </row>
    <row r="16875" spans="5:17" x14ac:dyDescent="0.25">
      <c r="E16875" s="265"/>
      <c r="M16875" s="159"/>
      <c r="N16875" s="149"/>
      <c r="P16875" s="135"/>
      <c r="Q16875" s="135"/>
    </row>
    <row r="16876" spans="5:17" x14ac:dyDescent="0.25">
      <c r="E16876" s="265"/>
      <c r="M16876" s="159"/>
      <c r="N16876" s="149"/>
      <c r="P16876" s="135"/>
      <c r="Q16876" s="135"/>
    </row>
    <row r="16877" spans="5:17" x14ac:dyDescent="0.25">
      <c r="E16877" s="265"/>
      <c r="M16877" s="159"/>
      <c r="N16877" s="149"/>
      <c r="P16877" s="135"/>
      <c r="Q16877" s="135"/>
    </row>
    <row r="16878" spans="5:17" x14ac:dyDescent="0.25">
      <c r="E16878" s="265"/>
      <c r="M16878" s="159"/>
      <c r="N16878" s="149"/>
      <c r="P16878" s="135"/>
      <c r="Q16878" s="135"/>
    </row>
    <row r="16879" spans="5:17" x14ac:dyDescent="0.25">
      <c r="E16879" s="265"/>
      <c r="M16879" s="159"/>
      <c r="N16879" s="149"/>
      <c r="P16879" s="135"/>
      <c r="Q16879" s="135"/>
    </row>
    <row r="16880" spans="5:17" x14ac:dyDescent="0.25">
      <c r="E16880" s="265"/>
      <c r="M16880" s="159"/>
      <c r="N16880" s="149"/>
      <c r="P16880" s="135"/>
      <c r="Q16880" s="135"/>
    </row>
    <row r="16881" spans="5:17" x14ac:dyDescent="0.25">
      <c r="E16881" s="265"/>
      <c r="M16881" s="159"/>
      <c r="N16881" s="149"/>
      <c r="P16881" s="135"/>
      <c r="Q16881" s="135"/>
    </row>
    <row r="16882" spans="5:17" x14ac:dyDescent="0.25">
      <c r="E16882" s="265"/>
      <c r="M16882" s="159"/>
      <c r="N16882" s="149"/>
      <c r="P16882" s="135"/>
      <c r="Q16882" s="135"/>
    </row>
    <row r="16883" spans="5:17" x14ac:dyDescent="0.25">
      <c r="E16883" s="265"/>
      <c r="M16883" s="159"/>
      <c r="N16883" s="149"/>
      <c r="P16883" s="135"/>
      <c r="Q16883" s="135"/>
    </row>
    <row r="16884" spans="5:17" x14ac:dyDescent="0.25">
      <c r="E16884" s="265"/>
      <c r="M16884" s="159"/>
      <c r="N16884" s="149"/>
      <c r="P16884" s="135"/>
      <c r="Q16884" s="135"/>
    </row>
    <row r="16885" spans="5:17" x14ac:dyDescent="0.25">
      <c r="E16885" s="265"/>
      <c r="M16885" s="159"/>
      <c r="N16885" s="149"/>
      <c r="P16885" s="135"/>
      <c r="Q16885" s="135"/>
    </row>
    <row r="16886" spans="5:17" x14ac:dyDescent="0.25">
      <c r="E16886" s="265"/>
      <c r="M16886" s="159"/>
      <c r="N16886" s="149"/>
      <c r="P16886" s="135"/>
      <c r="Q16886" s="135"/>
    </row>
    <row r="16887" spans="5:17" x14ac:dyDescent="0.25">
      <c r="E16887" s="265"/>
      <c r="M16887" s="159"/>
      <c r="N16887" s="149"/>
      <c r="P16887" s="135"/>
      <c r="Q16887" s="135"/>
    </row>
    <row r="16888" spans="5:17" x14ac:dyDescent="0.25">
      <c r="E16888" s="265"/>
      <c r="M16888" s="159"/>
      <c r="N16888" s="149"/>
      <c r="P16888" s="135"/>
      <c r="Q16888" s="135"/>
    </row>
    <row r="16889" spans="5:17" x14ac:dyDescent="0.25">
      <c r="E16889" s="265"/>
      <c r="M16889" s="159"/>
      <c r="N16889" s="149"/>
      <c r="P16889" s="135"/>
      <c r="Q16889" s="135"/>
    </row>
    <row r="16890" spans="5:17" x14ac:dyDescent="0.25">
      <c r="E16890" s="265"/>
      <c r="M16890" s="159"/>
      <c r="N16890" s="149"/>
      <c r="P16890" s="135"/>
      <c r="Q16890" s="135"/>
    </row>
    <row r="16891" spans="5:17" x14ac:dyDescent="0.25">
      <c r="E16891" s="265"/>
      <c r="M16891" s="159"/>
      <c r="N16891" s="149"/>
      <c r="P16891" s="135"/>
      <c r="Q16891" s="135"/>
    </row>
    <row r="16892" spans="5:17" x14ac:dyDescent="0.25">
      <c r="E16892" s="265"/>
      <c r="M16892" s="159"/>
      <c r="N16892" s="149"/>
      <c r="P16892" s="135"/>
      <c r="Q16892" s="135"/>
    </row>
    <row r="16893" spans="5:17" x14ac:dyDescent="0.25">
      <c r="E16893" s="265"/>
      <c r="M16893" s="159"/>
      <c r="N16893" s="149"/>
      <c r="P16893" s="135"/>
      <c r="Q16893" s="135"/>
    </row>
    <row r="16894" spans="5:17" x14ac:dyDescent="0.25">
      <c r="E16894" s="265"/>
      <c r="M16894" s="159"/>
      <c r="N16894" s="149"/>
      <c r="P16894" s="135"/>
      <c r="Q16894" s="135"/>
    </row>
    <row r="16895" spans="5:17" x14ac:dyDescent="0.25">
      <c r="E16895" s="265"/>
      <c r="M16895" s="159"/>
      <c r="N16895" s="149"/>
      <c r="P16895" s="135"/>
      <c r="Q16895" s="135"/>
    </row>
    <row r="16896" spans="5:17" x14ac:dyDescent="0.25">
      <c r="E16896" s="265"/>
      <c r="M16896" s="159"/>
      <c r="N16896" s="149"/>
      <c r="P16896" s="135"/>
      <c r="Q16896" s="135"/>
    </row>
    <row r="16897" spans="5:17" x14ac:dyDescent="0.25">
      <c r="E16897" s="265"/>
      <c r="M16897" s="159"/>
      <c r="N16897" s="149"/>
      <c r="P16897" s="135"/>
      <c r="Q16897" s="135"/>
    </row>
    <row r="16898" spans="5:17" x14ac:dyDescent="0.25">
      <c r="E16898" s="265"/>
      <c r="M16898" s="159"/>
      <c r="N16898" s="149"/>
      <c r="P16898" s="135"/>
      <c r="Q16898" s="135"/>
    </row>
    <row r="16899" spans="5:17" x14ac:dyDescent="0.25">
      <c r="E16899" s="265"/>
      <c r="M16899" s="159"/>
      <c r="N16899" s="149"/>
      <c r="P16899" s="135"/>
      <c r="Q16899" s="135"/>
    </row>
    <row r="16900" spans="5:17" x14ac:dyDescent="0.25">
      <c r="E16900" s="265"/>
      <c r="M16900" s="159"/>
      <c r="N16900" s="149"/>
      <c r="P16900" s="135"/>
      <c r="Q16900" s="135"/>
    </row>
    <row r="16901" spans="5:17" x14ac:dyDescent="0.25">
      <c r="E16901" s="265"/>
      <c r="M16901" s="159"/>
      <c r="N16901" s="149"/>
      <c r="P16901" s="135"/>
      <c r="Q16901" s="135"/>
    </row>
    <row r="16902" spans="5:17" x14ac:dyDescent="0.25">
      <c r="E16902" s="265"/>
      <c r="M16902" s="159"/>
      <c r="N16902" s="149"/>
      <c r="P16902" s="135"/>
      <c r="Q16902" s="135"/>
    </row>
    <row r="16903" spans="5:17" x14ac:dyDescent="0.25">
      <c r="E16903" s="265"/>
      <c r="M16903" s="159"/>
      <c r="N16903" s="149"/>
      <c r="P16903" s="135"/>
      <c r="Q16903" s="135"/>
    </row>
    <row r="16904" spans="5:17" x14ac:dyDescent="0.25">
      <c r="E16904" s="265"/>
      <c r="M16904" s="159"/>
      <c r="N16904" s="149"/>
      <c r="P16904" s="135"/>
      <c r="Q16904" s="135"/>
    </row>
    <row r="16905" spans="5:17" x14ac:dyDescent="0.25">
      <c r="E16905" s="265"/>
      <c r="M16905" s="159"/>
      <c r="N16905" s="149"/>
      <c r="P16905" s="135"/>
      <c r="Q16905" s="135"/>
    </row>
    <row r="16906" spans="5:17" x14ac:dyDescent="0.25">
      <c r="E16906" s="265"/>
      <c r="M16906" s="159"/>
      <c r="N16906" s="149"/>
      <c r="P16906" s="135"/>
      <c r="Q16906" s="135"/>
    </row>
    <row r="16907" spans="5:17" x14ac:dyDescent="0.25">
      <c r="E16907" s="265"/>
      <c r="M16907" s="159"/>
      <c r="N16907" s="149"/>
      <c r="P16907" s="135"/>
      <c r="Q16907" s="135"/>
    </row>
    <row r="16908" spans="5:17" x14ac:dyDescent="0.25">
      <c r="E16908" s="265"/>
      <c r="M16908" s="159"/>
      <c r="N16908" s="149"/>
      <c r="P16908" s="135"/>
      <c r="Q16908" s="135"/>
    </row>
    <row r="16909" spans="5:17" x14ac:dyDescent="0.25">
      <c r="E16909" s="265"/>
      <c r="M16909" s="159"/>
      <c r="N16909" s="149"/>
      <c r="P16909" s="135"/>
      <c r="Q16909" s="135"/>
    </row>
    <row r="16910" spans="5:17" x14ac:dyDescent="0.25">
      <c r="E16910" s="265"/>
      <c r="M16910" s="159"/>
      <c r="N16910" s="149"/>
      <c r="P16910" s="135"/>
      <c r="Q16910" s="135"/>
    </row>
    <row r="16911" spans="5:17" x14ac:dyDescent="0.25">
      <c r="E16911" s="265"/>
      <c r="M16911" s="159"/>
      <c r="N16911" s="149"/>
      <c r="P16911" s="135"/>
      <c r="Q16911" s="135"/>
    </row>
    <row r="16912" spans="5:17" x14ac:dyDescent="0.25">
      <c r="E16912" s="265"/>
      <c r="M16912" s="159"/>
      <c r="N16912" s="149"/>
      <c r="P16912" s="135"/>
      <c r="Q16912" s="135"/>
    </row>
    <row r="16913" spans="5:17" x14ac:dyDescent="0.25">
      <c r="E16913" s="265"/>
      <c r="M16913" s="159"/>
      <c r="N16913" s="149"/>
      <c r="P16913" s="135"/>
      <c r="Q16913" s="135"/>
    </row>
    <row r="16914" spans="5:17" x14ac:dyDescent="0.25">
      <c r="E16914" s="265"/>
      <c r="M16914" s="159"/>
      <c r="N16914" s="149"/>
      <c r="P16914" s="135"/>
      <c r="Q16914" s="135"/>
    </row>
    <row r="16915" spans="5:17" x14ac:dyDescent="0.25">
      <c r="E16915" s="265"/>
      <c r="M16915" s="159"/>
      <c r="N16915" s="149"/>
      <c r="P16915" s="135"/>
      <c r="Q16915" s="135"/>
    </row>
    <row r="16916" spans="5:17" x14ac:dyDescent="0.25">
      <c r="E16916" s="265"/>
      <c r="M16916" s="159"/>
      <c r="N16916" s="149"/>
      <c r="P16916" s="135"/>
      <c r="Q16916" s="135"/>
    </row>
    <row r="16917" spans="5:17" x14ac:dyDescent="0.25">
      <c r="E16917" s="265"/>
      <c r="M16917" s="159"/>
      <c r="N16917" s="149"/>
      <c r="P16917" s="135"/>
      <c r="Q16917" s="135"/>
    </row>
    <row r="16918" spans="5:17" x14ac:dyDescent="0.25">
      <c r="E16918" s="265"/>
      <c r="M16918" s="159"/>
      <c r="N16918" s="149"/>
      <c r="P16918" s="135"/>
      <c r="Q16918" s="135"/>
    </row>
    <row r="16919" spans="5:17" x14ac:dyDescent="0.25">
      <c r="E16919" s="265"/>
      <c r="M16919" s="159"/>
      <c r="N16919" s="149"/>
      <c r="P16919" s="135"/>
      <c r="Q16919" s="135"/>
    </row>
    <row r="16920" spans="5:17" x14ac:dyDescent="0.25">
      <c r="E16920" s="265"/>
      <c r="M16920" s="159"/>
      <c r="N16920" s="149"/>
      <c r="P16920" s="135"/>
      <c r="Q16920" s="135"/>
    </row>
    <row r="16921" spans="5:17" x14ac:dyDescent="0.25">
      <c r="E16921" s="265"/>
      <c r="M16921" s="159"/>
      <c r="N16921" s="149"/>
      <c r="P16921" s="135"/>
      <c r="Q16921" s="135"/>
    </row>
    <row r="16922" spans="5:17" x14ac:dyDescent="0.25">
      <c r="E16922" s="265"/>
      <c r="M16922" s="159"/>
      <c r="N16922" s="149"/>
      <c r="P16922" s="135"/>
      <c r="Q16922" s="135"/>
    </row>
    <row r="16923" spans="5:17" x14ac:dyDescent="0.25">
      <c r="E16923" s="265"/>
      <c r="M16923" s="159"/>
      <c r="N16923" s="149"/>
      <c r="P16923" s="135"/>
      <c r="Q16923" s="135"/>
    </row>
    <row r="16924" spans="5:17" x14ac:dyDescent="0.25">
      <c r="E16924" s="265"/>
      <c r="M16924" s="159"/>
      <c r="N16924" s="149"/>
      <c r="P16924" s="135"/>
      <c r="Q16924" s="135"/>
    </row>
    <row r="16925" spans="5:17" x14ac:dyDescent="0.25">
      <c r="E16925" s="265"/>
      <c r="M16925" s="159"/>
      <c r="N16925" s="149"/>
      <c r="P16925" s="135"/>
      <c r="Q16925" s="135"/>
    </row>
    <row r="16926" spans="5:17" x14ac:dyDescent="0.25">
      <c r="E16926" s="265"/>
      <c r="M16926" s="159"/>
      <c r="N16926" s="149"/>
      <c r="P16926" s="135"/>
      <c r="Q16926" s="135"/>
    </row>
    <row r="16927" spans="5:17" x14ac:dyDescent="0.25">
      <c r="E16927" s="265"/>
      <c r="M16927" s="159"/>
      <c r="N16927" s="149"/>
      <c r="P16927" s="135"/>
      <c r="Q16927" s="135"/>
    </row>
    <row r="16928" spans="5:17" x14ac:dyDescent="0.25">
      <c r="E16928" s="265"/>
      <c r="M16928" s="159"/>
      <c r="N16928" s="149"/>
      <c r="P16928" s="135"/>
      <c r="Q16928" s="135"/>
    </row>
    <row r="16929" spans="5:17" x14ac:dyDescent="0.25">
      <c r="E16929" s="265"/>
      <c r="M16929" s="159"/>
      <c r="N16929" s="149"/>
      <c r="P16929" s="135"/>
      <c r="Q16929" s="135"/>
    </row>
    <row r="16930" spans="5:17" x14ac:dyDescent="0.25">
      <c r="E16930" s="265"/>
      <c r="M16930" s="159"/>
      <c r="N16930" s="149"/>
      <c r="P16930" s="135"/>
      <c r="Q16930" s="135"/>
    </row>
    <row r="16931" spans="5:17" x14ac:dyDescent="0.25">
      <c r="E16931" s="265"/>
      <c r="M16931" s="159"/>
      <c r="N16931" s="149"/>
      <c r="P16931" s="135"/>
      <c r="Q16931" s="135"/>
    </row>
    <row r="16932" spans="5:17" x14ac:dyDescent="0.25">
      <c r="E16932" s="265"/>
      <c r="M16932" s="159"/>
      <c r="N16932" s="149"/>
      <c r="P16932" s="135"/>
      <c r="Q16932" s="135"/>
    </row>
    <row r="16933" spans="5:17" x14ac:dyDescent="0.25">
      <c r="E16933" s="265"/>
      <c r="M16933" s="159"/>
      <c r="N16933" s="149"/>
      <c r="P16933" s="135"/>
      <c r="Q16933" s="135"/>
    </row>
    <row r="16934" spans="5:17" x14ac:dyDescent="0.25">
      <c r="E16934" s="265"/>
      <c r="M16934" s="159"/>
      <c r="N16934" s="149"/>
      <c r="P16934" s="135"/>
      <c r="Q16934" s="135"/>
    </row>
    <row r="16935" spans="5:17" x14ac:dyDescent="0.25">
      <c r="E16935" s="265"/>
      <c r="M16935" s="159"/>
      <c r="N16935" s="149"/>
      <c r="P16935" s="135"/>
      <c r="Q16935" s="135"/>
    </row>
    <row r="16936" spans="5:17" x14ac:dyDescent="0.25">
      <c r="E16936" s="265"/>
      <c r="M16936" s="159"/>
      <c r="N16936" s="149"/>
      <c r="P16936" s="135"/>
      <c r="Q16936" s="135"/>
    </row>
    <row r="16937" spans="5:17" x14ac:dyDescent="0.25">
      <c r="E16937" s="265"/>
      <c r="M16937" s="159"/>
      <c r="N16937" s="149"/>
      <c r="P16937" s="135"/>
      <c r="Q16937" s="135"/>
    </row>
    <row r="16938" spans="5:17" x14ac:dyDescent="0.25">
      <c r="E16938" s="265"/>
      <c r="M16938" s="159"/>
      <c r="N16938" s="149"/>
      <c r="P16938" s="135"/>
      <c r="Q16938" s="135"/>
    </row>
    <row r="16939" spans="5:17" x14ac:dyDescent="0.25">
      <c r="E16939" s="265"/>
      <c r="M16939" s="159"/>
      <c r="N16939" s="149"/>
      <c r="P16939" s="135"/>
      <c r="Q16939" s="135"/>
    </row>
    <row r="16940" spans="5:17" x14ac:dyDescent="0.25">
      <c r="E16940" s="265"/>
      <c r="M16940" s="159"/>
      <c r="N16940" s="149"/>
      <c r="P16940" s="135"/>
      <c r="Q16940" s="135"/>
    </row>
    <row r="16941" spans="5:17" x14ac:dyDescent="0.25">
      <c r="E16941" s="265"/>
      <c r="M16941" s="159"/>
      <c r="N16941" s="149"/>
      <c r="P16941" s="135"/>
      <c r="Q16941" s="135"/>
    </row>
    <row r="16942" spans="5:17" x14ac:dyDescent="0.25">
      <c r="E16942" s="265"/>
      <c r="M16942" s="159"/>
      <c r="N16942" s="149"/>
      <c r="P16942" s="135"/>
      <c r="Q16942" s="135"/>
    </row>
    <row r="16943" spans="5:17" x14ac:dyDescent="0.25">
      <c r="E16943" s="265"/>
      <c r="M16943" s="159"/>
      <c r="N16943" s="149"/>
      <c r="P16943" s="135"/>
      <c r="Q16943" s="135"/>
    </row>
    <row r="16944" spans="5:17" x14ac:dyDescent="0.25">
      <c r="E16944" s="265"/>
      <c r="M16944" s="159"/>
      <c r="N16944" s="149"/>
      <c r="P16944" s="135"/>
      <c r="Q16944" s="135"/>
    </row>
    <row r="16945" spans="5:17" x14ac:dyDescent="0.25">
      <c r="E16945" s="265"/>
      <c r="M16945" s="159"/>
      <c r="N16945" s="149"/>
      <c r="P16945" s="135"/>
      <c r="Q16945" s="135"/>
    </row>
    <row r="16946" spans="5:17" x14ac:dyDescent="0.25">
      <c r="E16946" s="265"/>
      <c r="M16946" s="159"/>
      <c r="N16946" s="149"/>
      <c r="P16946" s="135"/>
      <c r="Q16946" s="135"/>
    </row>
    <row r="16947" spans="5:17" x14ac:dyDescent="0.25">
      <c r="E16947" s="265"/>
      <c r="M16947" s="159"/>
      <c r="N16947" s="149"/>
      <c r="P16947" s="135"/>
      <c r="Q16947" s="135"/>
    </row>
    <row r="16948" spans="5:17" x14ac:dyDescent="0.25">
      <c r="E16948" s="265"/>
      <c r="M16948" s="159"/>
      <c r="N16948" s="149"/>
      <c r="P16948" s="135"/>
      <c r="Q16948" s="135"/>
    </row>
    <row r="16949" spans="5:17" x14ac:dyDescent="0.25">
      <c r="E16949" s="265"/>
      <c r="M16949" s="159"/>
      <c r="N16949" s="149"/>
      <c r="P16949" s="135"/>
      <c r="Q16949" s="135"/>
    </row>
    <row r="16950" spans="5:17" x14ac:dyDescent="0.25">
      <c r="E16950" s="265"/>
      <c r="M16950" s="159"/>
      <c r="N16950" s="149"/>
      <c r="P16950" s="135"/>
      <c r="Q16950" s="135"/>
    </row>
    <row r="16951" spans="5:17" x14ac:dyDescent="0.25">
      <c r="E16951" s="265"/>
      <c r="M16951" s="159"/>
      <c r="N16951" s="149"/>
      <c r="P16951" s="135"/>
      <c r="Q16951" s="135"/>
    </row>
    <row r="16952" spans="5:17" x14ac:dyDescent="0.25">
      <c r="E16952" s="265"/>
      <c r="M16952" s="159"/>
      <c r="N16952" s="149"/>
      <c r="P16952" s="135"/>
      <c r="Q16952" s="135"/>
    </row>
    <row r="16953" spans="5:17" x14ac:dyDescent="0.25">
      <c r="E16953" s="265"/>
      <c r="M16953" s="159"/>
      <c r="N16953" s="149"/>
      <c r="P16953" s="135"/>
      <c r="Q16953" s="135"/>
    </row>
    <row r="16954" spans="5:17" x14ac:dyDescent="0.25">
      <c r="E16954" s="265"/>
      <c r="M16954" s="159"/>
      <c r="N16954" s="149"/>
      <c r="P16954" s="135"/>
      <c r="Q16954" s="135"/>
    </row>
    <row r="16955" spans="5:17" x14ac:dyDescent="0.25">
      <c r="E16955" s="265"/>
      <c r="M16955" s="159"/>
      <c r="N16955" s="149"/>
      <c r="P16955" s="135"/>
      <c r="Q16955" s="135"/>
    </row>
    <row r="16956" spans="5:17" x14ac:dyDescent="0.25">
      <c r="E16956" s="265"/>
      <c r="M16956" s="159"/>
      <c r="N16956" s="149"/>
      <c r="P16956" s="135"/>
      <c r="Q16956" s="135"/>
    </row>
    <row r="16957" spans="5:17" x14ac:dyDescent="0.25">
      <c r="E16957" s="265"/>
      <c r="M16957" s="159"/>
      <c r="N16957" s="149"/>
      <c r="P16957" s="135"/>
      <c r="Q16957" s="135"/>
    </row>
    <row r="16958" spans="5:17" x14ac:dyDescent="0.25">
      <c r="E16958" s="265"/>
      <c r="M16958" s="159"/>
      <c r="N16958" s="149"/>
      <c r="P16958" s="135"/>
      <c r="Q16958" s="135"/>
    </row>
    <row r="16959" spans="5:17" x14ac:dyDescent="0.25">
      <c r="E16959" s="265"/>
      <c r="M16959" s="159"/>
      <c r="N16959" s="149"/>
      <c r="P16959" s="135"/>
      <c r="Q16959" s="135"/>
    </row>
    <row r="16960" spans="5:17" x14ac:dyDescent="0.25">
      <c r="E16960" s="265"/>
      <c r="M16960" s="159"/>
      <c r="N16960" s="149"/>
      <c r="P16960" s="135"/>
      <c r="Q16960" s="135"/>
    </row>
    <row r="16961" spans="5:17" x14ac:dyDescent="0.25">
      <c r="E16961" s="265"/>
      <c r="M16961" s="159"/>
      <c r="N16961" s="149"/>
      <c r="P16961" s="135"/>
      <c r="Q16961" s="135"/>
    </row>
    <row r="16962" spans="5:17" x14ac:dyDescent="0.25">
      <c r="E16962" s="265"/>
      <c r="M16962" s="159"/>
      <c r="N16962" s="149"/>
      <c r="P16962" s="135"/>
      <c r="Q16962" s="135"/>
    </row>
    <row r="16963" spans="5:17" x14ac:dyDescent="0.25">
      <c r="E16963" s="265"/>
      <c r="M16963" s="159"/>
      <c r="N16963" s="149"/>
      <c r="P16963" s="135"/>
      <c r="Q16963" s="135"/>
    </row>
    <row r="16964" spans="5:17" x14ac:dyDescent="0.25">
      <c r="E16964" s="265"/>
      <c r="M16964" s="159"/>
      <c r="N16964" s="149"/>
      <c r="P16964" s="135"/>
      <c r="Q16964" s="135"/>
    </row>
    <row r="16965" spans="5:17" x14ac:dyDescent="0.25">
      <c r="E16965" s="265"/>
      <c r="M16965" s="159"/>
      <c r="N16965" s="149"/>
      <c r="P16965" s="135"/>
      <c r="Q16965" s="135"/>
    </row>
    <row r="16966" spans="5:17" x14ac:dyDescent="0.25">
      <c r="E16966" s="265"/>
      <c r="M16966" s="159"/>
      <c r="N16966" s="149"/>
      <c r="P16966" s="135"/>
      <c r="Q16966" s="135"/>
    </row>
    <row r="16967" spans="5:17" x14ac:dyDescent="0.25">
      <c r="E16967" s="265"/>
      <c r="M16967" s="159"/>
      <c r="N16967" s="149"/>
      <c r="P16967" s="135"/>
      <c r="Q16967" s="135"/>
    </row>
    <row r="16968" spans="5:17" x14ac:dyDescent="0.25">
      <c r="E16968" s="265"/>
      <c r="M16968" s="159"/>
      <c r="N16968" s="149"/>
      <c r="P16968" s="135"/>
      <c r="Q16968" s="135"/>
    </row>
    <row r="16969" spans="5:17" x14ac:dyDescent="0.25">
      <c r="E16969" s="265"/>
      <c r="M16969" s="159"/>
      <c r="N16969" s="149"/>
      <c r="P16969" s="135"/>
      <c r="Q16969" s="135"/>
    </row>
    <row r="16970" spans="5:17" x14ac:dyDescent="0.25">
      <c r="E16970" s="265"/>
      <c r="M16970" s="159"/>
      <c r="N16970" s="149"/>
      <c r="P16970" s="135"/>
      <c r="Q16970" s="135"/>
    </row>
    <row r="16971" spans="5:17" x14ac:dyDescent="0.25">
      <c r="E16971" s="265"/>
      <c r="M16971" s="159"/>
      <c r="N16971" s="149"/>
      <c r="P16971" s="135"/>
      <c r="Q16971" s="135"/>
    </row>
    <row r="16972" spans="5:17" x14ac:dyDescent="0.25">
      <c r="E16972" s="265"/>
      <c r="M16972" s="159"/>
      <c r="N16972" s="149"/>
      <c r="P16972" s="135"/>
      <c r="Q16972" s="135"/>
    </row>
    <row r="16973" spans="5:17" x14ac:dyDescent="0.25">
      <c r="E16973" s="265"/>
      <c r="M16973" s="159"/>
      <c r="N16973" s="149"/>
      <c r="P16973" s="135"/>
      <c r="Q16973" s="135"/>
    </row>
    <row r="16974" spans="5:17" x14ac:dyDescent="0.25">
      <c r="E16974" s="265"/>
      <c r="M16974" s="159"/>
      <c r="N16974" s="149"/>
      <c r="P16974" s="135"/>
      <c r="Q16974" s="135"/>
    </row>
    <row r="16975" spans="5:17" x14ac:dyDescent="0.25">
      <c r="E16975" s="265"/>
      <c r="M16975" s="159"/>
      <c r="N16975" s="149"/>
      <c r="P16975" s="135"/>
      <c r="Q16975" s="135"/>
    </row>
    <row r="16976" spans="5:17" x14ac:dyDescent="0.25">
      <c r="E16976" s="265"/>
      <c r="M16976" s="159"/>
      <c r="N16976" s="149"/>
      <c r="P16976" s="135"/>
      <c r="Q16976" s="135"/>
    </row>
    <row r="16977" spans="5:17" x14ac:dyDescent="0.25">
      <c r="E16977" s="265"/>
      <c r="M16977" s="159"/>
      <c r="N16977" s="149"/>
      <c r="P16977" s="135"/>
      <c r="Q16977" s="135"/>
    </row>
    <row r="16978" spans="5:17" x14ac:dyDescent="0.25">
      <c r="E16978" s="265"/>
      <c r="M16978" s="159"/>
      <c r="N16978" s="149"/>
      <c r="P16978" s="135"/>
      <c r="Q16978" s="135"/>
    </row>
    <row r="16979" spans="5:17" x14ac:dyDescent="0.25">
      <c r="E16979" s="265"/>
      <c r="M16979" s="159"/>
      <c r="N16979" s="149"/>
      <c r="P16979" s="135"/>
      <c r="Q16979" s="135"/>
    </row>
    <row r="16980" spans="5:17" x14ac:dyDescent="0.25">
      <c r="E16980" s="265"/>
      <c r="M16980" s="159"/>
      <c r="N16980" s="149"/>
      <c r="P16980" s="135"/>
      <c r="Q16980" s="135"/>
    </row>
    <row r="16981" spans="5:17" x14ac:dyDescent="0.25">
      <c r="E16981" s="265"/>
      <c r="M16981" s="159"/>
      <c r="N16981" s="149"/>
      <c r="P16981" s="135"/>
      <c r="Q16981" s="135"/>
    </row>
    <row r="16982" spans="5:17" x14ac:dyDescent="0.25">
      <c r="E16982" s="265"/>
      <c r="M16982" s="159"/>
      <c r="N16982" s="149"/>
      <c r="P16982" s="135"/>
      <c r="Q16982" s="135"/>
    </row>
    <row r="16983" spans="5:17" x14ac:dyDescent="0.25">
      <c r="E16983" s="265"/>
      <c r="M16983" s="159"/>
      <c r="N16983" s="149"/>
      <c r="P16983" s="135"/>
      <c r="Q16983" s="135"/>
    </row>
    <row r="16984" spans="5:17" x14ac:dyDescent="0.25">
      <c r="E16984" s="265"/>
      <c r="M16984" s="159"/>
      <c r="N16984" s="149"/>
      <c r="P16984" s="135"/>
      <c r="Q16984" s="135"/>
    </row>
    <row r="16985" spans="5:17" x14ac:dyDescent="0.25">
      <c r="E16985" s="265"/>
      <c r="M16985" s="159"/>
      <c r="N16985" s="149"/>
      <c r="P16985" s="135"/>
      <c r="Q16985" s="135"/>
    </row>
    <row r="16986" spans="5:17" x14ac:dyDescent="0.25">
      <c r="E16986" s="265"/>
      <c r="M16986" s="159"/>
      <c r="N16986" s="149"/>
      <c r="P16986" s="135"/>
      <c r="Q16986" s="135"/>
    </row>
    <row r="16987" spans="5:17" x14ac:dyDescent="0.25">
      <c r="E16987" s="265"/>
      <c r="M16987" s="159"/>
      <c r="N16987" s="149"/>
      <c r="P16987" s="135"/>
      <c r="Q16987" s="135"/>
    </row>
    <row r="16988" spans="5:17" x14ac:dyDescent="0.25">
      <c r="E16988" s="265"/>
      <c r="M16988" s="159"/>
      <c r="N16988" s="149"/>
      <c r="P16988" s="135"/>
      <c r="Q16988" s="135"/>
    </row>
    <row r="16989" spans="5:17" x14ac:dyDescent="0.25">
      <c r="E16989" s="265"/>
      <c r="M16989" s="159"/>
      <c r="N16989" s="149"/>
      <c r="P16989" s="135"/>
      <c r="Q16989" s="135"/>
    </row>
    <row r="16990" spans="5:17" x14ac:dyDescent="0.25">
      <c r="E16990" s="265"/>
      <c r="M16990" s="159"/>
      <c r="N16990" s="149"/>
      <c r="P16990" s="135"/>
      <c r="Q16990" s="135"/>
    </row>
    <row r="16991" spans="5:17" x14ac:dyDescent="0.25">
      <c r="E16991" s="265"/>
      <c r="M16991" s="159"/>
      <c r="N16991" s="149"/>
      <c r="P16991" s="135"/>
      <c r="Q16991" s="135"/>
    </row>
    <row r="16992" spans="5:17" x14ac:dyDescent="0.25">
      <c r="E16992" s="265"/>
      <c r="M16992" s="159"/>
      <c r="N16992" s="149"/>
      <c r="P16992" s="135"/>
      <c r="Q16992" s="135"/>
    </row>
    <row r="16993" spans="5:17" x14ac:dyDescent="0.25">
      <c r="E16993" s="265"/>
      <c r="M16993" s="159"/>
      <c r="N16993" s="149"/>
      <c r="P16993" s="135"/>
      <c r="Q16993" s="135"/>
    </row>
    <row r="16994" spans="5:17" x14ac:dyDescent="0.25">
      <c r="E16994" s="265"/>
      <c r="M16994" s="159"/>
      <c r="N16994" s="149"/>
      <c r="P16994" s="135"/>
      <c r="Q16994" s="135"/>
    </row>
    <row r="16995" spans="5:17" x14ac:dyDescent="0.25">
      <c r="E16995" s="265"/>
      <c r="M16995" s="159"/>
      <c r="N16995" s="149"/>
      <c r="P16995" s="135"/>
      <c r="Q16995" s="135"/>
    </row>
    <row r="16996" spans="5:17" x14ac:dyDescent="0.25">
      <c r="E16996" s="265"/>
      <c r="M16996" s="159"/>
      <c r="N16996" s="149"/>
      <c r="P16996" s="135"/>
      <c r="Q16996" s="135"/>
    </row>
    <row r="16997" spans="5:17" x14ac:dyDescent="0.25">
      <c r="E16997" s="265"/>
      <c r="M16997" s="159"/>
      <c r="N16997" s="149"/>
      <c r="P16997" s="135"/>
      <c r="Q16997" s="135"/>
    </row>
    <row r="16998" spans="5:17" x14ac:dyDescent="0.25">
      <c r="E16998" s="265"/>
      <c r="M16998" s="159"/>
      <c r="N16998" s="149"/>
      <c r="P16998" s="135"/>
      <c r="Q16998" s="135"/>
    </row>
    <row r="16999" spans="5:17" x14ac:dyDescent="0.25">
      <c r="E16999" s="265"/>
      <c r="M16999" s="159"/>
      <c r="N16999" s="149"/>
      <c r="P16999" s="135"/>
      <c r="Q16999" s="135"/>
    </row>
    <row r="17000" spans="5:17" x14ac:dyDescent="0.25">
      <c r="E17000" s="265"/>
      <c r="M17000" s="159"/>
      <c r="N17000" s="149"/>
      <c r="P17000" s="135"/>
      <c r="Q17000" s="135"/>
    </row>
    <row r="17001" spans="5:17" x14ac:dyDescent="0.25">
      <c r="E17001" s="265"/>
      <c r="M17001" s="159"/>
      <c r="N17001" s="149"/>
      <c r="P17001" s="135"/>
      <c r="Q17001" s="135"/>
    </row>
    <row r="17002" spans="5:17" x14ac:dyDescent="0.25">
      <c r="E17002" s="265"/>
      <c r="M17002" s="159"/>
      <c r="N17002" s="149"/>
      <c r="P17002" s="135"/>
      <c r="Q17002" s="135"/>
    </row>
    <row r="17003" spans="5:17" x14ac:dyDescent="0.25">
      <c r="E17003" s="265"/>
      <c r="M17003" s="159"/>
      <c r="N17003" s="149"/>
      <c r="P17003" s="135"/>
      <c r="Q17003" s="135"/>
    </row>
    <row r="17004" spans="5:17" x14ac:dyDescent="0.25">
      <c r="E17004" s="265"/>
      <c r="M17004" s="159"/>
      <c r="N17004" s="149"/>
      <c r="P17004" s="135"/>
      <c r="Q17004" s="135"/>
    </row>
    <row r="17005" spans="5:17" x14ac:dyDescent="0.25">
      <c r="E17005" s="265"/>
      <c r="M17005" s="159"/>
      <c r="N17005" s="149"/>
      <c r="P17005" s="135"/>
      <c r="Q17005" s="135"/>
    </row>
    <row r="17006" spans="5:17" x14ac:dyDescent="0.25">
      <c r="E17006" s="265"/>
      <c r="M17006" s="159"/>
      <c r="N17006" s="149"/>
      <c r="P17006" s="135"/>
      <c r="Q17006" s="135"/>
    </row>
    <row r="17007" spans="5:17" x14ac:dyDescent="0.25">
      <c r="E17007" s="265"/>
      <c r="M17007" s="159"/>
      <c r="N17007" s="149"/>
      <c r="P17007" s="135"/>
      <c r="Q17007" s="135"/>
    </row>
    <row r="17008" spans="5:17" x14ac:dyDescent="0.25">
      <c r="E17008" s="265"/>
      <c r="M17008" s="159"/>
      <c r="N17008" s="149"/>
      <c r="P17008" s="135"/>
      <c r="Q17008" s="135"/>
    </row>
    <row r="17009" spans="5:17" x14ac:dyDescent="0.25">
      <c r="E17009" s="265"/>
      <c r="M17009" s="159"/>
      <c r="N17009" s="149"/>
      <c r="P17009" s="135"/>
      <c r="Q17009" s="135"/>
    </row>
    <row r="17010" spans="5:17" x14ac:dyDescent="0.25">
      <c r="E17010" s="265"/>
      <c r="M17010" s="159"/>
      <c r="N17010" s="149"/>
      <c r="P17010" s="135"/>
      <c r="Q17010" s="135"/>
    </row>
    <row r="17011" spans="5:17" x14ac:dyDescent="0.25">
      <c r="E17011" s="265"/>
      <c r="M17011" s="159"/>
      <c r="N17011" s="149"/>
      <c r="P17011" s="135"/>
      <c r="Q17011" s="135"/>
    </row>
    <row r="17012" spans="5:17" x14ac:dyDescent="0.25">
      <c r="E17012" s="265"/>
      <c r="M17012" s="159"/>
      <c r="N17012" s="149"/>
      <c r="P17012" s="135"/>
      <c r="Q17012" s="135"/>
    </row>
    <row r="17013" spans="5:17" x14ac:dyDescent="0.25">
      <c r="E17013" s="265"/>
      <c r="M17013" s="159"/>
      <c r="N17013" s="149"/>
      <c r="P17013" s="135"/>
      <c r="Q17013" s="135"/>
    </row>
    <row r="17014" spans="5:17" x14ac:dyDescent="0.25">
      <c r="E17014" s="265"/>
      <c r="M17014" s="159"/>
      <c r="N17014" s="149"/>
      <c r="P17014" s="135"/>
      <c r="Q17014" s="135"/>
    </row>
    <row r="17015" spans="5:17" x14ac:dyDescent="0.25">
      <c r="E17015" s="265"/>
      <c r="M17015" s="159"/>
      <c r="N17015" s="149"/>
      <c r="P17015" s="135"/>
      <c r="Q17015" s="135"/>
    </row>
    <row r="17016" spans="5:17" x14ac:dyDescent="0.25">
      <c r="E17016" s="265"/>
      <c r="M17016" s="159"/>
      <c r="N17016" s="149"/>
      <c r="P17016" s="135"/>
      <c r="Q17016" s="135"/>
    </row>
    <row r="17017" spans="5:17" x14ac:dyDescent="0.25">
      <c r="E17017" s="265"/>
      <c r="M17017" s="159"/>
      <c r="N17017" s="149"/>
      <c r="P17017" s="135"/>
      <c r="Q17017" s="135"/>
    </row>
    <row r="17018" spans="5:17" x14ac:dyDescent="0.25">
      <c r="E17018" s="265"/>
      <c r="M17018" s="159"/>
      <c r="N17018" s="149"/>
      <c r="P17018" s="135"/>
      <c r="Q17018" s="135"/>
    </row>
    <row r="17019" spans="5:17" x14ac:dyDescent="0.25">
      <c r="E17019" s="265"/>
      <c r="M17019" s="159"/>
      <c r="N17019" s="149"/>
      <c r="P17019" s="135"/>
      <c r="Q17019" s="135"/>
    </row>
    <row r="17020" spans="5:17" x14ac:dyDescent="0.25">
      <c r="E17020" s="265"/>
      <c r="M17020" s="159"/>
      <c r="N17020" s="149"/>
      <c r="P17020" s="135"/>
      <c r="Q17020" s="135"/>
    </row>
    <row r="17021" spans="5:17" x14ac:dyDescent="0.25">
      <c r="E17021" s="265"/>
      <c r="M17021" s="159"/>
      <c r="N17021" s="149"/>
      <c r="P17021" s="135"/>
      <c r="Q17021" s="135"/>
    </row>
    <row r="17022" spans="5:17" x14ac:dyDescent="0.25">
      <c r="E17022" s="265"/>
      <c r="M17022" s="159"/>
      <c r="N17022" s="149"/>
      <c r="P17022" s="135"/>
      <c r="Q17022" s="135"/>
    </row>
    <row r="17023" spans="5:17" x14ac:dyDescent="0.25">
      <c r="E17023" s="265"/>
      <c r="M17023" s="159"/>
      <c r="N17023" s="149"/>
      <c r="P17023" s="135"/>
      <c r="Q17023" s="135"/>
    </row>
    <row r="17024" spans="5:17" x14ac:dyDescent="0.25">
      <c r="E17024" s="265"/>
      <c r="M17024" s="159"/>
      <c r="N17024" s="149"/>
      <c r="P17024" s="135"/>
      <c r="Q17024" s="135"/>
    </row>
    <row r="17025" spans="5:17" x14ac:dyDescent="0.25">
      <c r="E17025" s="265"/>
      <c r="M17025" s="159"/>
      <c r="N17025" s="149"/>
      <c r="P17025" s="135"/>
      <c r="Q17025" s="135"/>
    </row>
    <row r="17026" spans="5:17" x14ac:dyDescent="0.25">
      <c r="E17026" s="265"/>
      <c r="M17026" s="159"/>
      <c r="N17026" s="149"/>
      <c r="P17026" s="135"/>
      <c r="Q17026" s="135"/>
    </row>
    <row r="17027" spans="5:17" x14ac:dyDescent="0.25">
      <c r="E17027" s="265"/>
      <c r="M17027" s="159"/>
      <c r="N17027" s="149"/>
      <c r="P17027" s="135"/>
      <c r="Q17027" s="135"/>
    </row>
    <row r="17028" spans="5:17" x14ac:dyDescent="0.25">
      <c r="E17028" s="265"/>
      <c r="M17028" s="159"/>
      <c r="N17028" s="149"/>
      <c r="P17028" s="135"/>
      <c r="Q17028" s="135"/>
    </row>
    <row r="17029" spans="5:17" x14ac:dyDescent="0.25">
      <c r="E17029" s="265"/>
      <c r="M17029" s="159"/>
      <c r="N17029" s="149"/>
      <c r="P17029" s="135"/>
      <c r="Q17029" s="135"/>
    </row>
    <row r="17030" spans="5:17" x14ac:dyDescent="0.25">
      <c r="E17030" s="265"/>
      <c r="M17030" s="159"/>
      <c r="N17030" s="149"/>
      <c r="P17030" s="135"/>
      <c r="Q17030" s="135"/>
    </row>
    <row r="17031" spans="5:17" x14ac:dyDescent="0.25">
      <c r="E17031" s="265"/>
      <c r="M17031" s="159"/>
      <c r="N17031" s="149"/>
      <c r="P17031" s="135"/>
      <c r="Q17031" s="135"/>
    </row>
    <row r="17032" spans="5:17" x14ac:dyDescent="0.25">
      <c r="E17032" s="265"/>
      <c r="M17032" s="159"/>
      <c r="N17032" s="149"/>
      <c r="P17032" s="135"/>
      <c r="Q17032" s="135"/>
    </row>
    <row r="17033" spans="5:17" x14ac:dyDescent="0.25">
      <c r="E17033" s="265"/>
      <c r="M17033" s="159"/>
      <c r="N17033" s="149"/>
      <c r="P17033" s="135"/>
      <c r="Q17033" s="135"/>
    </row>
    <row r="17034" spans="5:17" x14ac:dyDescent="0.25">
      <c r="E17034" s="265"/>
      <c r="M17034" s="159"/>
      <c r="N17034" s="149"/>
      <c r="P17034" s="135"/>
      <c r="Q17034" s="135"/>
    </row>
    <row r="17035" spans="5:17" x14ac:dyDescent="0.25">
      <c r="E17035" s="265"/>
      <c r="M17035" s="159"/>
      <c r="N17035" s="149"/>
      <c r="P17035" s="135"/>
      <c r="Q17035" s="135"/>
    </row>
    <row r="17036" spans="5:17" x14ac:dyDescent="0.25">
      <c r="E17036" s="265"/>
      <c r="M17036" s="159"/>
      <c r="N17036" s="149"/>
      <c r="P17036" s="135"/>
      <c r="Q17036" s="135"/>
    </row>
    <row r="17037" spans="5:17" x14ac:dyDescent="0.25">
      <c r="E17037" s="265"/>
      <c r="M17037" s="159"/>
      <c r="N17037" s="149"/>
      <c r="P17037" s="135"/>
      <c r="Q17037" s="135"/>
    </row>
    <row r="17038" spans="5:17" x14ac:dyDescent="0.25">
      <c r="E17038" s="265"/>
      <c r="M17038" s="159"/>
      <c r="N17038" s="149"/>
      <c r="P17038" s="135"/>
      <c r="Q17038" s="135"/>
    </row>
    <row r="17039" spans="5:17" x14ac:dyDescent="0.25">
      <c r="E17039" s="265"/>
      <c r="M17039" s="159"/>
      <c r="N17039" s="149"/>
      <c r="P17039" s="135"/>
      <c r="Q17039" s="135"/>
    </row>
    <row r="17040" spans="5:17" x14ac:dyDescent="0.25">
      <c r="E17040" s="265"/>
      <c r="M17040" s="159"/>
      <c r="N17040" s="149"/>
      <c r="P17040" s="135"/>
      <c r="Q17040" s="135"/>
    </row>
    <row r="17041" spans="5:17" x14ac:dyDescent="0.25">
      <c r="E17041" s="265"/>
      <c r="M17041" s="159"/>
      <c r="N17041" s="149"/>
      <c r="P17041" s="135"/>
      <c r="Q17041" s="135"/>
    </row>
    <row r="17042" spans="5:17" x14ac:dyDescent="0.25">
      <c r="E17042" s="265"/>
      <c r="M17042" s="159"/>
      <c r="N17042" s="149"/>
      <c r="P17042" s="135"/>
      <c r="Q17042" s="135"/>
    </row>
    <row r="17043" spans="5:17" x14ac:dyDescent="0.25">
      <c r="E17043" s="265"/>
      <c r="M17043" s="159"/>
      <c r="N17043" s="149"/>
      <c r="P17043" s="135"/>
      <c r="Q17043" s="135"/>
    </row>
    <row r="17044" spans="5:17" x14ac:dyDescent="0.25">
      <c r="E17044" s="265"/>
      <c r="M17044" s="159"/>
      <c r="N17044" s="149"/>
      <c r="P17044" s="135"/>
      <c r="Q17044" s="135"/>
    </row>
    <row r="17045" spans="5:17" x14ac:dyDescent="0.25">
      <c r="E17045" s="265"/>
      <c r="M17045" s="159"/>
      <c r="N17045" s="149"/>
      <c r="P17045" s="135"/>
      <c r="Q17045" s="135"/>
    </row>
    <row r="17046" spans="5:17" x14ac:dyDescent="0.25">
      <c r="E17046" s="265"/>
      <c r="M17046" s="159"/>
      <c r="N17046" s="149"/>
      <c r="P17046" s="135"/>
      <c r="Q17046" s="135"/>
    </row>
    <row r="17047" spans="5:17" x14ac:dyDescent="0.25">
      <c r="E17047" s="265"/>
      <c r="M17047" s="159"/>
      <c r="N17047" s="149"/>
      <c r="P17047" s="135"/>
      <c r="Q17047" s="135"/>
    </row>
    <row r="17048" spans="5:17" x14ac:dyDescent="0.25">
      <c r="E17048" s="265"/>
      <c r="M17048" s="159"/>
      <c r="N17048" s="149"/>
      <c r="P17048" s="135"/>
      <c r="Q17048" s="135"/>
    </row>
    <row r="17049" spans="5:17" x14ac:dyDescent="0.25">
      <c r="E17049" s="265"/>
      <c r="M17049" s="159"/>
      <c r="N17049" s="149"/>
      <c r="P17049" s="135"/>
      <c r="Q17049" s="135"/>
    </row>
    <row r="17050" spans="5:17" x14ac:dyDescent="0.25">
      <c r="E17050" s="265"/>
      <c r="M17050" s="159"/>
      <c r="N17050" s="149"/>
      <c r="P17050" s="135"/>
      <c r="Q17050" s="135"/>
    </row>
    <row r="17051" spans="5:17" x14ac:dyDescent="0.25">
      <c r="E17051" s="265"/>
      <c r="M17051" s="159"/>
      <c r="N17051" s="149"/>
      <c r="P17051" s="135"/>
      <c r="Q17051" s="135"/>
    </row>
    <row r="17052" spans="5:17" x14ac:dyDescent="0.25">
      <c r="E17052" s="265"/>
      <c r="M17052" s="159"/>
      <c r="N17052" s="149"/>
      <c r="P17052" s="135"/>
      <c r="Q17052" s="135"/>
    </row>
    <row r="17053" spans="5:17" x14ac:dyDescent="0.25">
      <c r="E17053" s="265"/>
      <c r="M17053" s="159"/>
      <c r="N17053" s="149"/>
      <c r="P17053" s="135"/>
      <c r="Q17053" s="135"/>
    </row>
    <row r="17054" spans="5:17" x14ac:dyDescent="0.25">
      <c r="E17054" s="265"/>
      <c r="M17054" s="159"/>
      <c r="N17054" s="149"/>
      <c r="P17054" s="135"/>
      <c r="Q17054" s="135"/>
    </row>
    <row r="17055" spans="5:17" x14ac:dyDescent="0.25">
      <c r="E17055" s="265"/>
      <c r="M17055" s="159"/>
      <c r="N17055" s="149"/>
      <c r="P17055" s="135"/>
      <c r="Q17055" s="135"/>
    </row>
    <row r="17056" spans="5:17" x14ac:dyDescent="0.25">
      <c r="E17056" s="265"/>
      <c r="M17056" s="159"/>
      <c r="N17056" s="149"/>
      <c r="P17056" s="135"/>
      <c r="Q17056" s="135"/>
    </row>
    <row r="17057" spans="5:17" x14ac:dyDescent="0.25">
      <c r="E17057" s="265"/>
      <c r="M17057" s="159"/>
      <c r="N17057" s="149"/>
      <c r="P17057" s="135"/>
      <c r="Q17057" s="135"/>
    </row>
    <row r="17058" spans="5:17" x14ac:dyDescent="0.25">
      <c r="E17058" s="265"/>
      <c r="M17058" s="159"/>
      <c r="N17058" s="149"/>
      <c r="P17058" s="135"/>
      <c r="Q17058" s="135"/>
    </row>
    <row r="17059" spans="5:17" x14ac:dyDescent="0.25">
      <c r="E17059" s="265"/>
      <c r="M17059" s="159"/>
      <c r="N17059" s="149"/>
      <c r="P17059" s="135"/>
      <c r="Q17059" s="135"/>
    </row>
    <row r="17060" spans="5:17" x14ac:dyDescent="0.25">
      <c r="E17060" s="265"/>
      <c r="M17060" s="159"/>
      <c r="N17060" s="149"/>
      <c r="P17060" s="135"/>
      <c r="Q17060" s="135"/>
    </row>
    <row r="17061" spans="5:17" x14ac:dyDescent="0.25">
      <c r="E17061" s="265"/>
      <c r="M17061" s="159"/>
      <c r="N17061" s="149"/>
      <c r="P17061" s="135"/>
      <c r="Q17061" s="135"/>
    </row>
    <row r="17062" spans="5:17" x14ac:dyDescent="0.25">
      <c r="E17062" s="265"/>
      <c r="M17062" s="159"/>
      <c r="N17062" s="149"/>
      <c r="P17062" s="135"/>
      <c r="Q17062" s="135"/>
    </row>
    <row r="17063" spans="5:17" x14ac:dyDescent="0.25">
      <c r="E17063" s="265"/>
      <c r="M17063" s="159"/>
      <c r="N17063" s="149"/>
      <c r="P17063" s="135"/>
      <c r="Q17063" s="135"/>
    </row>
    <row r="17064" spans="5:17" x14ac:dyDescent="0.25">
      <c r="E17064" s="265"/>
      <c r="M17064" s="159"/>
      <c r="N17064" s="149"/>
      <c r="P17064" s="135"/>
      <c r="Q17064" s="135"/>
    </row>
    <row r="17065" spans="5:17" x14ac:dyDescent="0.25">
      <c r="E17065" s="265"/>
      <c r="M17065" s="159"/>
      <c r="N17065" s="149"/>
      <c r="P17065" s="135"/>
      <c r="Q17065" s="135"/>
    </row>
    <row r="17066" spans="5:17" x14ac:dyDescent="0.25">
      <c r="E17066" s="265"/>
      <c r="M17066" s="159"/>
      <c r="N17066" s="149"/>
      <c r="P17066" s="135"/>
      <c r="Q17066" s="135"/>
    </row>
    <row r="17067" spans="5:17" x14ac:dyDescent="0.25">
      <c r="E17067" s="265"/>
      <c r="M17067" s="159"/>
      <c r="N17067" s="149"/>
      <c r="P17067" s="135"/>
      <c r="Q17067" s="135"/>
    </row>
    <row r="17068" spans="5:17" x14ac:dyDescent="0.25">
      <c r="E17068" s="265"/>
      <c r="M17068" s="159"/>
      <c r="N17068" s="149"/>
      <c r="P17068" s="135"/>
      <c r="Q17068" s="135"/>
    </row>
    <row r="17069" spans="5:17" x14ac:dyDescent="0.25">
      <c r="E17069" s="265"/>
      <c r="M17069" s="159"/>
      <c r="N17069" s="149"/>
      <c r="P17069" s="135"/>
      <c r="Q17069" s="135"/>
    </row>
    <row r="17070" spans="5:17" x14ac:dyDescent="0.25">
      <c r="E17070" s="265"/>
      <c r="M17070" s="159"/>
      <c r="N17070" s="149"/>
      <c r="P17070" s="135"/>
      <c r="Q17070" s="135"/>
    </row>
    <row r="17071" spans="5:17" x14ac:dyDescent="0.25">
      <c r="E17071" s="265"/>
      <c r="M17071" s="159"/>
      <c r="N17071" s="149"/>
      <c r="P17071" s="135"/>
      <c r="Q17071" s="135"/>
    </row>
    <row r="17072" spans="5:17" x14ac:dyDescent="0.25">
      <c r="E17072" s="265"/>
      <c r="M17072" s="159"/>
      <c r="N17072" s="149"/>
      <c r="P17072" s="135"/>
      <c r="Q17072" s="135"/>
    </row>
    <row r="17073" spans="5:17" x14ac:dyDescent="0.25">
      <c r="E17073" s="265"/>
      <c r="M17073" s="159"/>
      <c r="N17073" s="149"/>
      <c r="P17073" s="135"/>
      <c r="Q17073" s="135"/>
    </row>
    <row r="17074" spans="5:17" x14ac:dyDescent="0.25">
      <c r="E17074" s="265"/>
      <c r="M17074" s="159"/>
      <c r="N17074" s="149"/>
      <c r="P17074" s="135"/>
      <c r="Q17074" s="135"/>
    </row>
    <row r="17075" spans="5:17" x14ac:dyDescent="0.25">
      <c r="E17075" s="265"/>
      <c r="M17075" s="159"/>
      <c r="N17075" s="149"/>
      <c r="P17075" s="135"/>
      <c r="Q17075" s="135"/>
    </row>
    <row r="17076" spans="5:17" x14ac:dyDescent="0.25">
      <c r="E17076" s="265"/>
      <c r="M17076" s="159"/>
      <c r="N17076" s="149"/>
      <c r="P17076" s="135"/>
      <c r="Q17076" s="135"/>
    </row>
    <row r="17077" spans="5:17" x14ac:dyDescent="0.25">
      <c r="E17077" s="265"/>
      <c r="M17077" s="159"/>
      <c r="N17077" s="149"/>
      <c r="P17077" s="135"/>
      <c r="Q17077" s="135"/>
    </row>
    <row r="17078" spans="5:17" x14ac:dyDescent="0.25">
      <c r="E17078" s="265"/>
      <c r="M17078" s="159"/>
      <c r="N17078" s="149"/>
      <c r="P17078" s="135"/>
      <c r="Q17078" s="135"/>
    </row>
    <row r="17079" spans="5:17" x14ac:dyDescent="0.25">
      <c r="E17079" s="265"/>
      <c r="M17079" s="159"/>
      <c r="N17079" s="149"/>
      <c r="P17079" s="135"/>
      <c r="Q17079" s="135"/>
    </row>
    <row r="17080" spans="5:17" x14ac:dyDescent="0.25">
      <c r="E17080" s="265"/>
      <c r="M17080" s="159"/>
      <c r="N17080" s="149"/>
      <c r="P17080" s="135"/>
      <c r="Q17080" s="135"/>
    </row>
    <row r="17081" spans="5:17" x14ac:dyDescent="0.25">
      <c r="E17081" s="265"/>
      <c r="M17081" s="159"/>
      <c r="N17081" s="149"/>
      <c r="P17081" s="135"/>
      <c r="Q17081" s="135"/>
    </row>
    <row r="17082" spans="5:17" x14ac:dyDescent="0.25">
      <c r="E17082" s="265"/>
      <c r="M17082" s="159"/>
      <c r="N17082" s="149"/>
      <c r="P17082" s="135"/>
      <c r="Q17082" s="135"/>
    </row>
    <row r="17083" spans="5:17" x14ac:dyDescent="0.25">
      <c r="E17083" s="265"/>
      <c r="M17083" s="159"/>
      <c r="N17083" s="149"/>
      <c r="P17083" s="135"/>
      <c r="Q17083" s="135"/>
    </row>
    <row r="17084" spans="5:17" x14ac:dyDescent="0.25">
      <c r="E17084" s="265"/>
      <c r="M17084" s="159"/>
      <c r="N17084" s="149"/>
      <c r="P17084" s="135"/>
      <c r="Q17084" s="135"/>
    </row>
    <row r="17085" spans="5:17" x14ac:dyDescent="0.25">
      <c r="E17085" s="265"/>
      <c r="M17085" s="159"/>
      <c r="N17085" s="149"/>
      <c r="P17085" s="135"/>
      <c r="Q17085" s="135"/>
    </row>
    <row r="17086" spans="5:17" x14ac:dyDescent="0.25">
      <c r="E17086" s="265"/>
      <c r="M17086" s="159"/>
      <c r="N17086" s="149"/>
      <c r="P17086" s="135"/>
      <c r="Q17086" s="135"/>
    </row>
    <row r="17087" spans="5:17" x14ac:dyDescent="0.25">
      <c r="E17087" s="265"/>
      <c r="M17087" s="159"/>
      <c r="N17087" s="149"/>
      <c r="P17087" s="135"/>
      <c r="Q17087" s="135"/>
    </row>
    <row r="17088" spans="5:17" x14ac:dyDescent="0.25">
      <c r="E17088" s="265"/>
      <c r="M17088" s="159"/>
      <c r="N17088" s="149"/>
      <c r="P17088" s="135"/>
      <c r="Q17088" s="135"/>
    </row>
    <row r="17089" spans="5:17" x14ac:dyDescent="0.25">
      <c r="E17089" s="265"/>
      <c r="M17089" s="159"/>
      <c r="N17089" s="149"/>
      <c r="P17089" s="135"/>
      <c r="Q17089" s="135"/>
    </row>
    <row r="17090" spans="5:17" x14ac:dyDescent="0.25">
      <c r="E17090" s="265"/>
      <c r="M17090" s="159"/>
      <c r="N17090" s="149"/>
      <c r="P17090" s="135"/>
      <c r="Q17090" s="135"/>
    </row>
    <row r="17091" spans="5:17" x14ac:dyDescent="0.25">
      <c r="E17091" s="265"/>
      <c r="M17091" s="159"/>
      <c r="N17091" s="149"/>
      <c r="P17091" s="135"/>
      <c r="Q17091" s="135"/>
    </row>
    <row r="17092" spans="5:17" x14ac:dyDescent="0.25">
      <c r="E17092" s="265"/>
      <c r="M17092" s="159"/>
      <c r="N17092" s="149"/>
      <c r="P17092" s="135"/>
      <c r="Q17092" s="135"/>
    </row>
    <row r="17093" spans="5:17" x14ac:dyDescent="0.25">
      <c r="E17093" s="265"/>
      <c r="M17093" s="159"/>
      <c r="N17093" s="149"/>
      <c r="P17093" s="135"/>
      <c r="Q17093" s="135"/>
    </row>
    <row r="17094" spans="5:17" x14ac:dyDescent="0.25">
      <c r="E17094" s="265"/>
      <c r="M17094" s="159"/>
      <c r="N17094" s="149"/>
      <c r="P17094" s="135"/>
      <c r="Q17094" s="135"/>
    </row>
    <row r="17095" spans="5:17" x14ac:dyDescent="0.25">
      <c r="E17095" s="265"/>
      <c r="M17095" s="159"/>
      <c r="N17095" s="149"/>
      <c r="P17095" s="135"/>
      <c r="Q17095" s="135"/>
    </row>
    <row r="17096" spans="5:17" x14ac:dyDescent="0.25">
      <c r="E17096" s="265"/>
      <c r="M17096" s="159"/>
      <c r="N17096" s="149"/>
      <c r="P17096" s="135"/>
      <c r="Q17096" s="135"/>
    </row>
    <row r="17097" spans="5:17" x14ac:dyDescent="0.25">
      <c r="E17097" s="265"/>
      <c r="M17097" s="159"/>
      <c r="N17097" s="149"/>
      <c r="P17097" s="135"/>
      <c r="Q17097" s="135"/>
    </row>
    <row r="17098" spans="5:17" x14ac:dyDescent="0.25">
      <c r="E17098" s="265"/>
      <c r="M17098" s="159"/>
      <c r="N17098" s="149"/>
      <c r="P17098" s="135"/>
      <c r="Q17098" s="135"/>
    </row>
    <row r="17099" spans="5:17" x14ac:dyDescent="0.25">
      <c r="E17099" s="265"/>
      <c r="M17099" s="159"/>
      <c r="N17099" s="149"/>
      <c r="P17099" s="135"/>
      <c r="Q17099" s="135"/>
    </row>
    <row r="17100" spans="5:17" x14ac:dyDescent="0.25">
      <c r="E17100" s="265"/>
      <c r="M17100" s="159"/>
      <c r="N17100" s="149"/>
      <c r="P17100" s="135"/>
      <c r="Q17100" s="135"/>
    </row>
    <row r="17101" spans="5:17" x14ac:dyDescent="0.25">
      <c r="E17101" s="265"/>
      <c r="M17101" s="159"/>
      <c r="N17101" s="149"/>
      <c r="P17101" s="135"/>
      <c r="Q17101" s="135"/>
    </row>
    <row r="17102" spans="5:17" x14ac:dyDescent="0.25">
      <c r="E17102" s="265"/>
      <c r="M17102" s="159"/>
      <c r="N17102" s="149"/>
      <c r="P17102" s="135"/>
      <c r="Q17102" s="135"/>
    </row>
    <row r="17103" spans="5:17" x14ac:dyDescent="0.25">
      <c r="E17103" s="265"/>
      <c r="M17103" s="159"/>
      <c r="N17103" s="149"/>
      <c r="P17103" s="135"/>
      <c r="Q17103" s="135"/>
    </row>
    <row r="17104" spans="5:17" x14ac:dyDescent="0.25">
      <c r="E17104" s="265"/>
      <c r="M17104" s="159"/>
      <c r="N17104" s="149"/>
      <c r="P17104" s="135"/>
      <c r="Q17104" s="135"/>
    </row>
    <row r="17105" spans="5:17" x14ac:dyDescent="0.25">
      <c r="E17105" s="265"/>
      <c r="M17105" s="159"/>
      <c r="N17105" s="149"/>
      <c r="P17105" s="135"/>
      <c r="Q17105" s="135"/>
    </row>
    <row r="17106" spans="5:17" x14ac:dyDescent="0.25">
      <c r="E17106" s="265"/>
      <c r="M17106" s="159"/>
      <c r="N17106" s="149"/>
      <c r="P17106" s="135"/>
      <c r="Q17106" s="135"/>
    </row>
    <row r="17107" spans="5:17" x14ac:dyDescent="0.25">
      <c r="E17107" s="265"/>
      <c r="M17107" s="159"/>
      <c r="N17107" s="149"/>
      <c r="P17107" s="135"/>
      <c r="Q17107" s="135"/>
    </row>
    <row r="17108" spans="5:17" x14ac:dyDescent="0.25">
      <c r="E17108" s="265"/>
      <c r="M17108" s="159"/>
      <c r="N17108" s="149"/>
      <c r="P17108" s="135"/>
      <c r="Q17108" s="135"/>
    </row>
    <row r="17109" spans="5:17" x14ac:dyDescent="0.25">
      <c r="E17109" s="265"/>
      <c r="M17109" s="159"/>
      <c r="N17109" s="149"/>
      <c r="P17109" s="135"/>
      <c r="Q17109" s="135"/>
    </row>
    <row r="17110" spans="5:17" x14ac:dyDescent="0.25">
      <c r="E17110" s="265"/>
      <c r="M17110" s="159"/>
      <c r="N17110" s="149"/>
      <c r="P17110" s="135"/>
      <c r="Q17110" s="135"/>
    </row>
    <row r="17111" spans="5:17" x14ac:dyDescent="0.25">
      <c r="E17111" s="265"/>
      <c r="M17111" s="159"/>
      <c r="N17111" s="149"/>
      <c r="P17111" s="135"/>
      <c r="Q17111" s="135"/>
    </row>
    <row r="17112" spans="5:17" x14ac:dyDescent="0.25">
      <c r="E17112" s="265"/>
      <c r="M17112" s="159"/>
      <c r="N17112" s="149"/>
      <c r="P17112" s="135"/>
      <c r="Q17112" s="135"/>
    </row>
    <row r="17113" spans="5:17" x14ac:dyDescent="0.25">
      <c r="E17113" s="265"/>
      <c r="M17113" s="159"/>
      <c r="N17113" s="149"/>
      <c r="P17113" s="135"/>
      <c r="Q17113" s="135"/>
    </row>
    <row r="17114" spans="5:17" x14ac:dyDescent="0.25">
      <c r="E17114" s="265"/>
      <c r="M17114" s="159"/>
      <c r="N17114" s="149"/>
      <c r="P17114" s="135"/>
      <c r="Q17114" s="135"/>
    </row>
    <row r="17115" spans="5:17" x14ac:dyDescent="0.25">
      <c r="E17115" s="265"/>
      <c r="M17115" s="159"/>
      <c r="N17115" s="149"/>
      <c r="P17115" s="135"/>
      <c r="Q17115" s="135"/>
    </row>
    <row r="17116" spans="5:17" x14ac:dyDescent="0.25">
      <c r="E17116" s="265"/>
      <c r="M17116" s="159"/>
      <c r="N17116" s="149"/>
      <c r="P17116" s="135"/>
      <c r="Q17116" s="135"/>
    </row>
    <row r="17117" spans="5:17" x14ac:dyDescent="0.25">
      <c r="E17117" s="265"/>
      <c r="M17117" s="159"/>
      <c r="N17117" s="149"/>
      <c r="P17117" s="135"/>
      <c r="Q17117" s="135"/>
    </row>
    <row r="17118" spans="5:17" x14ac:dyDescent="0.25">
      <c r="E17118" s="265"/>
      <c r="M17118" s="159"/>
      <c r="N17118" s="149"/>
      <c r="P17118" s="135"/>
      <c r="Q17118" s="135"/>
    </row>
    <row r="17119" spans="5:17" x14ac:dyDescent="0.25">
      <c r="E17119" s="265"/>
      <c r="M17119" s="159"/>
      <c r="N17119" s="149"/>
      <c r="P17119" s="135"/>
      <c r="Q17119" s="135"/>
    </row>
    <row r="17120" spans="5:17" x14ac:dyDescent="0.25">
      <c r="E17120" s="265"/>
      <c r="M17120" s="159"/>
      <c r="N17120" s="149"/>
      <c r="P17120" s="135"/>
      <c r="Q17120" s="135"/>
    </row>
    <row r="17121" spans="5:17" x14ac:dyDescent="0.25">
      <c r="E17121" s="265"/>
      <c r="M17121" s="159"/>
      <c r="N17121" s="149"/>
      <c r="P17121" s="135"/>
      <c r="Q17121" s="135"/>
    </row>
    <row r="17122" spans="5:17" x14ac:dyDescent="0.25">
      <c r="E17122" s="265"/>
      <c r="M17122" s="159"/>
      <c r="N17122" s="149"/>
      <c r="P17122" s="135"/>
      <c r="Q17122" s="135"/>
    </row>
    <row r="17123" spans="5:17" x14ac:dyDescent="0.25">
      <c r="E17123" s="265"/>
      <c r="M17123" s="159"/>
      <c r="N17123" s="149"/>
      <c r="P17123" s="135"/>
      <c r="Q17123" s="135"/>
    </row>
    <row r="17124" spans="5:17" x14ac:dyDescent="0.25">
      <c r="E17124" s="265"/>
      <c r="M17124" s="159"/>
      <c r="N17124" s="149"/>
      <c r="P17124" s="135"/>
      <c r="Q17124" s="135"/>
    </row>
    <row r="17125" spans="5:17" x14ac:dyDescent="0.25">
      <c r="E17125" s="265"/>
      <c r="M17125" s="159"/>
      <c r="N17125" s="149"/>
      <c r="P17125" s="135"/>
      <c r="Q17125" s="135"/>
    </row>
    <row r="17126" spans="5:17" x14ac:dyDescent="0.25">
      <c r="E17126" s="265"/>
      <c r="M17126" s="159"/>
      <c r="N17126" s="149"/>
      <c r="P17126" s="135"/>
      <c r="Q17126" s="135"/>
    </row>
    <row r="17127" spans="5:17" x14ac:dyDescent="0.25">
      <c r="E17127" s="265"/>
      <c r="M17127" s="159"/>
      <c r="N17127" s="149"/>
      <c r="P17127" s="135"/>
      <c r="Q17127" s="135"/>
    </row>
    <row r="17128" spans="5:17" x14ac:dyDescent="0.25">
      <c r="E17128" s="265"/>
      <c r="M17128" s="159"/>
      <c r="N17128" s="149"/>
      <c r="P17128" s="135"/>
      <c r="Q17128" s="135"/>
    </row>
    <row r="17129" spans="5:17" x14ac:dyDescent="0.25">
      <c r="E17129" s="265"/>
      <c r="M17129" s="159"/>
      <c r="N17129" s="149"/>
      <c r="P17129" s="135"/>
      <c r="Q17129" s="135"/>
    </row>
    <row r="17130" spans="5:17" x14ac:dyDescent="0.25">
      <c r="E17130" s="265"/>
      <c r="M17130" s="159"/>
      <c r="N17130" s="149"/>
      <c r="P17130" s="135"/>
      <c r="Q17130" s="135"/>
    </row>
    <row r="17131" spans="5:17" x14ac:dyDescent="0.25">
      <c r="E17131" s="265"/>
      <c r="M17131" s="159"/>
      <c r="N17131" s="149"/>
      <c r="P17131" s="135"/>
      <c r="Q17131" s="135"/>
    </row>
    <row r="17132" spans="5:17" x14ac:dyDescent="0.25">
      <c r="E17132" s="265"/>
      <c r="M17132" s="159"/>
      <c r="N17132" s="149"/>
      <c r="P17132" s="135"/>
      <c r="Q17132" s="135"/>
    </row>
    <row r="17133" spans="5:17" x14ac:dyDescent="0.25">
      <c r="E17133" s="265"/>
      <c r="M17133" s="159"/>
      <c r="N17133" s="149"/>
      <c r="P17133" s="135"/>
      <c r="Q17133" s="135"/>
    </row>
    <row r="17134" spans="5:17" x14ac:dyDescent="0.25">
      <c r="E17134" s="265"/>
      <c r="M17134" s="159"/>
      <c r="N17134" s="149"/>
      <c r="P17134" s="135"/>
      <c r="Q17134" s="135"/>
    </row>
    <row r="17135" spans="5:17" x14ac:dyDescent="0.25">
      <c r="E17135" s="265"/>
      <c r="M17135" s="159"/>
      <c r="N17135" s="149"/>
      <c r="P17135" s="135"/>
      <c r="Q17135" s="135"/>
    </row>
    <row r="17136" spans="5:17" x14ac:dyDescent="0.25">
      <c r="E17136" s="265"/>
      <c r="M17136" s="159"/>
      <c r="N17136" s="149"/>
      <c r="P17136" s="135"/>
      <c r="Q17136" s="135"/>
    </row>
    <row r="17137" spans="5:17" x14ac:dyDescent="0.25">
      <c r="E17137" s="265"/>
      <c r="M17137" s="159"/>
      <c r="N17137" s="149"/>
      <c r="P17137" s="135"/>
      <c r="Q17137" s="135"/>
    </row>
    <row r="17138" spans="5:17" x14ac:dyDescent="0.25">
      <c r="E17138" s="265"/>
      <c r="M17138" s="159"/>
      <c r="N17138" s="149"/>
      <c r="P17138" s="135"/>
      <c r="Q17138" s="135"/>
    </row>
    <row r="17139" spans="5:17" x14ac:dyDescent="0.25">
      <c r="E17139" s="265"/>
      <c r="M17139" s="159"/>
      <c r="N17139" s="149"/>
      <c r="P17139" s="135"/>
      <c r="Q17139" s="135"/>
    </row>
    <row r="17140" spans="5:17" x14ac:dyDescent="0.25">
      <c r="E17140" s="265"/>
      <c r="M17140" s="159"/>
      <c r="N17140" s="149"/>
      <c r="P17140" s="135"/>
      <c r="Q17140" s="135"/>
    </row>
    <row r="17141" spans="5:17" x14ac:dyDescent="0.25">
      <c r="E17141" s="265"/>
      <c r="M17141" s="159"/>
      <c r="N17141" s="149"/>
      <c r="P17141" s="135"/>
      <c r="Q17141" s="135"/>
    </row>
    <row r="17142" spans="5:17" x14ac:dyDescent="0.25">
      <c r="E17142" s="265"/>
      <c r="M17142" s="159"/>
      <c r="N17142" s="149"/>
      <c r="P17142" s="135"/>
      <c r="Q17142" s="135"/>
    </row>
    <row r="17143" spans="5:17" x14ac:dyDescent="0.25">
      <c r="E17143" s="265"/>
      <c r="M17143" s="159"/>
      <c r="N17143" s="149"/>
      <c r="P17143" s="135"/>
      <c r="Q17143" s="135"/>
    </row>
    <row r="17144" spans="5:17" x14ac:dyDescent="0.25">
      <c r="E17144" s="265"/>
      <c r="M17144" s="159"/>
      <c r="N17144" s="149"/>
      <c r="P17144" s="135"/>
      <c r="Q17144" s="135"/>
    </row>
    <row r="17145" spans="5:17" x14ac:dyDescent="0.25">
      <c r="E17145" s="265"/>
      <c r="M17145" s="159"/>
      <c r="N17145" s="149"/>
      <c r="P17145" s="135"/>
      <c r="Q17145" s="135"/>
    </row>
    <row r="17146" spans="5:17" x14ac:dyDescent="0.25">
      <c r="E17146" s="265"/>
      <c r="M17146" s="159"/>
      <c r="N17146" s="149"/>
      <c r="P17146" s="135"/>
      <c r="Q17146" s="135"/>
    </row>
    <row r="17147" spans="5:17" x14ac:dyDescent="0.25">
      <c r="E17147" s="265"/>
      <c r="M17147" s="159"/>
      <c r="N17147" s="149"/>
      <c r="P17147" s="135"/>
      <c r="Q17147" s="135"/>
    </row>
    <row r="17148" spans="5:17" x14ac:dyDescent="0.25">
      <c r="E17148" s="265"/>
      <c r="M17148" s="159"/>
      <c r="N17148" s="149"/>
      <c r="P17148" s="135"/>
      <c r="Q17148" s="135"/>
    </row>
    <row r="17149" spans="5:17" x14ac:dyDescent="0.25">
      <c r="E17149" s="265"/>
      <c r="M17149" s="159"/>
      <c r="N17149" s="149"/>
      <c r="P17149" s="135"/>
      <c r="Q17149" s="135"/>
    </row>
    <row r="17150" spans="5:17" x14ac:dyDescent="0.25">
      <c r="E17150" s="265"/>
      <c r="M17150" s="159"/>
      <c r="N17150" s="149"/>
      <c r="P17150" s="135"/>
      <c r="Q17150" s="135"/>
    </row>
    <row r="17151" spans="5:17" x14ac:dyDescent="0.25">
      <c r="E17151" s="265"/>
      <c r="M17151" s="159"/>
      <c r="N17151" s="149"/>
      <c r="P17151" s="135"/>
      <c r="Q17151" s="135"/>
    </row>
    <row r="17152" spans="5:17" x14ac:dyDescent="0.25">
      <c r="E17152" s="265"/>
      <c r="M17152" s="159"/>
      <c r="N17152" s="149"/>
      <c r="P17152" s="135"/>
      <c r="Q17152" s="135"/>
    </row>
    <row r="17153" spans="5:17" x14ac:dyDescent="0.25">
      <c r="E17153" s="265"/>
      <c r="M17153" s="159"/>
      <c r="N17153" s="149"/>
      <c r="P17153" s="135"/>
      <c r="Q17153" s="135"/>
    </row>
    <row r="17154" spans="5:17" x14ac:dyDescent="0.25">
      <c r="E17154" s="265"/>
      <c r="M17154" s="159"/>
      <c r="N17154" s="149"/>
      <c r="P17154" s="135"/>
      <c r="Q17154" s="135"/>
    </row>
    <row r="17155" spans="5:17" x14ac:dyDescent="0.25">
      <c r="E17155" s="265"/>
      <c r="M17155" s="159"/>
      <c r="N17155" s="149"/>
      <c r="P17155" s="135"/>
      <c r="Q17155" s="135"/>
    </row>
    <row r="17156" spans="5:17" x14ac:dyDescent="0.25">
      <c r="E17156" s="265"/>
      <c r="M17156" s="159"/>
      <c r="N17156" s="149"/>
      <c r="P17156" s="135"/>
      <c r="Q17156" s="135"/>
    </row>
    <row r="17157" spans="5:17" x14ac:dyDescent="0.25">
      <c r="E17157" s="265"/>
      <c r="M17157" s="159"/>
      <c r="N17157" s="149"/>
      <c r="P17157" s="135"/>
      <c r="Q17157" s="135"/>
    </row>
    <row r="17158" spans="5:17" x14ac:dyDescent="0.25">
      <c r="E17158" s="265"/>
      <c r="M17158" s="159"/>
      <c r="N17158" s="149"/>
      <c r="P17158" s="135"/>
      <c r="Q17158" s="135"/>
    </row>
    <row r="17159" spans="5:17" x14ac:dyDescent="0.25">
      <c r="E17159" s="265"/>
      <c r="M17159" s="159"/>
      <c r="N17159" s="149"/>
      <c r="P17159" s="135"/>
      <c r="Q17159" s="135"/>
    </row>
    <row r="17160" spans="5:17" x14ac:dyDescent="0.25">
      <c r="E17160" s="265"/>
      <c r="M17160" s="159"/>
      <c r="N17160" s="149"/>
      <c r="P17160" s="135"/>
      <c r="Q17160" s="135"/>
    </row>
    <row r="17161" spans="5:17" x14ac:dyDescent="0.25">
      <c r="E17161" s="265"/>
      <c r="M17161" s="159"/>
      <c r="N17161" s="149"/>
      <c r="P17161" s="135"/>
      <c r="Q17161" s="135"/>
    </row>
    <row r="17162" spans="5:17" x14ac:dyDescent="0.25">
      <c r="E17162" s="265"/>
      <c r="M17162" s="159"/>
      <c r="N17162" s="149"/>
      <c r="P17162" s="135"/>
      <c r="Q17162" s="135"/>
    </row>
    <row r="17163" spans="5:17" x14ac:dyDescent="0.25">
      <c r="E17163" s="265"/>
      <c r="M17163" s="159"/>
      <c r="N17163" s="149"/>
      <c r="P17163" s="135"/>
      <c r="Q17163" s="135"/>
    </row>
    <row r="17164" spans="5:17" x14ac:dyDescent="0.25">
      <c r="E17164" s="265"/>
      <c r="M17164" s="159"/>
      <c r="N17164" s="149"/>
      <c r="P17164" s="135"/>
      <c r="Q17164" s="135"/>
    </row>
    <row r="17165" spans="5:17" x14ac:dyDescent="0.25">
      <c r="E17165" s="265"/>
      <c r="M17165" s="159"/>
      <c r="N17165" s="149"/>
      <c r="P17165" s="135"/>
      <c r="Q17165" s="135"/>
    </row>
    <row r="17166" spans="5:17" x14ac:dyDescent="0.25">
      <c r="E17166" s="265"/>
      <c r="M17166" s="159"/>
      <c r="N17166" s="149"/>
      <c r="P17166" s="135"/>
      <c r="Q17166" s="135"/>
    </row>
    <row r="17167" spans="5:17" x14ac:dyDescent="0.25">
      <c r="E17167" s="265"/>
      <c r="M17167" s="159"/>
      <c r="N17167" s="149"/>
      <c r="P17167" s="135"/>
      <c r="Q17167" s="135"/>
    </row>
    <row r="17168" spans="5:17" x14ac:dyDescent="0.25">
      <c r="E17168" s="265"/>
      <c r="M17168" s="159"/>
      <c r="N17168" s="149"/>
      <c r="P17168" s="135"/>
      <c r="Q17168" s="135"/>
    </row>
    <row r="17169" spans="5:17" x14ac:dyDescent="0.25">
      <c r="E17169" s="265"/>
      <c r="M17169" s="159"/>
      <c r="N17169" s="149"/>
      <c r="P17169" s="135"/>
      <c r="Q17169" s="135"/>
    </row>
    <row r="17170" spans="5:17" x14ac:dyDescent="0.25">
      <c r="E17170" s="265"/>
      <c r="M17170" s="159"/>
      <c r="N17170" s="149"/>
      <c r="P17170" s="135"/>
      <c r="Q17170" s="135"/>
    </row>
    <row r="17171" spans="5:17" x14ac:dyDescent="0.25">
      <c r="E17171" s="265"/>
      <c r="M17171" s="159"/>
      <c r="N17171" s="149"/>
      <c r="P17171" s="135"/>
      <c r="Q17171" s="135"/>
    </row>
    <row r="17172" spans="5:17" x14ac:dyDescent="0.25">
      <c r="E17172" s="265"/>
      <c r="M17172" s="159"/>
      <c r="N17172" s="149"/>
      <c r="P17172" s="135"/>
      <c r="Q17172" s="135"/>
    </row>
    <row r="17173" spans="5:17" x14ac:dyDescent="0.25">
      <c r="E17173" s="265"/>
      <c r="M17173" s="159"/>
      <c r="N17173" s="149"/>
      <c r="P17173" s="135"/>
      <c r="Q17173" s="135"/>
    </row>
    <row r="17174" spans="5:17" x14ac:dyDescent="0.25">
      <c r="E17174" s="265"/>
      <c r="M17174" s="159"/>
      <c r="N17174" s="149"/>
      <c r="P17174" s="135"/>
      <c r="Q17174" s="135"/>
    </row>
    <row r="17175" spans="5:17" x14ac:dyDescent="0.25">
      <c r="E17175" s="265"/>
      <c r="M17175" s="159"/>
      <c r="N17175" s="149"/>
      <c r="P17175" s="135"/>
      <c r="Q17175" s="135"/>
    </row>
    <row r="17176" spans="5:17" x14ac:dyDescent="0.25">
      <c r="E17176" s="265"/>
      <c r="M17176" s="159"/>
      <c r="N17176" s="149"/>
      <c r="P17176" s="135"/>
      <c r="Q17176" s="135"/>
    </row>
    <row r="17177" spans="5:17" x14ac:dyDescent="0.25">
      <c r="E17177" s="265"/>
      <c r="M17177" s="159"/>
      <c r="N17177" s="149"/>
      <c r="P17177" s="135"/>
      <c r="Q17177" s="135"/>
    </row>
    <row r="17178" spans="5:17" x14ac:dyDescent="0.25">
      <c r="E17178" s="265"/>
      <c r="M17178" s="159"/>
      <c r="N17178" s="149"/>
      <c r="P17178" s="135"/>
      <c r="Q17178" s="135"/>
    </row>
    <row r="17179" spans="5:17" x14ac:dyDescent="0.25">
      <c r="E17179" s="265"/>
      <c r="M17179" s="159"/>
      <c r="N17179" s="149"/>
      <c r="P17179" s="135"/>
      <c r="Q17179" s="135"/>
    </row>
    <row r="17180" spans="5:17" x14ac:dyDescent="0.25">
      <c r="E17180" s="265"/>
      <c r="M17180" s="159"/>
      <c r="N17180" s="149"/>
      <c r="P17180" s="135"/>
      <c r="Q17180" s="135"/>
    </row>
    <row r="17181" spans="5:17" x14ac:dyDescent="0.25">
      <c r="E17181" s="265"/>
      <c r="M17181" s="159"/>
      <c r="N17181" s="149"/>
      <c r="P17181" s="135"/>
      <c r="Q17181" s="135"/>
    </row>
    <row r="17182" spans="5:17" x14ac:dyDescent="0.25">
      <c r="E17182" s="265"/>
      <c r="M17182" s="159"/>
      <c r="N17182" s="149"/>
      <c r="P17182" s="135"/>
      <c r="Q17182" s="135"/>
    </row>
    <row r="17183" spans="5:17" x14ac:dyDescent="0.25">
      <c r="E17183" s="265"/>
      <c r="M17183" s="159"/>
      <c r="N17183" s="149"/>
      <c r="P17183" s="135"/>
      <c r="Q17183" s="135"/>
    </row>
    <row r="17184" spans="5:17" x14ac:dyDescent="0.25">
      <c r="E17184" s="265"/>
      <c r="M17184" s="159"/>
      <c r="N17184" s="149"/>
      <c r="P17184" s="135"/>
      <c r="Q17184" s="135"/>
    </row>
    <row r="17185" spans="5:17" x14ac:dyDescent="0.25">
      <c r="E17185" s="265"/>
      <c r="M17185" s="159"/>
      <c r="N17185" s="149"/>
      <c r="P17185" s="135"/>
      <c r="Q17185" s="135"/>
    </row>
    <row r="17186" spans="5:17" x14ac:dyDescent="0.25">
      <c r="E17186" s="265"/>
      <c r="M17186" s="159"/>
      <c r="N17186" s="149"/>
      <c r="P17186" s="135"/>
      <c r="Q17186" s="135"/>
    </row>
    <row r="17187" spans="5:17" x14ac:dyDescent="0.25">
      <c r="E17187" s="265"/>
      <c r="M17187" s="159"/>
      <c r="N17187" s="149"/>
      <c r="P17187" s="135"/>
      <c r="Q17187" s="135"/>
    </row>
    <row r="17188" spans="5:17" x14ac:dyDescent="0.25">
      <c r="E17188" s="265"/>
      <c r="M17188" s="159"/>
      <c r="N17188" s="149"/>
      <c r="P17188" s="135"/>
      <c r="Q17188" s="135"/>
    </row>
    <row r="17189" spans="5:17" x14ac:dyDescent="0.25">
      <c r="E17189" s="265"/>
      <c r="M17189" s="159"/>
      <c r="N17189" s="149"/>
      <c r="P17189" s="135"/>
      <c r="Q17189" s="135"/>
    </row>
    <row r="17190" spans="5:17" x14ac:dyDescent="0.25">
      <c r="E17190" s="265"/>
      <c r="M17190" s="159"/>
      <c r="N17190" s="149"/>
      <c r="P17190" s="135"/>
      <c r="Q17190" s="135"/>
    </row>
    <row r="17191" spans="5:17" x14ac:dyDescent="0.25">
      <c r="E17191" s="265"/>
      <c r="M17191" s="159"/>
      <c r="N17191" s="149"/>
      <c r="P17191" s="135"/>
      <c r="Q17191" s="135"/>
    </row>
    <row r="17192" spans="5:17" x14ac:dyDescent="0.25">
      <c r="E17192" s="265"/>
      <c r="M17192" s="159"/>
      <c r="N17192" s="149"/>
      <c r="P17192" s="135"/>
      <c r="Q17192" s="135"/>
    </row>
    <row r="17193" spans="5:17" x14ac:dyDescent="0.25">
      <c r="E17193" s="265"/>
      <c r="M17193" s="159"/>
      <c r="N17193" s="149"/>
      <c r="P17193" s="135"/>
      <c r="Q17193" s="135"/>
    </row>
    <row r="17194" spans="5:17" x14ac:dyDescent="0.25">
      <c r="E17194" s="265"/>
      <c r="M17194" s="159"/>
      <c r="N17194" s="149"/>
      <c r="P17194" s="135"/>
      <c r="Q17194" s="135"/>
    </row>
    <row r="17195" spans="5:17" x14ac:dyDescent="0.25">
      <c r="E17195" s="265"/>
      <c r="M17195" s="159"/>
      <c r="N17195" s="149"/>
      <c r="P17195" s="135"/>
      <c r="Q17195" s="135"/>
    </row>
    <row r="17196" spans="5:17" x14ac:dyDescent="0.25">
      <c r="E17196" s="265"/>
      <c r="M17196" s="159"/>
      <c r="N17196" s="149"/>
      <c r="P17196" s="135"/>
      <c r="Q17196" s="135"/>
    </row>
    <row r="17197" spans="5:17" x14ac:dyDescent="0.25">
      <c r="E17197" s="265"/>
      <c r="M17197" s="159"/>
      <c r="N17197" s="149"/>
      <c r="P17197" s="135"/>
      <c r="Q17197" s="135"/>
    </row>
    <row r="17198" spans="5:17" x14ac:dyDescent="0.25">
      <c r="E17198" s="265"/>
      <c r="M17198" s="159"/>
      <c r="N17198" s="149"/>
      <c r="P17198" s="135"/>
      <c r="Q17198" s="135"/>
    </row>
    <row r="17199" spans="5:17" x14ac:dyDescent="0.25">
      <c r="E17199" s="265"/>
      <c r="M17199" s="159"/>
      <c r="N17199" s="149"/>
      <c r="P17199" s="135"/>
      <c r="Q17199" s="135"/>
    </row>
    <row r="17200" spans="5:17" x14ac:dyDescent="0.25">
      <c r="E17200" s="265"/>
      <c r="M17200" s="159"/>
      <c r="N17200" s="149"/>
      <c r="P17200" s="135"/>
      <c r="Q17200" s="135"/>
    </row>
    <row r="17201" spans="5:17" x14ac:dyDescent="0.25">
      <c r="E17201" s="265"/>
      <c r="M17201" s="159"/>
      <c r="N17201" s="149"/>
      <c r="P17201" s="135"/>
      <c r="Q17201" s="135"/>
    </row>
    <row r="17202" spans="5:17" x14ac:dyDescent="0.25">
      <c r="E17202" s="265"/>
      <c r="M17202" s="159"/>
      <c r="N17202" s="149"/>
      <c r="P17202" s="135"/>
      <c r="Q17202" s="135"/>
    </row>
    <row r="17203" spans="5:17" x14ac:dyDescent="0.25">
      <c r="E17203" s="265"/>
      <c r="M17203" s="159"/>
      <c r="N17203" s="149"/>
      <c r="P17203" s="135"/>
      <c r="Q17203" s="135"/>
    </row>
    <row r="17204" spans="5:17" x14ac:dyDescent="0.25">
      <c r="E17204" s="265"/>
      <c r="M17204" s="159"/>
      <c r="N17204" s="149"/>
      <c r="P17204" s="135"/>
      <c r="Q17204" s="135"/>
    </row>
    <row r="17205" spans="5:17" x14ac:dyDescent="0.25">
      <c r="E17205" s="265"/>
      <c r="M17205" s="159"/>
      <c r="N17205" s="149"/>
      <c r="P17205" s="135"/>
      <c r="Q17205" s="135"/>
    </row>
    <row r="17206" spans="5:17" x14ac:dyDescent="0.25">
      <c r="E17206" s="265"/>
      <c r="M17206" s="159"/>
      <c r="N17206" s="149"/>
      <c r="P17206" s="135"/>
      <c r="Q17206" s="135"/>
    </row>
    <row r="17207" spans="5:17" x14ac:dyDescent="0.25">
      <c r="E17207" s="265"/>
      <c r="M17207" s="159"/>
      <c r="N17207" s="149"/>
      <c r="P17207" s="135"/>
      <c r="Q17207" s="135"/>
    </row>
    <row r="17208" spans="5:17" x14ac:dyDescent="0.25">
      <c r="E17208" s="265"/>
      <c r="M17208" s="159"/>
      <c r="N17208" s="149"/>
      <c r="P17208" s="135"/>
      <c r="Q17208" s="135"/>
    </row>
    <row r="17209" spans="5:17" x14ac:dyDescent="0.25">
      <c r="E17209" s="265"/>
      <c r="M17209" s="159"/>
      <c r="N17209" s="149"/>
      <c r="P17209" s="135"/>
      <c r="Q17209" s="135"/>
    </row>
    <row r="17210" spans="5:17" x14ac:dyDescent="0.25">
      <c r="E17210" s="265"/>
      <c r="M17210" s="159"/>
      <c r="N17210" s="149"/>
      <c r="P17210" s="135"/>
      <c r="Q17210" s="135"/>
    </row>
    <row r="17211" spans="5:17" x14ac:dyDescent="0.25">
      <c r="E17211" s="265"/>
      <c r="M17211" s="159"/>
      <c r="N17211" s="149"/>
      <c r="P17211" s="135"/>
      <c r="Q17211" s="135"/>
    </row>
    <row r="17212" spans="5:17" x14ac:dyDescent="0.25">
      <c r="E17212" s="265"/>
      <c r="M17212" s="159"/>
      <c r="N17212" s="149"/>
      <c r="P17212" s="135"/>
      <c r="Q17212" s="135"/>
    </row>
    <row r="17213" spans="5:17" x14ac:dyDescent="0.25">
      <c r="E17213" s="265"/>
      <c r="M17213" s="159"/>
      <c r="N17213" s="149"/>
      <c r="P17213" s="135"/>
      <c r="Q17213" s="135"/>
    </row>
    <row r="17214" spans="5:17" x14ac:dyDescent="0.25">
      <c r="E17214" s="265"/>
      <c r="M17214" s="159"/>
      <c r="N17214" s="149"/>
      <c r="P17214" s="135"/>
      <c r="Q17214" s="135"/>
    </row>
    <row r="17215" spans="5:17" x14ac:dyDescent="0.25">
      <c r="E17215" s="265"/>
      <c r="M17215" s="159"/>
      <c r="N17215" s="149"/>
      <c r="P17215" s="135"/>
      <c r="Q17215" s="135"/>
    </row>
    <row r="17216" spans="5:17" x14ac:dyDescent="0.25">
      <c r="E17216" s="265"/>
      <c r="M17216" s="159"/>
      <c r="N17216" s="149"/>
      <c r="P17216" s="135"/>
      <c r="Q17216" s="135"/>
    </row>
    <row r="17217" spans="5:17" x14ac:dyDescent="0.25">
      <c r="E17217" s="265"/>
      <c r="M17217" s="159"/>
      <c r="N17217" s="149"/>
      <c r="P17217" s="135"/>
      <c r="Q17217" s="135"/>
    </row>
    <row r="17218" spans="5:17" x14ac:dyDescent="0.25">
      <c r="E17218" s="265"/>
      <c r="M17218" s="159"/>
      <c r="N17218" s="149"/>
      <c r="P17218" s="135"/>
      <c r="Q17218" s="135"/>
    </row>
    <row r="17219" spans="5:17" x14ac:dyDescent="0.25">
      <c r="E17219" s="265"/>
      <c r="M17219" s="159"/>
      <c r="N17219" s="149"/>
      <c r="P17219" s="135"/>
      <c r="Q17219" s="135"/>
    </row>
    <row r="17220" spans="5:17" x14ac:dyDescent="0.25">
      <c r="E17220" s="265"/>
      <c r="M17220" s="159"/>
      <c r="N17220" s="149"/>
      <c r="P17220" s="135"/>
      <c r="Q17220" s="135"/>
    </row>
    <row r="17221" spans="5:17" x14ac:dyDescent="0.25">
      <c r="E17221" s="265"/>
      <c r="M17221" s="159"/>
      <c r="N17221" s="149"/>
      <c r="P17221" s="135"/>
      <c r="Q17221" s="135"/>
    </row>
    <row r="17222" spans="5:17" x14ac:dyDescent="0.25">
      <c r="E17222" s="265"/>
      <c r="M17222" s="159"/>
      <c r="N17222" s="149"/>
      <c r="P17222" s="135"/>
      <c r="Q17222" s="135"/>
    </row>
    <row r="17223" spans="5:17" x14ac:dyDescent="0.25">
      <c r="E17223" s="265"/>
      <c r="M17223" s="159"/>
      <c r="N17223" s="149"/>
      <c r="P17223" s="135"/>
      <c r="Q17223" s="135"/>
    </row>
    <row r="17224" spans="5:17" x14ac:dyDescent="0.25">
      <c r="E17224" s="265"/>
      <c r="M17224" s="159"/>
      <c r="N17224" s="149"/>
      <c r="P17224" s="135"/>
      <c r="Q17224" s="135"/>
    </row>
    <row r="17225" spans="5:17" x14ac:dyDescent="0.25">
      <c r="E17225" s="265"/>
      <c r="M17225" s="159"/>
      <c r="N17225" s="149"/>
      <c r="P17225" s="135"/>
      <c r="Q17225" s="135"/>
    </row>
    <row r="17226" spans="5:17" x14ac:dyDescent="0.25">
      <c r="E17226" s="265"/>
      <c r="M17226" s="159"/>
      <c r="N17226" s="149"/>
      <c r="P17226" s="135"/>
      <c r="Q17226" s="135"/>
    </row>
    <row r="17227" spans="5:17" x14ac:dyDescent="0.25">
      <c r="E17227" s="265"/>
      <c r="M17227" s="159"/>
      <c r="N17227" s="149"/>
      <c r="P17227" s="135"/>
      <c r="Q17227" s="135"/>
    </row>
    <row r="17228" spans="5:17" x14ac:dyDescent="0.25">
      <c r="E17228" s="265"/>
      <c r="M17228" s="159"/>
      <c r="N17228" s="149"/>
      <c r="P17228" s="135"/>
      <c r="Q17228" s="135"/>
    </row>
    <row r="17229" spans="5:17" x14ac:dyDescent="0.25">
      <c r="E17229" s="265"/>
      <c r="M17229" s="159"/>
      <c r="N17229" s="149"/>
      <c r="P17229" s="135"/>
      <c r="Q17229" s="135"/>
    </row>
    <row r="17230" spans="5:17" x14ac:dyDescent="0.25">
      <c r="E17230" s="265"/>
      <c r="M17230" s="159"/>
      <c r="N17230" s="149"/>
      <c r="P17230" s="135"/>
      <c r="Q17230" s="135"/>
    </row>
    <row r="17231" spans="5:17" x14ac:dyDescent="0.25">
      <c r="E17231" s="265"/>
      <c r="M17231" s="159"/>
      <c r="N17231" s="149"/>
      <c r="P17231" s="135"/>
      <c r="Q17231" s="135"/>
    </row>
    <row r="17232" spans="5:17" x14ac:dyDescent="0.25">
      <c r="E17232" s="265"/>
      <c r="M17232" s="159"/>
      <c r="N17232" s="149"/>
      <c r="P17232" s="135"/>
      <c r="Q17232" s="135"/>
    </row>
    <row r="17233" spans="5:17" x14ac:dyDescent="0.25">
      <c r="E17233" s="265"/>
      <c r="M17233" s="159"/>
      <c r="N17233" s="149"/>
      <c r="P17233" s="135"/>
      <c r="Q17233" s="135"/>
    </row>
    <row r="17234" spans="5:17" x14ac:dyDescent="0.25">
      <c r="E17234" s="265"/>
      <c r="M17234" s="159"/>
      <c r="N17234" s="149"/>
      <c r="P17234" s="135"/>
      <c r="Q17234" s="135"/>
    </row>
    <row r="17235" spans="5:17" x14ac:dyDescent="0.25">
      <c r="E17235" s="265"/>
      <c r="M17235" s="159"/>
      <c r="N17235" s="149"/>
      <c r="P17235" s="135"/>
      <c r="Q17235" s="135"/>
    </row>
    <row r="17236" spans="5:17" x14ac:dyDescent="0.25">
      <c r="E17236" s="265"/>
      <c r="M17236" s="159"/>
      <c r="N17236" s="149"/>
      <c r="P17236" s="135"/>
      <c r="Q17236" s="135"/>
    </row>
    <row r="17237" spans="5:17" x14ac:dyDescent="0.25">
      <c r="E17237" s="265"/>
      <c r="M17237" s="159"/>
      <c r="N17237" s="149"/>
      <c r="P17237" s="135"/>
      <c r="Q17237" s="135"/>
    </row>
    <row r="17238" spans="5:17" x14ac:dyDescent="0.25">
      <c r="E17238" s="265"/>
      <c r="M17238" s="159"/>
      <c r="N17238" s="149"/>
      <c r="P17238" s="135"/>
      <c r="Q17238" s="135"/>
    </row>
    <row r="17239" spans="5:17" x14ac:dyDescent="0.25">
      <c r="E17239" s="265"/>
      <c r="M17239" s="159"/>
      <c r="N17239" s="149"/>
      <c r="P17239" s="135"/>
      <c r="Q17239" s="135"/>
    </row>
    <row r="17240" spans="5:17" x14ac:dyDescent="0.25">
      <c r="E17240" s="265"/>
      <c r="M17240" s="159"/>
      <c r="N17240" s="149"/>
      <c r="P17240" s="135"/>
      <c r="Q17240" s="135"/>
    </row>
    <row r="17241" spans="5:17" x14ac:dyDescent="0.25">
      <c r="E17241" s="265"/>
      <c r="M17241" s="159"/>
      <c r="N17241" s="149"/>
      <c r="P17241" s="135"/>
      <c r="Q17241" s="135"/>
    </row>
    <row r="17242" spans="5:17" x14ac:dyDescent="0.25">
      <c r="E17242" s="265"/>
      <c r="M17242" s="159"/>
      <c r="N17242" s="149"/>
      <c r="P17242" s="135"/>
      <c r="Q17242" s="135"/>
    </row>
    <row r="17243" spans="5:17" x14ac:dyDescent="0.25">
      <c r="E17243" s="265"/>
      <c r="M17243" s="159"/>
      <c r="N17243" s="149"/>
      <c r="P17243" s="135"/>
      <c r="Q17243" s="135"/>
    </row>
    <row r="17244" spans="5:17" x14ac:dyDescent="0.25">
      <c r="E17244" s="265"/>
      <c r="M17244" s="159"/>
      <c r="N17244" s="149"/>
      <c r="P17244" s="135"/>
      <c r="Q17244" s="135"/>
    </row>
    <row r="17245" spans="5:17" x14ac:dyDescent="0.25">
      <c r="E17245" s="265"/>
      <c r="M17245" s="159"/>
      <c r="N17245" s="149"/>
      <c r="P17245" s="135"/>
      <c r="Q17245" s="135"/>
    </row>
    <row r="17246" spans="5:17" x14ac:dyDescent="0.25">
      <c r="E17246" s="265"/>
      <c r="M17246" s="159"/>
      <c r="N17246" s="149"/>
      <c r="P17246" s="135"/>
      <c r="Q17246" s="135"/>
    </row>
    <row r="17247" spans="5:17" x14ac:dyDescent="0.25">
      <c r="E17247" s="265"/>
      <c r="M17247" s="159"/>
      <c r="N17247" s="149"/>
      <c r="P17247" s="135"/>
      <c r="Q17247" s="135"/>
    </row>
    <row r="17248" spans="5:17" x14ac:dyDescent="0.25">
      <c r="E17248" s="265"/>
      <c r="M17248" s="159"/>
      <c r="N17248" s="149"/>
      <c r="P17248" s="135"/>
      <c r="Q17248" s="135"/>
    </row>
    <row r="17249" spans="5:17" x14ac:dyDescent="0.25">
      <c r="E17249" s="265"/>
      <c r="M17249" s="159"/>
      <c r="N17249" s="149"/>
      <c r="P17249" s="135"/>
      <c r="Q17249" s="135"/>
    </row>
    <row r="17250" spans="5:17" x14ac:dyDescent="0.25">
      <c r="E17250" s="265"/>
      <c r="M17250" s="159"/>
      <c r="N17250" s="149"/>
      <c r="P17250" s="135"/>
      <c r="Q17250" s="135"/>
    </row>
    <row r="17251" spans="5:17" x14ac:dyDescent="0.25">
      <c r="E17251" s="265"/>
      <c r="M17251" s="159"/>
      <c r="N17251" s="149"/>
      <c r="P17251" s="135"/>
      <c r="Q17251" s="135"/>
    </row>
    <row r="17252" spans="5:17" x14ac:dyDescent="0.25">
      <c r="E17252" s="265"/>
      <c r="M17252" s="159"/>
      <c r="N17252" s="149"/>
      <c r="P17252" s="135"/>
      <c r="Q17252" s="135"/>
    </row>
    <row r="17253" spans="5:17" x14ac:dyDescent="0.25">
      <c r="E17253" s="265"/>
      <c r="M17253" s="159"/>
      <c r="N17253" s="149"/>
      <c r="P17253" s="135"/>
      <c r="Q17253" s="135"/>
    </row>
    <row r="17254" spans="5:17" x14ac:dyDescent="0.25">
      <c r="E17254" s="265"/>
      <c r="M17254" s="159"/>
      <c r="N17254" s="149"/>
      <c r="P17254" s="135"/>
      <c r="Q17254" s="135"/>
    </row>
    <row r="17255" spans="5:17" x14ac:dyDescent="0.25">
      <c r="E17255" s="265"/>
      <c r="M17255" s="159"/>
      <c r="N17255" s="149"/>
      <c r="P17255" s="135"/>
      <c r="Q17255" s="135"/>
    </row>
    <row r="17256" spans="5:17" x14ac:dyDescent="0.25">
      <c r="E17256" s="265"/>
      <c r="M17256" s="159"/>
      <c r="N17256" s="149"/>
      <c r="P17256" s="135"/>
      <c r="Q17256" s="135"/>
    </row>
    <row r="17257" spans="5:17" x14ac:dyDescent="0.25">
      <c r="E17257" s="265"/>
      <c r="M17257" s="159"/>
      <c r="N17257" s="149"/>
      <c r="P17257" s="135"/>
      <c r="Q17257" s="135"/>
    </row>
    <row r="17258" spans="5:17" x14ac:dyDescent="0.25">
      <c r="E17258" s="265"/>
      <c r="M17258" s="159"/>
      <c r="N17258" s="149"/>
      <c r="P17258" s="135"/>
      <c r="Q17258" s="135"/>
    </row>
    <row r="17259" spans="5:17" x14ac:dyDescent="0.25">
      <c r="E17259" s="265"/>
      <c r="M17259" s="159"/>
      <c r="N17259" s="149"/>
      <c r="P17259" s="135"/>
      <c r="Q17259" s="135"/>
    </row>
    <row r="17260" spans="5:17" x14ac:dyDescent="0.25">
      <c r="E17260" s="265"/>
      <c r="M17260" s="159"/>
      <c r="N17260" s="149"/>
      <c r="P17260" s="135"/>
      <c r="Q17260" s="135"/>
    </row>
    <row r="17261" spans="5:17" x14ac:dyDescent="0.25">
      <c r="E17261" s="265"/>
      <c r="M17261" s="159"/>
      <c r="N17261" s="149"/>
      <c r="P17261" s="135"/>
      <c r="Q17261" s="135"/>
    </row>
    <row r="17262" spans="5:17" x14ac:dyDescent="0.25">
      <c r="E17262" s="265"/>
      <c r="M17262" s="159"/>
      <c r="N17262" s="149"/>
      <c r="P17262" s="135"/>
      <c r="Q17262" s="135"/>
    </row>
    <row r="17263" spans="5:17" x14ac:dyDescent="0.25">
      <c r="E17263" s="265"/>
      <c r="M17263" s="159"/>
      <c r="N17263" s="149"/>
      <c r="P17263" s="135"/>
      <c r="Q17263" s="135"/>
    </row>
    <row r="17264" spans="5:17" x14ac:dyDescent="0.25">
      <c r="E17264" s="265"/>
      <c r="M17264" s="159"/>
      <c r="N17264" s="149"/>
      <c r="P17264" s="135"/>
      <c r="Q17264" s="135"/>
    </row>
    <row r="17265" spans="5:17" x14ac:dyDescent="0.25">
      <c r="E17265" s="265"/>
      <c r="M17265" s="159"/>
      <c r="N17265" s="149"/>
      <c r="P17265" s="135"/>
      <c r="Q17265" s="135"/>
    </row>
    <row r="17266" spans="5:17" x14ac:dyDescent="0.25">
      <c r="E17266" s="265"/>
      <c r="M17266" s="159"/>
      <c r="N17266" s="149"/>
      <c r="P17266" s="135"/>
      <c r="Q17266" s="135"/>
    </row>
    <row r="17267" spans="5:17" x14ac:dyDescent="0.25">
      <c r="E17267" s="265"/>
      <c r="M17267" s="159"/>
      <c r="N17267" s="149"/>
      <c r="P17267" s="135"/>
      <c r="Q17267" s="135"/>
    </row>
    <row r="17268" spans="5:17" x14ac:dyDescent="0.25">
      <c r="E17268" s="265"/>
      <c r="M17268" s="159"/>
      <c r="N17268" s="149"/>
      <c r="P17268" s="135"/>
      <c r="Q17268" s="135"/>
    </row>
    <row r="17269" spans="5:17" x14ac:dyDescent="0.25">
      <c r="E17269" s="265"/>
      <c r="M17269" s="159"/>
      <c r="N17269" s="149"/>
      <c r="P17269" s="135"/>
      <c r="Q17269" s="135"/>
    </row>
    <row r="17270" spans="5:17" x14ac:dyDescent="0.25">
      <c r="E17270" s="265"/>
      <c r="M17270" s="159"/>
      <c r="N17270" s="149"/>
      <c r="P17270" s="135"/>
      <c r="Q17270" s="135"/>
    </row>
    <row r="17271" spans="5:17" x14ac:dyDescent="0.25">
      <c r="E17271" s="265"/>
      <c r="M17271" s="159"/>
      <c r="N17271" s="149"/>
      <c r="P17271" s="135"/>
      <c r="Q17271" s="135"/>
    </row>
    <row r="17272" spans="5:17" x14ac:dyDescent="0.25">
      <c r="E17272" s="265"/>
      <c r="M17272" s="159"/>
      <c r="N17272" s="149"/>
      <c r="P17272" s="135"/>
      <c r="Q17272" s="135"/>
    </row>
    <row r="17273" spans="5:17" x14ac:dyDescent="0.25">
      <c r="E17273" s="265"/>
      <c r="M17273" s="159"/>
      <c r="N17273" s="149"/>
      <c r="P17273" s="135"/>
      <c r="Q17273" s="135"/>
    </row>
    <row r="17274" spans="5:17" x14ac:dyDescent="0.25">
      <c r="E17274" s="265"/>
      <c r="M17274" s="159"/>
      <c r="N17274" s="149"/>
      <c r="P17274" s="135"/>
      <c r="Q17274" s="135"/>
    </row>
    <row r="17275" spans="5:17" x14ac:dyDescent="0.25">
      <c r="E17275" s="265"/>
      <c r="M17275" s="159"/>
      <c r="N17275" s="149"/>
      <c r="P17275" s="135"/>
      <c r="Q17275" s="135"/>
    </row>
    <row r="17276" spans="5:17" x14ac:dyDescent="0.25">
      <c r="E17276" s="265"/>
      <c r="M17276" s="159"/>
      <c r="N17276" s="149"/>
      <c r="P17276" s="135"/>
      <c r="Q17276" s="135"/>
    </row>
    <row r="17277" spans="5:17" x14ac:dyDescent="0.25">
      <c r="E17277" s="265"/>
      <c r="M17277" s="159"/>
      <c r="N17277" s="149"/>
      <c r="P17277" s="135"/>
      <c r="Q17277" s="135"/>
    </row>
    <row r="17278" spans="5:17" x14ac:dyDescent="0.25">
      <c r="E17278" s="265"/>
      <c r="M17278" s="159"/>
      <c r="N17278" s="149"/>
      <c r="P17278" s="135"/>
      <c r="Q17278" s="135"/>
    </row>
    <row r="17279" spans="5:17" x14ac:dyDescent="0.25">
      <c r="E17279" s="265"/>
      <c r="M17279" s="159"/>
      <c r="N17279" s="149"/>
      <c r="P17279" s="135"/>
      <c r="Q17279" s="135"/>
    </row>
    <row r="17280" spans="5:17" x14ac:dyDescent="0.25">
      <c r="E17280" s="265"/>
      <c r="M17280" s="159"/>
      <c r="N17280" s="149"/>
      <c r="P17280" s="135"/>
      <c r="Q17280" s="135"/>
    </row>
    <row r="17281" spans="5:17" x14ac:dyDescent="0.25">
      <c r="E17281" s="265"/>
      <c r="M17281" s="159"/>
      <c r="N17281" s="149"/>
      <c r="P17281" s="135"/>
      <c r="Q17281" s="135"/>
    </row>
    <row r="17282" spans="5:17" x14ac:dyDescent="0.25">
      <c r="E17282" s="265"/>
      <c r="M17282" s="159"/>
      <c r="N17282" s="149"/>
      <c r="P17282" s="135"/>
      <c r="Q17282" s="135"/>
    </row>
    <row r="17283" spans="5:17" x14ac:dyDescent="0.25">
      <c r="E17283" s="265"/>
      <c r="M17283" s="159"/>
      <c r="N17283" s="149"/>
      <c r="P17283" s="135"/>
      <c r="Q17283" s="135"/>
    </row>
    <row r="17284" spans="5:17" x14ac:dyDescent="0.25">
      <c r="E17284" s="265"/>
      <c r="M17284" s="159"/>
      <c r="N17284" s="149"/>
      <c r="P17284" s="135"/>
      <c r="Q17284" s="135"/>
    </row>
    <row r="17285" spans="5:17" x14ac:dyDescent="0.25">
      <c r="E17285" s="265"/>
      <c r="M17285" s="159"/>
      <c r="N17285" s="149"/>
      <c r="P17285" s="135"/>
      <c r="Q17285" s="135"/>
    </row>
    <row r="17286" spans="5:17" x14ac:dyDescent="0.25">
      <c r="E17286" s="265"/>
      <c r="M17286" s="159"/>
      <c r="N17286" s="149"/>
      <c r="P17286" s="135"/>
      <c r="Q17286" s="135"/>
    </row>
    <row r="17287" spans="5:17" x14ac:dyDescent="0.25">
      <c r="E17287" s="265"/>
      <c r="M17287" s="159"/>
      <c r="N17287" s="149"/>
      <c r="P17287" s="135"/>
      <c r="Q17287" s="135"/>
    </row>
    <row r="17288" spans="5:17" x14ac:dyDescent="0.25">
      <c r="E17288" s="265"/>
      <c r="M17288" s="159"/>
      <c r="N17288" s="149"/>
      <c r="P17288" s="135"/>
      <c r="Q17288" s="135"/>
    </row>
    <row r="17289" spans="5:17" x14ac:dyDescent="0.25">
      <c r="E17289" s="265"/>
      <c r="M17289" s="159"/>
      <c r="N17289" s="149"/>
      <c r="P17289" s="135"/>
      <c r="Q17289" s="135"/>
    </row>
    <row r="17290" spans="5:17" x14ac:dyDescent="0.25">
      <c r="E17290" s="265"/>
      <c r="M17290" s="159"/>
      <c r="N17290" s="149"/>
      <c r="P17290" s="135"/>
      <c r="Q17290" s="135"/>
    </row>
    <row r="17291" spans="5:17" x14ac:dyDescent="0.25">
      <c r="E17291" s="265"/>
      <c r="M17291" s="159"/>
      <c r="N17291" s="149"/>
      <c r="P17291" s="135"/>
      <c r="Q17291" s="135"/>
    </row>
    <row r="17292" spans="5:17" x14ac:dyDescent="0.25">
      <c r="E17292" s="265"/>
      <c r="M17292" s="159"/>
      <c r="N17292" s="149"/>
      <c r="P17292" s="135"/>
      <c r="Q17292" s="135"/>
    </row>
    <row r="17293" spans="5:17" x14ac:dyDescent="0.25">
      <c r="E17293" s="265"/>
      <c r="M17293" s="159"/>
      <c r="N17293" s="149"/>
      <c r="P17293" s="135"/>
      <c r="Q17293" s="135"/>
    </row>
    <row r="17294" spans="5:17" x14ac:dyDescent="0.25">
      <c r="E17294" s="265"/>
      <c r="M17294" s="159"/>
      <c r="N17294" s="149"/>
      <c r="P17294" s="135"/>
      <c r="Q17294" s="135"/>
    </row>
    <row r="17295" spans="5:17" x14ac:dyDescent="0.25">
      <c r="E17295" s="265"/>
      <c r="M17295" s="159"/>
      <c r="N17295" s="149"/>
      <c r="P17295" s="135"/>
      <c r="Q17295" s="135"/>
    </row>
    <row r="17296" spans="5:17" x14ac:dyDescent="0.25">
      <c r="E17296" s="265"/>
      <c r="M17296" s="159"/>
      <c r="N17296" s="149"/>
      <c r="P17296" s="135"/>
      <c r="Q17296" s="135"/>
    </row>
    <row r="17297" spans="5:17" x14ac:dyDescent="0.25">
      <c r="E17297" s="265"/>
      <c r="M17297" s="159"/>
      <c r="N17297" s="149"/>
      <c r="P17297" s="135"/>
      <c r="Q17297" s="135"/>
    </row>
    <row r="17298" spans="5:17" x14ac:dyDescent="0.25">
      <c r="E17298" s="265"/>
      <c r="M17298" s="159"/>
      <c r="N17298" s="149"/>
      <c r="P17298" s="135"/>
      <c r="Q17298" s="135"/>
    </row>
    <row r="17299" spans="5:17" x14ac:dyDescent="0.25">
      <c r="E17299" s="265"/>
      <c r="M17299" s="159"/>
      <c r="N17299" s="149"/>
      <c r="P17299" s="135"/>
      <c r="Q17299" s="135"/>
    </row>
    <row r="17300" spans="5:17" x14ac:dyDescent="0.25">
      <c r="E17300" s="265"/>
      <c r="M17300" s="159"/>
      <c r="N17300" s="149"/>
      <c r="P17300" s="135"/>
      <c r="Q17300" s="135"/>
    </row>
    <row r="17301" spans="5:17" x14ac:dyDescent="0.25">
      <c r="E17301" s="265"/>
      <c r="M17301" s="159"/>
      <c r="N17301" s="149"/>
      <c r="P17301" s="135"/>
      <c r="Q17301" s="135"/>
    </row>
    <row r="17302" spans="5:17" x14ac:dyDescent="0.25">
      <c r="E17302" s="265"/>
      <c r="M17302" s="159"/>
      <c r="N17302" s="149"/>
      <c r="P17302" s="135"/>
      <c r="Q17302" s="135"/>
    </row>
    <row r="17303" spans="5:17" x14ac:dyDescent="0.25">
      <c r="E17303" s="265"/>
      <c r="M17303" s="159"/>
      <c r="N17303" s="149"/>
      <c r="P17303" s="135"/>
      <c r="Q17303" s="135"/>
    </row>
    <row r="17304" spans="5:17" x14ac:dyDescent="0.25">
      <c r="E17304" s="265"/>
      <c r="M17304" s="159"/>
      <c r="N17304" s="149"/>
      <c r="P17304" s="135"/>
      <c r="Q17304" s="135"/>
    </row>
    <row r="17305" spans="5:17" x14ac:dyDescent="0.25">
      <c r="E17305" s="265"/>
      <c r="M17305" s="159"/>
      <c r="N17305" s="149"/>
      <c r="P17305" s="135"/>
      <c r="Q17305" s="135"/>
    </row>
    <row r="17306" spans="5:17" x14ac:dyDescent="0.25">
      <c r="E17306" s="265"/>
      <c r="M17306" s="159"/>
      <c r="N17306" s="149"/>
      <c r="P17306" s="135"/>
      <c r="Q17306" s="135"/>
    </row>
    <row r="17307" spans="5:17" x14ac:dyDescent="0.25">
      <c r="E17307" s="265"/>
      <c r="M17307" s="159"/>
      <c r="N17307" s="149"/>
      <c r="P17307" s="135"/>
      <c r="Q17307" s="135"/>
    </row>
    <row r="17308" spans="5:17" x14ac:dyDescent="0.25">
      <c r="E17308" s="265"/>
      <c r="M17308" s="159"/>
      <c r="N17308" s="149"/>
      <c r="P17308" s="135"/>
      <c r="Q17308" s="135"/>
    </row>
    <row r="17309" spans="5:17" x14ac:dyDescent="0.25">
      <c r="E17309" s="265"/>
      <c r="M17309" s="159"/>
      <c r="N17309" s="149"/>
      <c r="P17309" s="135"/>
      <c r="Q17309" s="135"/>
    </row>
    <row r="17310" spans="5:17" x14ac:dyDescent="0.25">
      <c r="E17310" s="265"/>
      <c r="M17310" s="159"/>
      <c r="N17310" s="149"/>
      <c r="P17310" s="135"/>
      <c r="Q17310" s="135"/>
    </row>
    <row r="17311" spans="5:17" x14ac:dyDescent="0.25">
      <c r="E17311" s="265"/>
      <c r="M17311" s="159"/>
      <c r="N17311" s="149"/>
      <c r="P17311" s="135"/>
      <c r="Q17311" s="135"/>
    </row>
    <row r="17312" spans="5:17" x14ac:dyDescent="0.25">
      <c r="E17312" s="265"/>
      <c r="M17312" s="159"/>
      <c r="N17312" s="149"/>
      <c r="P17312" s="135"/>
      <c r="Q17312" s="135"/>
    </row>
    <row r="17313" spans="5:17" x14ac:dyDescent="0.25">
      <c r="E17313" s="265"/>
      <c r="M17313" s="159"/>
      <c r="N17313" s="149"/>
      <c r="P17313" s="135"/>
      <c r="Q17313" s="135"/>
    </row>
    <row r="17314" spans="5:17" x14ac:dyDescent="0.25">
      <c r="E17314" s="265"/>
      <c r="M17314" s="159"/>
      <c r="N17314" s="149"/>
      <c r="P17314" s="135"/>
      <c r="Q17314" s="135"/>
    </row>
    <row r="17315" spans="5:17" x14ac:dyDescent="0.25">
      <c r="E17315" s="265"/>
      <c r="M17315" s="159"/>
      <c r="N17315" s="149"/>
      <c r="P17315" s="135"/>
      <c r="Q17315" s="135"/>
    </row>
    <row r="17316" spans="5:17" x14ac:dyDescent="0.25">
      <c r="E17316" s="265"/>
      <c r="M17316" s="159"/>
      <c r="N17316" s="149"/>
      <c r="P17316" s="135"/>
      <c r="Q17316" s="135"/>
    </row>
    <row r="17317" spans="5:17" x14ac:dyDescent="0.25">
      <c r="E17317" s="265"/>
      <c r="M17317" s="159"/>
      <c r="N17317" s="149"/>
      <c r="P17317" s="135"/>
      <c r="Q17317" s="135"/>
    </row>
    <row r="17318" spans="5:17" x14ac:dyDescent="0.25">
      <c r="E17318" s="265"/>
      <c r="M17318" s="159"/>
      <c r="N17318" s="149"/>
      <c r="P17318" s="135"/>
      <c r="Q17318" s="135"/>
    </row>
    <row r="17319" spans="5:17" x14ac:dyDescent="0.25">
      <c r="E17319" s="265"/>
      <c r="M17319" s="159"/>
      <c r="N17319" s="149"/>
      <c r="P17319" s="135"/>
      <c r="Q17319" s="135"/>
    </row>
    <row r="17320" spans="5:17" x14ac:dyDescent="0.25">
      <c r="E17320" s="265"/>
      <c r="M17320" s="159"/>
      <c r="N17320" s="149"/>
      <c r="P17320" s="135"/>
      <c r="Q17320" s="135"/>
    </row>
    <row r="17321" spans="5:17" x14ac:dyDescent="0.25">
      <c r="E17321" s="265"/>
      <c r="M17321" s="159"/>
      <c r="N17321" s="149"/>
      <c r="P17321" s="135"/>
      <c r="Q17321" s="135"/>
    </row>
    <row r="17322" spans="5:17" x14ac:dyDescent="0.25">
      <c r="E17322" s="265"/>
      <c r="M17322" s="159"/>
      <c r="N17322" s="149"/>
      <c r="P17322" s="135"/>
      <c r="Q17322" s="135"/>
    </row>
    <row r="17323" spans="5:17" x14ac:dyDescent="0.25">
      <c r="E17323" s="265"/>
      <c r="M17323" s="159"/>
      <c r="N17323" s="149"/>
      <c r="P17323" s="135"/>
      <c r="Q17323" s="135"/>
    </row>
    <row r="17324" spans="5:17" x14ac:dyDescent="0.25">
      <c r="E17324" s="265"/>
      <c r="M17324" s="159"/>
      <c r="N17324" s="149"/>
      <c r="P17324" s="135"/>
      <c r="Q17324" s="135"/>
    </row>
    <row r="17325" spans="5:17" x14ac:dyDescent="0.25">
      <c r="E17325" s="265"/>
      <c r="M17325" s="159"/>
      <c r="N17325" s="149"/>
      <c r="P17325" s="135"/>
      <c r="Q17325" s="135"/>
    </row>
    <row r="17326" spans="5:17" x14ac:dyDescent="0.25">
      <c r="E17326" s="265"/>
      <c r="M17326" s="159"/>
      <c r="N17326" s="149"/>
      <c r="P17326" s="135"/>
      <c r="Q17326" s="135"/>
    </row>
    <row r="17327" spans="5:17" x14ac:dyDescent="0.25">
      <c r="E17327" s="265"/>
      <c r="M17327" s="159"/>
      <c r="N17327" s="149"/>
      <c r="P17327" s="135"/>
      <c r="Q17327" s="135"/>
    </row>
    <row r="17328" spans="5:17" x14ac:dyDescent="0.25">
      <c r="E17328" s="265"/>
      <c r="M17328" s="159"/>
      <c r="N17328" s="149"/>
      <c r="P17328" s="135"/>
      <c r="Q17328" s="135"/>
    </row>
    <row r="17329" spans="5:17" x14ac:dyDescent="0.25">
      <c r="E17329" s="265"/>
      <c r="M17329" s="159"/>
      <c r="N17329" s="149"/>
      <c r="P17329" s="135"/>
      <c r="Q17329" s="135"/>
    </row>
    <row r="17330" spans="5:17" x14ac:dyDescent="0.25">
      <c r="E17330" s="265"/>
      <c r="M17330" s="159"/>
      <c r="N17330" s="149"/>
      <c r="P17330" s="135"/>
      <c r="Q17330" s="135"/>
    </row>
    <row r="17331" spans="5:17" x14ac:dyDescent="0.25">
      <c r="E17331" s="265"/>
      <c r="M17331" s="159"/>
      <c r="N17331" s="149"/>
      <c r="P17331" s="135"/>
      <c r="Q17331" s="135"/>
    </row>
    <row r="17332" spans="5:17" x14ac:dyDescent="0.25">
      <c r="E17332" s="265"/>
      <c r="M17332" s="159"/>
      <c r="N17332" s="149"/>
      <c r="P17332" s="135"/>
      <c r="Q17332" s="135"/>
    </row>
    <row r="17333" spans="5:17" x14ac:dyDescent="0.25">
      <c r="E17333" s="265"/>
      <c r="M17333" s="159"/>
      <c r="N17333" s="149"/>
      <c r="P17333" s="135"/>
      <c r="Q17333" s="135"/>
    </row>
    <row r="17334" spans="5:17" x14ac:dyDescent="0.25">
      <c r="E17334" s="265"/>
      <c r="M17334" s="159"/>
      <c r="N17334" s="149"/>
      <c r="P17334" s="135"/>
      <c r="Q17334" s="135"/>
    </row>
    <row r="17335" spans="5:17" x14ac:dyDescent="0.25">
      <c r="E17335" s="265"/>
      <c r="M17335" s="159"/>
      <c r="N17335" s="149"/>
      <c r="P17335" s="135"/>
      <c r="Q17335" s="135"/>
    </row>
    <row r="17336" spans="5:17" x14ac:dyDescent="0.25">
      <c r="E17336" s="265"/>
      <c r="M17336" s="159"/>
      <c r="N17336" s="149"/>
      <c r="P17336" s="135"/>
      <c r="Q17336" s="135"/>
    </row>
    <row r="17337" spans="5:17" x14ac:dyDescent="0.25">
      <c r="E17337" s="265"/>
      <c r="M17337" s="159"/>
      <c r="N17337" s="149"/>
      <c r="P17337" s="135"/>
      <c r="Q17337" s="135"/>
    </row>
    <row r="17338" spans="5:17" x14ac:dyDescent="0.25">
      <c r="E17338" s="265"/>
      <c r="M17338" s="159"/>
      <c r="N17338" s="149"/>
      <c r="P17338" s="135"/>
      <c r="Q17338" s="135"/>
    </row>
    <row r="17339" spans="5:17" x14ac:dyDescent="0.25">
      <c r="E17339" s="265"/>
      <c r="M17339" s="159"/>
      <c r="N17339" s="149"/>
      <c r="P17339" s="135"/>
      <c r="Q17339" s="135"/>
    </row>
    <row r="17340" spans="5:17" x14ac:dyDescent="0.25">
      <c r="E17340" s="265"/>
      <c r="M17340" s="159"/>
      <c r="N17340" s="149"/>
      <c r="P17340" s="135"/>
      <c r="Q17340" s="135"/>
    </row>
    <row r="17341" spans="5:17" x14ac:dyDescent="0.25">
      <c r="E17341" s="265"/>
      <c r="M17341" s="159"/>
      <c r="N17341" s="149"/>
      <c r="P17341" s="135"/>
      <c r="Q17341" s="135"/>
    </row>
    <row r="17342" spans="5:17" x14ac:dyDescent="0.25">
      <c r="E17342" s="265"/>
      <c r="M17342" s="159"/>
      <c r="N17342" s="149"/>
      <c r="P17342" s="135"/>
      <c r="Q17342" s="135"/>
    </row>
    <row r="17343" spans="5:17" x14ac:dyDescent="0.25">
      <c r="E17343" s="265"/>
      <c r="M17343" s="159"/>
      <c r="N17343" s="149"/>
      <c r="P17343" s="135"/>
      <c r="Q17343" s="135"/>
    </row>
    <row r="17344" spans="5:17" x14ac:dyDescent="0.25">
      <c r="E17344" s="265"/>
      <c r="M17344" s="159"/>
      <c r="N17344" s="149"/>
      <c r="P17344" s="135"/>
      <c r="Q17344" s="135"/>
    </row>
    <row r="17345" spans="5:17" x14ac:dyDescent="0.25">
      <c r="E17345" s="265"/>
      <c r="M17345" s="159"/>
      <c r="N17345" s="149"/>
      <c r="P17345" s="135"/>
      <c r="Q17345" s="135"/>
    </row>
    <row r="17346" spans="5:17" x14ac:dyDescent="0.25">
      <c r="E17346" s="265"/>
      <c r="M17346" s="159"/>
      <c r="N17346" s="149"/>
      <c r="P17346" s="135"/>
      <c r="Q17346" s="135"/>
    </row>
    <row r="17347" spans="5:17" x14ac:dyDescent="0.25">
      <c r="E17347" s="265"/>
      <c r="M17347" s="159"/>
      <c r="N17347" s="149"/>
      <c r="P17347" s="135"/>
      <c r="Q17347" s="135"/>
    </row>
    <row r="17348" spans="5:17" x14ac:dyDescent="0.25">
      <c r="E17348" s="265"/>
      <c r="M17348" s="159"/>
      <c r="N17348" s="149"/>
      <c r="P17348" s="135"/>
      <c r="Q17348" s="135"/>
    </row>
    <row r="17349" spans="5:17" x14ac:dyDescent="0.25">
      <c r="E17349" s="265"/>
      <c r="M17349" s="159"/>
      <c r="N17349" s="149"/>
      <c r="P17349" s="135"/>
      <c r="Q17349" s="135"/>
    </row>
    <row r="17350" spans="5:17" x14ac:dyDescent="0.25">
      <c r="E17350" s="265"/>
      <c r="M17350" s="159"/>
      <c r="N17350" s="149"/>
      <c r="P17350" s="135"/>
      <c r="Q17350" s="135"/>
    </row>
    <row r="17351" spans="5:17" x14ac:dyDescent="0.25">
      <c r="E17351" s="265"/>
      <c r="M17351" s="159"/>
      <c r="N17351" s="149"/>
      <c r="P17351" s="135"/>
      <c r="Q17351" s="135"/>
    </row>
    <row r="17352" spans="5:17" x14ac:dyDescent="0.25">
      <c r="E17352" s="265"/>
      <c r="M17352" s="159"/>
      <c r="N17352" s="149"/>
      <c r="P17352" s="135"/>
      <c r="Q17352" s="135"/>
    </row>
    <row r="17353" spans="5:17" x14ac:dyDescent="0.25">
      <c r="E17353" s="265"/>
      <c r="M17353" s="159"/>
      <c r="N17353" s="149"/>
      <c r="P17353" s="135"/>
      <c r="Q17353" s="135"/>
    </row>
    <row r="17354" spans="5:17" x14ac:dyDescent="0.25">
      <c r="E17354" s="265"/>
      <c r="M17354" s="159"/>
      <c r="N17354" s="149"/>
      <c r="P17354" s="135"/>
      <c r="Q17354" s="135"/>
    </row>
    <row r="17355" spans="5:17" x14ac:dyDescent="0.25">
      <c r="E17355" s="265"/>
      <c r="M17355" s="159"/>
      <c r="N17355" s="149"/>
      <c r="P17355" s="135"/>
      <c r="Q17355" s="135"/>
    </row>
    <row r="17356" spans="5:17" x14ac:dyDescent="0.25">
      <c r="E17356" s="265"/>
      <c r="M17356" s="159"/>
      <c r="N17356" s="149"/>
      <c r="P17356" s="135"/>
      <c r="Q17356" s="135"/>
    </row>
    <row r="17357" spans="5:17" x14ac:dyDescent="0.25">
      <c r="E17357" s="265"/>
      <c r="M17357" s="159"/>
      <c r="N17357" s="149"/>
      <c r="P17357" s="135"/>
      <c r="Q17357" s="135"/>
    </row>
    <row r="17358" spans="5:17" x14ac:dyDescent="0.25">
      <c r="E17358" s="265"/>
      <c r="M17358" s="159"/>
      <c r="N17358" s="149"/>
      <c r="P17358" s="135"/>
      <c r="Q17358" s="135"/>
    </row>
    <row r="17359" spans="5:17" x14ac:dyDescent="0.25">
      <c r="E17359" s="265"/>
      <c r="M17359" s="159"/>
      <c r="N17359" s="149"/>
      <c r="P17359" s="135"/>
      <c r="Q17359" s="135"/>
    </row>
    <row r="17360" spans="5:17" x14ac:dyDescent="0.25">
      <c r="E17360" s="265"/>
      <c r="M17360" s="159"/>
      <c r="N17360" s="149"/>
      <c r="P17360" s="135"/>
      <c r="Q17360" s="135"/>
    </row>
    <row r="17361" spans="5:17" x14ac:dyDescent="0.25">
      <c r="E17361" s="265"/>
      <c r="M17361" s="159"/>
      <c r="N17361" s="149"/>
      <c r="P17361" s="135"/>
      <c r="Q17361" s="135"/>
    </row>
    <row r="17362" spans="5:17" x14ac:dyDescent="0.25">
      <c r="E17362" s="265"/>
      <c r="M17362" s="159"/>
      <c r="N17362" s="149"/>
      <c r="P17362" s="135"/>
      <c r="Q17362" s="135"/>
    </row>
    <row r="17363" spans="5:17" x14ac:dyDescent="0.25">
      <c r="E17363" s="265"/>
      <c r="M17363" s="159"/>
      <c r="N17363" s="149"/>
      <c r="P17363" s="135"/>
      <c r="Q17363" s="135"/>
    </row>
    <row r="17364" spans="5:17" x14ac:dyDescent="0.25">
      <c r="E17364" s="265"/>
      <c r="M17364" s="159"/>
      <c r="N17364" s="149"/>
      <c r="P17364" s="135"/>
      <c r="Q17364" s="135"/>
    </row>
    <row r="17365" spans="5:17" x14ac:dyDescent="0.25">
      <c r="E17365" s="265"/>
      <c r="M17365" s="159"/>
      <c r="N17365" s="149"/>
      <c r="P17365" s="135"/>
      <c r="Q17365" s="135"/>
    </row>
    <row r="17366" spans="5:17" x14ac:dyDescent="0.25">
      <c r="E17366" s="265"/>
      <c r="M17366" s="159"/>
      <c r="N17366" s="149"/>
      <c r="P17366" s="135"/>
      <c r="Q17366" s="135"/>
    </row>
    <row r="17367" spans="5:17" x14ac:dyDescent="0.25">
      <c r="E17367" s="265"/>
      <c r="M17367" s="159"/>
      <c r="N17367" s="149"/>
      <c r="P17367" s="135"/>
      <c r="Q17367" s="135"/>
    </row>
    <row r="17368" spans="5:17" x14ac:dyDescent="0.25">
      <c r="E17368" s="265"/>
      <c r="M17368" s="159"/>
      <c r="N17368" s="149"/>
      <c r="P17368" s="135"/>
      <c r="Q17368" s="135"/>
    </row>
    <row r="17369" spans="5:17" x14ac:dyDescent="0.25">
      <c r="E17369" s="265"/>
      <c r="M17369" s="159"/>
      <c r="N17369" s="149"/>
      <c r="P17369" s="135"/>
      <c r="Q17369" s="135"/>
    </row>
    <row r="17370" spans="5:17" x14ac:dyDescent="0.25">
      <c r="E17370" s="265"/>
      <c r="M17370" s="159"/>
      <c r="N17370" s="149"/>
      <c r="P17370" s="135"/>
      <c r="Q17370" s="135"/>
    </row>
    <row r="17371" spans="5:17" x14ac:dyDescent="0.25">
      <c r="E17371" s="265"/>
      <c r="M17371" s="159"/>
      <c r="N17371" s="149"/>
      <c r="P17371" s="135"/>
      <c r="Q17371" s="135"/>
    </row>
    <row r="17372" spans="5:17" x14ac:dyDescent="0.25">
      <c r="E17372" s="265"/>
      <c r="M17372" s="159"/>
      <c r="N17372" s="149"/>
      <c r="P17372" s="135"/>
      <c r="Q17372" s="135"/>
    </row>
    <row r="17373" spans="5:17" x14ac:dyDescent="0.25">
      <c r="E17373" s="265"/>
      <c r="M17373" s="159"/>
      <c r="N17373" s="149"/>
      <c r="P17373" s="135"/>
      <c r="Q17373" s="135"/>
    </row>
    <row r="17374" spans="5:17" x14ac:dyDescent="0.25">
      <c r="E17374" s="265"/>
      <c r="M17374" s="159"/>
      <c r="N17374" s="149"/>
      <c r="P17374" s="135"/>
      <c r="Q17374" s="135"/>
    </row>
    <row r="17375" spans="5:17" x14ac:dyDescent="0.25">
      <c r="E17375" s="265"/>
      <c r="M17375" s="159"/>
      <c r="N17375" s="149"/>
      <c r="P17375" s="135"/>
      <c r="Q17375" s="135"/>
    </row>
    <row r="17376" spans="5:17" x14ac:dyDescent="0.25">
      <c r="E17376" s="265"/>
      <c r="M17376" s="159"/>
      <c r="N17376" s="149"/>
      <c r="P17376" s="135"/>
      <c r="Q17376" s="135"/>
    </row>
    <row r="17377" spans="5:17" x14ac:dyDescent="0.25">
      <c r="E17377" s="265"/>
      <c r="M17377" s="159"/>
      <c r="N17377" s="149"/>
      <c r="P17377" s="135"/>
      <c r="Q17377" s="135"/>
    </row>
    <row r="17378" spans="5:17" x14ac:dyDescent="0.25">
      <c r="E17378" s="265"/>
      <c r="M17378" s="159"/>
      <c r="N17378" s="149"/>
      <c r="P17378" s="135"/>
      <c r="Q17378" s="135"/>
    </row>
    <row r="17379" spans="5:17" x14ac:dyDescent="0.25">
      <c r="E17379" s="265"/>
      <c r="M17379" s="159"/>
      <c r="N17379" s="149"/>
      <c r="P17379" s="135"/>
      <c r="Q17379" s="135"/>
    </row>
    <row r="17380" spans="5:17" x14ac:dyDescent="0.25">
      <c r="E17380" s="265"/>
      <c r="M17380" s="159"/>
      <c r="N17380" s="149"/>
      <c r="P17380" s="135"/>
      <c r="Q17380" s="135"/>
    </row>
    <row r="17381" spans="5:17" x14ac:dyDescent="0.25">
      <c r="E17381" s="265"/>
      <c r="M17381" s="159"/>
      <c r="N17381" s="149"/>
      <c r="P17381" s="135"/>
      <c r="Q17381" s="135"/>
    </row>
    <row r="17382" spans="5:17" x14ac:dyDescent="0.25">
      <c r="E17382" s="265"/>
      <c r="M17382" s="159"/>
      <c r="N17382" s="149"/>
      <c r="P17382" s="135"/>
      <c r="Q17382" s="135"/>
    </row>
    <row r="17383" spans="5:17" x14ac:dyDescent="0.25">
      <c r="E17383" s="265"/>
      <c r="M17383" s="159"/>
      <c r="N17383" s="149"/>
      <c r="P17383" s="135"/>
      <c r="Q17383" s="135"/>
    </row>
    <row r="17384" spans="5:17" x14ac:dyDescent="0.25">
      <c r="E17384" s="265"/>
      <c r="M17384" s="159"/>
      <c r="N17384" s="149"/>
      <c r="P17384" s="135"/>
      <c r="Q17384" s="135"/>
    </row>
    <row r="17385" spans="5:17" x14ac:dyDescent="0.25">
      <c r="E17385" s="265"/>
      <c r="M17385" s="159"/>
      <c r="N17385" s="149"/>
      <c r="P17385" s="135"/>
      <c r="Q17385" s="135"/>
    </row>
    <row r="17386" spans="5:17" x14ac:dyDescent="0.25">
      <c r="E17386" s="265"/>
      <c r="M17386" s="159"/>
      <c r="N17386" s="149"/>
      <c r="P17386" s="135"/>
      <c r="Q17386" s="135"/>
    </row>
    <row r="17387" spans="5:17" x14ac:dyDescent="0.25">
      <c r="E17387" s="265"/>
      <c r="M17387" s="159"/>
      <c r="N17387" s="149"/>
      <c r="P17387" s="135"/>
      <c r="Q17387" s="135"/>
    </row>
    <row r="17388" spans="5:17" x14ac:dyDescent="0.25">
      <c r="E17388" s="265"/>
      <c r="M17388" s="159"/>
      <c r="N17388" s="149"/>
      <c r="P17388" s="135"/>
      <c r="Q17388" s="135"/>
    </row>
    <row r="17389" spans="5:17" x14ac:dyDescent="0.25">
      <c r="E17389" s="265"/>
      <c r="M17389" s="159"/>
      <c r="N17389" s="149"/>
      <c r="P17389" s="135"/>
      <c r="Q17389" s="135"/>
    </row>
    <row r="17390" spans="5:17" x14ac:dyDescent="0.25">
      <c r="E17390" s="265"/>
      <c r="M17390" s="159"/>
      <c r="N17390" s="149"/>
      <c r="P17390" s="135"/>
      <c r="Q17390" s="135"/>
    </row>
    <row r="17391" spans="5:17" x14ac:dyDescent="0.25">
      <c r="E17391" s="265"/>
      <c r="M17391" s="159"/>
      <c r="N17391" s="149"/>
      <c r="P17391" s="135"/>
      <c r="Q17391" s="135"/>
    </row>
    <row r="17392" spans="5:17" x14ac:dyDescent="0.25">
      <c r="E17392" s="265"/>
      <c r="M17392" s="159"/>
      <c r="N17392" s="149"/>
      <c r="P17392" s="135"/>
      <c r="Q17392" s="135"/>
    </row>
    <row r="17393" spans="5:17" x14ac:dyDescent="0.25">
      <c r="E17393" s="265"/>
      <c r="M17393" s="159"/>
      <c r="N17393" s="149"/>
      <c r="P17393" s="135"/>
      <c r="Q17393" s="135"/>
    </row>
    <row r="17394" spans="5:17" x14ac:dyDescent="0.25">
      <c r="E17394" s="265"/>
      <c r="M17394" s="159"/>
      <c r="N17394" s="149"/>
      <c r="P17394" s="135"/>
      <c r="Q17394" s="135"/>
    </row>
    <row r="17395" spans="5:17" x14ac:dyDescent="0.25">
      <c r="E17395" s="265"/>
      <c r="M17395" s="159"/>
      <c r="N17395" s="149"/>
      <c r="P17395" s="135"/>
      <c r="Q17395" s="135"/>
    </row>
    <row r="17396" spans="5:17" x14ac:dyDescent="0.25">
      <c r="E17396" s="265"/>
      <c r="M17396" s="159"/>
      <c r="N17396" s="149"/>
      <c r="P17396" s="135"/>
      <c r="Q17396" s="135"/>
    </row>
    <row r="17397" spans="5:17" x14ac:dyDescent="0.25">
      <c r="E17397" s="265"/>
      <c r="M17397" s="159"/>
      <c r="N17397" s="149"/>
      <c r="P17397" s="135"/>
      <c r="Q17397" s="135"/>
    </row>
    <row r="17398" spans="5:17" x14ac:dyDescent="0.25">
      <c r="E17398" s="265"/>
      <c r="M17398" s="159"/>
      <c r="N17398" s="149"/>
      <c r="P17398" s="135"/>
      <c r="Q17398" s="135"/>
    </row>
    <row r="17399" spans="5:17" x14ac:dyDescent="0.25">
      <c r="E17399" s="265"/>
      <c r="M17399" s="159"/>
      <c r="N17399" s="149"/>
      <c r="P17399" s="135"/>
      <c r="Q17399" s="135"/>
    </row>
    <row r="17400" spans="5:17" x14ac:dyDescent="0.25">
      <c r="E17400" s="265"/>
      <c r="M17400" s="159"/>
      <c r="N17400" s="149"/>
      <c r="P17400" s="135"/>
      <c r="Q17400" s="135"/>
    </row>
    <row r="17401" spans="5:17" x14ac:dyDescent="0.25">
      <c r="E17401" s="265"/>
      <c r="M17401" s="159"/>
      <c r="N17401" s="149"/>
      <c r="P17401" s="135"/>
      <c r="Q17401" s="135"/>
    </row>
    <row r="17402" spans="5:17" x14ac:dyDescent="0.25">
      <c r="E17402" s="265"/>
      <c r="M17402" s="159"/>
      <c r="N17402" s="149"/>
      <c r="P17402" s="135"/>
      <c r="Q17402" s="135"/>
    </row>
    <row r="17403" spans="5:17" x14ac:dyDescent="0.25">
      <c r="E17403" s="265"/>
      <c r="M17403" s="159"/>
      <c r="N17403" s="149"/>
      <c r="P17403" s="135"/>
      <c r="Q17403" s="135"/>
    </row>
    <row r="17404" spans="5:17" x14ac:dyDescent="0.25">
      <c r="E17404" s="265"/>
      <c r="M17404" s="159"/>
      <c r="N17404" s="149"/>
      <c r="P17404" s="135"/>
      <c r="Q17404" s="135"/>
    </row>
    <row r="17405" spans="5:17" x14ac:dyDescent="0.25">
      <c r="E17405" s="265"/>
      <c r="M17405" s="159"/>
      <c r="N17405" s="149"/>
      <c r="P17405" s="135"/>
      <c r="Q17405" s="135"/>
    </row>
    <row r="17406" spans="5:17" x14ac:dyDescent="0.25">
      <c r="E17406" s="265"/>
      <c r="M17406" s="159"/>
      <c r="N17406" s="149"/>
      <c r="P17406" s="135"/>
      <c r="Q17406" s="135"/>
    </row>
    <row r="17407" spans="5:17" x14ac:dyDescent="0.25">
      <c r="E17407" s="265"/>
      <c r="M17407" s="159"/>
      <c r="N17407" s="149"/>
      <c r="P17407" s="135"/>
      <c r="Q17407" s="135"/>
    </row>
    <row r="17408" spans="5:17" x14ac:dyDescent="0.25">
      <c r="E17408" s="265"/>
      <c r="M17408" s="159"/>
      <c r="N17408" s="149"/>
      <c r="P17408" s="135"/>
      <c r="Q17408" s="135"/>
    </row>
    <row r="17409" spans="5:17" x14ac:dyDescent="0.25">
      <c r="E17409" s="265"/>
      <c r="M17409" s="159"/>
      <c r="N17409" s="149"/>
      <c r="P17409" s="135"/>
      <c r="Q17409" s="135"/>
    </row>
    <row r="17410" spans="5:17" x14ac:dyDescent="0.25">
      <c r="E17410" s="265"/>
      <c r="M17410" s="159"/>
      <c r="N17410" s="149"/>
      <c r="P17410" s="135"/>
      <c r="Q17410" s="135"/>
    </row>
    <row r="17411" spans="5:17" x14ac:dyDescent="0.25">
      <c r="E17411" s="265"/>
      <c r="M17411" s="159"/>
      <c r="N17411" s="149"/>
      <c r="P17411" s="135"/>
      <c r="Q17411" s="135"/>
    </row>
    <row r="17412" spans="5:17" x14ac:dyDescent="0.25">
      <c r="E17412" s="265"/>
      <c r="M17412" s="159"/>
      <c r="N17412" s="149"/>
      <c r="P17412" s="135"/>
      <c r="Q17412" s="135"/>
    </row>
    <row r="17413" spans="5:17" x14ac:dyDescent="0.25">
      <c r="E17413" s="265"/>
      <c r="M17413" s="159"/>
      <c r="N17413" s="149"/>
      <c r="P17413" s="135"/>
      <c r="Q17413" s="135"/>
    </row>
    <row r="17414" spans="5:17" x14ac:dyDescent="0.25">
      <c r="E17414" s="265"/>
      <c r="M17414" s="159"/>
      <c r="N17414" s="149"/>
      <c r="P17414" s="135"/>
      <c r="Q17414" s="135"/>
    </row>
    <row r="17415" spans="5:17" x14ac:dyDescent="0.25">
      <c r="E17415" s="265"/>
      <c r="M17415" s="159"/>
      <c r="N17415" s="149"/>
      <c r="P17415" s="135"/>
      <c r="Q17415" s="135"/>
    </row>
    <row r="17416" spans="5:17" x14ac:dyDescent="0.25">
      <c r="E17416" s="265"/>
      <c r="M17416" s="159"/>
      <c r="N17416" s="149"/>
      <c r="P17416" s="135"/>
      <c r="Q17416" s="135"/>
    </row>
    <row r="17417" spans="5:17" x14ac:dyDescent="0.25">
      <c r="E17417" s="265"/>
      <c r="M17417" s="159"/>
      <c r="N17417" s="149"/>
      <c r="P17417" s="135"/>
      <c r="Q17417" s="135"/>
    </row>
    <row r="17418" spans="5:17" x14ac:dyDescent="0.25">
      <c r="E17418" s="265"/>
      <c r="M17418" s="159"/>
      <c r="N17418" s="149"/>
      <c r="P17418" s="135"/>
      <c r="Q17418" s="135"/>
    </row>
    <row r="17419" spans="5:17" x14ac:dyDescent="0.25">
      <c r="E17419" s="265"/>
      <c r="M17419" s="159"/>
      <c r="N17419" s="149"/>
      <c r="P17419" s="135"/>
      <c r="Q17419" s="135"/>
    </row>
    <row r="17420" spans="5:17" x14ac:dyDescent="0.25">
      <c r="E17420" s="265"/>
      <c r="M17420" s="159"/>
      <c r="N17420" s="149"/>
      <c r="P17420" s="135"/>
      <c r="Q17420" s="135"/>
    </row>
    <row r="17421" spans="5:17" x14ac:dyDescent="0.25">
      <c r="E17421" s="265"/>
      <c r="M17421" s="159"/>
      <c r="N17421" s="149"/>
      <c r="P17421" s="135"/>
      <c r="Q17421" s="135"/>
    </row>
    <row r="17422" spans="5:17" x14ac:dyDescent="0.25">
      <c r="E17422" s="265"/>
      <c r="M17422" s="159"/>
      <c r="N17422" s="149"/>
      <c r="P17422" s="135"/>
      <c r="Q17422" s="135"/>
    </row>
    <row r="17423" spans="5:17" x14ac:dyDescent="0.25">
      <c r="E17423" s="265"/>
      <c r="M17423" s="159"/>
      <c r="N17423" s="149"/>
      <c r="P17423" s="135"/>
      <c r="Q17423" s="135"/>
    </row>
    <row r="17424" spans="5:17" x14ac:dyDescent="0.25">
      <c r="E17424" s="265"/>
      <c r="M17424" s="159"/>
      <c r="N17424" s="149"/>
      <c r="P17424" s="135"/>
      <c r="Q17424" s="135"/>
    </row>
    <row r="17425" spans="5:17" x14ac:dyDescent="0.25">
      <c r="E17425" s="265"/>
      <c r="M17425" s="159"/>
      <c r="N17425" s="149"/>
      <c r="P17425" s="135"/>
      <c r="Q17425" s="135"/>
    </row>
    <row r="17426" spans="5:17" x14ac:dyDescent="0.25">
      <c r="E17426" s="265"/>
      <c r="M17426" s="159"/>
      <c r="N17426" s="149"/>
      <c r="P17426" s="135"/>
      <c r="Q17426" s="135"/>
    </row>
    <row r="17427" spans="5:17" x14ac:dyDescent="0.25">
      <c r="E17427" s="265"/>
      <c r="M17427" s="159"/>
      <c r="N17427" s="149"/>
      <c r="P17427" s="135"/>
      <c r="Q17427" s="135"/>
    </row>
    <row r="17428" spans="5:17" x14ac:dyDescent="0.25">
      <c r="E17428" s="265"/>
      <c r="M17428" s="159"/>
      <c r="N17428" s="149"/>
      <c r="P17428" s="135"/>
      <c r="Q17428" s="135"/>
    </row>
    <row r="17429" spans="5:17" x14ac:dyDescent="0.25">
      <c r="E17429" s="265"/>
      <c r="M17429" s="159"/>
      <c r="N17429" s="149"/>
      <c r="P17429" s="135"/>
      <c r="Q17429" s="135"/>
    </row>
    <row r="17430" spans="5:17" x14ac:dyDescent="0.25">
      <c r="E17430" s="265"/>
      <c r="M17430" s="159"/>
      <c r="N17430" s="149"/>
      <c r="P17430" s="135"/>
      <c r="Q17430" s="135"/>
    </row>
    <row r="17431" spans="5:17" x14ac:dyDescent="0.25">
      <c r="E17431" s="265"/>
      <c r="M17431" s="159"/>
      <c r="N17431" s="149"/>
      <c r="P17431" s="135"/>
      <c r="Q17431" s="135"/>
    </row>
    <row r="17432" spans="5:17" x14ac:dyDescent="0.25">
      <c r="E17432" s="265"/>
      <c r="M17432" s="159"/>
      <c r="N17432" s="149"/>
      <c r="P17432" s="135"/>
      <c r="Q17432" s="135"/>
    </row>
    <row r="17433" spans="5:17" x14ac:dyDescent="0.25">
      <c r="E17433" s="265"/>
      <c r="M17433" s="159"/>
      <c r="N17433" s="149"/>
      <c r="P17433" s="135"/>
      <c r="Q17433" s="135"/>
    </row>
    <row r="17434" spans="5:17" x14ac:dyDescent="0.25">
      <c r="E17434" s="265"/>
      <c r="M17434" s="159"/>
      <c r="N17434" s="149"/>
      <c r="P17434" s="135"/>
      <c r="Q17434" s="135"/>
    </row>
    <row r="17435" spans="5:17" x14ac:dyDescent="0.25">
      <c r="E17435" s="265"/>
      <c r="M17435" s="159"/>
      <c r="N17435" s="149"/>
      <c r="P17435" s="135"/>
      <c r="Q17435" s="135"/>
    </row>
    <row r="17436" spans="5:17" x14ac:dyDescent="0.25">
      <c r="E17436" s="265"/>
      <c r="M17436" s="159"/>
      <c r="N17436" s="149"/>
      <c r="P17436" s="135"/>
      <c r="Q17436" s="135"/>
    </row>
    <row r="17437" spans="5:17" x14ac:dyDescent="0.25">
      <c r="E17437" s="265"/>
      <c r="M17437" s="159"/>
      <c r="N17437" s="149"/>
      <c r="P17437" s="135"/>
      <c r="Q17437" s="135"/>
    </row>
    <row r="17438" spans="5:17" x14ac:dyDescent="0.25">
      <c r="E17438" s="265"/>
      <c r="M17438" s="159"/>
      <c r="N17438" s="149"/>
      <c r="P17438" s="135"/>
      <c r="Q17438" s="135"/>
    </row>
    <row r="17439" spans="5:17" x14ac:dyDescent="0.25">
      <c r="E17439" s="265"/>
      <c r="M17439" s="159"/>
      <c r="N17439" s="149"/>
      <c r="P17439" s="135"/>
      <c r="Q17439" s="135"/>
    </row>
    <row r="17440" spans="5:17" x14ac:dyDescent="0.25">
      <c r="E17440" s="265"/>
      <c r="M17440" s="159"/>
      <c r="N17440" s="149"/>
      <c r="P17440" s="135"/>
      <c r="Q17440" s="135"/>
    </row>
    <row r="17441" spans="5:17" x14ac:dyDescent="0.25">
      <c r="E17441" s="265"/>
      <c r="M17441" s="159"/>
      <c r="N17441" s="149"/>
      <c r="P17441" s="135"/>
      <c r="Q17441" s="135"/>
    </row>
    <row r="17442" spans="5:17" x14ac:dyDescent="0.25">
      <c r="E17442" s="265"/>
      <c r="M17442" s="159"/>
      <c r="N17442" s="149"/>
      <c r="P17442" s="135"/>
      <c r="Q17442" s="135"/>
    </row>
    <row r="17443" spans="5:17" x14ac:dyDescent="0.25">
      <c r="E17443" s="265"/>
      <c r="M17443" s="159"/>
      <c r="N17443" s="149"/>
      <c r="P17443" s="135"/>
      <c r="Q17443" s="135"/>
    </row>
    <row r="17444" spans="5:17" x14ac:dyDescent="0.25">
      <c r="E17444" s="265"/>
      <c r="M17444" s="159"/>
      <c r="N17444" s="149"/>
      <c r="P17444" s="135"/>
      <c r="Q17444" s="135"/>
    </row>
    <row r="17445" spans="5:17" x14ac:dyDescent="0.25">
      <c r="E17445" s="265"/>
      <c r="M17445" s="159"/>
      <c r="N17445" s="149"/>
      <c r="P17445" s="135"/>
      <c r="Q17445" s="135"/>
    </row>
    <row r="17446" spans="5:17" x14ac:dyDescent="0.25">
      <c r="E17446" s="265"/>
      <c r="M17446" s="159"/>
      <c r="N17446" s="149"/>
      <c r="P17446" s="135"/>
      <c r="Q17446" s="135"/>
    </row>
    <row r="17447" spans="5:17" x14ac:dyDescent="0.25">
      <c r="E17447" s="265"/>
      <c r="M17447" s="159"/>
      <c r="N17447" s="149"/>
      <c r="P17447" s="135"/>
      <c r="Q17447" s="135"/>
    </row>
    <row r="17448" spans="5:17" x14ac:dyDescent="0.25">
      <c r="E17448" s="265"/>
      <c r="M17448" s="159"/>
      <c r="N17448" s="149"/>
      <c r="P17448" s="135"/>
      <c r="Q17448" s="135"/>
    </row>
    <row r="17449" spans="5:17" x14ac:dyDescent="0.25">
      <c r="E17449" s="265"/>
      <c r="M17449" s="159"/>
      <c r="N17449" s="149"/>
      <c r="P17449" s="135"/>
      <c r="Q17449" s="135"/>
    </row>
    <row r="17450" spans="5:17" x14ac:dyDescent="0.25">
      <c r="E17450" s="265"/>
      <c r="M17450" s="159"/>
      <c r="N17450" s="149"/>
      <c r="P17450" s="135"/>
      <c r="Q17450" s="135"/>
    </row>
    <row r="17451" spans="5:17" x14ac:dyDescent="0.25">
      <c r="E17451" s="265"/>
      <c r="M17451" s="159"/>
      <c r="N17451" s="149"/>
      <c r="P17451" s="135"/>
      <c r="Q17451" s="135"/>
    </row>
    <row r="17452" spans="5:17" x14ac:dyDescent="0.25">
      <c r="E17452" s="265"/>
      <c r="M17452" s="159"/>
      <c r="N17452" s="149"/>
      <c r="P17452" s="135"/>
      <c r="Q17452" s="135"/>
    </row>
    <row r="17453" spans="5:17" x14ac:dyDescent="0.25">
      <c r="E17453" s="265"/>
      <c r="M17453" s="159"/>
      <c r="N17453" s="149"/>
      <c r="P17453" s="135"/>
      <c r="Q17453" s="135"/>
    </row>
    <row r="17454" spans="5:17" x14ac:dyDescent="0.25">
      <c r="E17454" s="265"/>
      <c r="M17454" s="159"/>
      <c r="N17454" s="149"/>
      <c r="P17454" s="135"/>
      <c r="Q17454" s="135"/>
    </row>
    <row r="17455" spans="5:17" x14ac:dyDescent="0.25">
      <c r="E17455" s="265"/>
      <c r="M17455" s="159"/>
      <c r="N17455" s="149"/>
      <c r="P17455" s="135"/>
      <c r="Q17455" s="135"/>
    </row>
    <row r="17456" spans="5:17" x14ac:dyDescent="0.25">
      <c r="E17456" s="265"/>
      <c r="M17456" s="159"/>
      <c r="N17456" s="149"/>
      <c r="P17456" s="135"/>
      <c r="Q17456" s="135"/>
    </row>
    <row r="17457" spans="5:17" x14ac:dyDescent="0.25">
      <c r="E17457" s="265"/>
      <c r="M17457" s="159"/>
      <c r="N17457" s="149"/>
      <c r="P17457" s="135"/>
      <c r="Q17457" s="135"/>
    </row>
    <row r="17458" spans="5:17" x14ac:dyDescent="0.25">
      <c r="E17458" s="265"/>
      <c r="M17458" s="159"/>
      <c r="N17458" s="149"/>
      <c r="P17458" s="135"/>
      <c r="Q17458" s="135"/>
    </row>
    <row r="17459" spans="5:17" x14ac:dyDescent="0.25">
      <c r="E17459" s="265"/>
      <c r="M17459" s="159"/>
      <c r="N17459" s="149"/>
      <c r="P17459" s="135"/>
      <c r="Q17459" s="135"/>
    </row>
    <row r="17460" spans="5:17" x14ac:dyDescent="0.25">
      <c r="E17460" s="265"/>
      <c r="M17460" s="159"/>
      <c r="N17460" s="149"/>
      <c r="P17460" s="135"/>
      <c r="Q17460" s="135"/>
    </row>
    <row r="17461" spans="5:17" x14ac:dyDescent="0.25">
      <c r="E17461" s="265"/>
      <c r="M17461" s="159"/>
      <c r="N17461" s="149"/>
      <c r="P17461" s="135"/>
      <c r="Q17461" s="135"/>
    </row>
    <row r="17462" spans="5:17" x14ac:dyDescent="0.25">
      <c r="E17462" s="265"/>
      <c r="M17462" s="159"/>
      <c r="N17462" s="149"/>
      <c r="P17462" s="135"/>
      <c r="Q17462" s="135"/>
    </row>
    <row r="17463" spans="5:17" x14ac:dyDescent="0.25">
      <c r="E17463" s="265"/>
      <c r="M17463" s="159"/>
      <c r="N17463" s="149"/>
      <c r="P17463" s="135"/>
      <c r="Q17463" s="135"/>
    </row>
    <row r="17464" spans="5:17" x14ac:dyDescent="0.25">
      <c r="E17464" s="265"/>
      <c r="M17464" s="159"/>
      <c r="N17464" s="149"/>
      <c r="P17464" s="135"/>
      <c r="Q17464" s="135"/>
    </row>
    <row r="17465" spans="5:17" x14ac:dyDescent="0.25">
      <c r="E17465" s="265"/>
      <c r="M17465" s="159"/>
      <c r="N17465" s="149"/>
      <c r="P17465" s="135"/>
      <c r="Q17465" s="135"/>
    </row>
    <row r="17466" spans="5:17" x14ac:dyDescent="0.25">
      <c r="E17466" s="265"/>
      <c r="M17466" s="159"/>
      <c r="N17466" s="149"/>
      <c r="P17466" s="135"/>
      <c r="Q17466" s="135"/>
    </row>
    <row r="17467" spans="5:17" x14ac:dyDescent="0.25">
      <c r="E17467" s="265"/>
      <c r="M17467" s="159"/>
      <c r="N17467" s="149"/>
      <c r="P17467" s="135"/>
      <c r="Q17467" s="135"/>
    </row>
    <row r="17468" spans="5:17" x14ac:dyDescent="0.25">
      <c r="E17468" s="265"/>
      <c r="M17468" s="159"/>
      <c r="N17468" s="149"/>
      <c r="P17468" s="135"/>
      <c r="Q17468" s="135"/>
    </row>
    <row r="17469" spans="5:17" x14ac:dyDescent="0.25">
      <c r="E17469" s="265"/>
      <c r="M17469" s="159"/>
      <c r="N17469" s="149"/>
      <c r="P17469" s="135"/>
      <c r="Q17469" s="135"/>
    </row>
    <row r="17470" spans="5:17" x14ac:dyDescent="0.25">
      <c r="E17470" s="265"/>
      <c r="M17470" s="159"/>
      <c r="N17470" s="149"/>
      <c r="P17470" s="135"/>
      <c r="Q17470" s="135"/>
    </row>
    <row r="17471" spans="5:17" x14ac:dyDescent="0.25">
      <c r="E17471" s="265"/>
      <c r="M17471" s="159"/>
      <c r="N17471" s="149"/>
      <c r="P17471" s="135"/>
      <c r="Q17471" s="135"/>
    </row>
    <row r="17472" spans="5:17" x14ac:dyDescent="0.25">
      <c r="E17472" s="265"/>
      <c r="M17472" s="159"/>
      <c r="N17472" s="149"/>
      <c r="P17472" s="135"/>
      <c r="Q17472" s="135"/>
    </row>
    <row r="17473" spans="5:17" x14ac:dyDescent="0.25">
      <c r="E17473" s="265"/>
      <c r="M17473" s="159"/>
      <c r="N17473" s="149"/>
      <c r="P17473" s="135"/>
      <c r="Q17473" s="135"/>
    </row>
    <row r="17474" spans="5:17" x14ac:dyDescent="0.25">
      <c r="E17474" s="265"/>
      <c r="M17474" s="159"/>
      <c r="N17474" s="149"/>
      <c r="P17474" s="135"/>
      <c r="Q17474" s="135"/>
    </row>
    <row r="17475" spans="5:17" x14ac:dyDescent="0.25">
      <c r="E17475" s="265"/>
      <c r="M17475" s="159"/>
      <c r="N17475" s="149"/>
      <c r="P17475" s="135"/>
      <c r="Q17475" s="135"/>
    </row>
    <row r="17476" spans="5:17" x14ac:dyDescent="0.25">
      <c r="E17476" s="265"/>
      <c r="M17476" s="159"/>
      <c r="N17476" s="149"/>
      <c r="P17476" s="135"/>
      <c r="Q17476" s="135"/>
    </row>
    <row r="17477" spans="5:17" x14ac:dyDescent="0.25">
      <c r="E17477" s="265"/>
      <c r="M17477" s="159"/>
      <c r="N17477" s="149"/>
      <c r="P17477" s="135"/>
      <c r="Q17477" s="135"/>
    </row>
    <row r="17478" spans="5:17" x14ac:dyDescent="0.25">
      <c r="E17478" s="265"/>
      <c r="M17478" s="159"/>
      <c r="N17478" s="149"/>
      <c r="P17478" s="135"/>
      <c r="Q17478" s="135"/>
    </row>
    <row r="17479" spans="5:17" x14ac:dyDescent="0.25">
      <c r="E17479" s="265"/>
      <c r="M17479" s="159"/>
      <c r="N17479" s="149"/>
      <c r="P17479" s="135"/>
      <c r="Q17479" s="135"/>
    </row>
    <row r="17480" spans="5:17" x14ac:dyDescent="0.25">
      <c r="E17480" s="265"/>
      <c r="M17480" s="159"/>
      <c r="N17480" s="149"/>
      <c r="P17480" s="135"/>
      <c r="Q17480" s="135"/>
    </row>
    <row r="17481" spans="5:17" x14ac:dyDescent="0.25">
      <c r="E17481" s="265"/>
      <c r="M17481" s="159"/>
      <c r="N17481" s="149"/>
      <c r="P17481" s="135"/>
      <c r="Q17481" s="135"/>
    </row>
    <row r="17482" spans="5:17" x14ac:dyDescent="0.25">
      <c r="E17482" s="265"/>
      <c r="M17482" s="159"/>
      <c r="N17482" s="149"/>
      <c r="P17482" s="135"/>
      <c r="Q17482" s="135"/>
    </row>
    <row r="17483" spans="5:17" x14ac:dyDescent="0.25">
      <c r="E17483" s="265"/>
      <c r="M17483" s="159"/>
      <c r="N17483" s="149"/>
      <c r="P17483" s="135"/>
      <c r="Q17483" s="135"/>
    </row>
    <row r="17484" spans="5:17" x14ac:dyDescent="0.25">
      <c r="E17484" s="265"/>
      <c r="M17484" s="159"/>
      <c r="N17484" s="149"/>
      <c r="P17484" s="135"/>
      <c r="Q17484" s="135"/>
    </row>
    <row r="17485" spans="5:17" x14ac:dyDescent="0.25">
      <c r="E17485" s="265"/>
      <c r="M17485" s="159"/>
      <c r="N17485" s="149"/>
      <c r="P17485" s="135"/>
      <c r="Q17485" s="135"/>
    </row>
    <row r="17486" spans="5:17" x14ac:dyDescent="0.25">
      <c r="E17486" s="265"/>
      <c r="M17486" s="159"/>
      <c r="N17486" s="149"/>
      <c r="P17486" s="135"/>
      <c r="Q17486" s="135"/>
    </row>
    <row r="17487" spans="5:17" x14ac:dyDescent="0.25">
      <c r="E17487" s="265"/>
      <c r="M17487" s="159"/>
      <c r="N17487" s="149"/>
      <c r="P17487" s="135"/>
      <c r="Q17487" s="135"/>
    </row>
    <row r="17488" spans="5:17" x14ac:dyDescent="0.25">
      <c r="E17488" s="265"/>
      <c r="M17488" s="159"/>
      <c r="N17488" s="149"/>
      <c r="P17488" s="135"/>
      <c r="Q17488" s="135"/>
    </row>
    <row r="17489" spans="5:17" x14ac:dyDescent="0.25">
      <c r="E17489" s="265"/>
      <c r="M17489" s="159"/>
      <c r="N17489" s="149"/>
      <c r="P17489" s="135"/>
      <c r="Q17489" s="135"/>
    </row>
    <row r="17490" spans="5:17" x14ac:dyDescent="0.25">
      <c r="E17490" s="265"/>
      <c r="M17490" s="159"/>
      <c r="N17490" s="149"/>
      <c r="P17490" s="135"/>
      <c r="Q17490" s="135"/>
    </row>
    <row r="17491" spans="5:17" x14ac:dyDescent="0.25">
      <c r="E17491" s="265"/>
      <c r="M17491" s="159"/>
      <c r="N17491" s="149"/>
      <c r="P17491" s="135"/>
      <c r="Q17491" s="135"/>
    </row>
    <row r="17492" spans="5:17" x14ac:dyDescent="0.25">
      <c r="E17492" s="265"/>
      <c r="M17492" s="159"/>
      <c r="N17492" s="149"/>
      <c r="P17492" s="135"/>
      <c r="Q17492" s="135"/>
    </row>
    <row r="17493" spans="5:17" x14ac:dyDescent="0.25">
      <c r="E17493" s="265"/>
      <c r="M17493" s="159"/>
      <c r="N17493" s="149"/>
      <c r="P17493" s="135"/>
      <c r="Q17493" s="135"/>
    </row>
    <row r="17494" spans="5:17" x14ac:dyDescent="0.25">
      <c r="E17494" s="265"/>
      <c r="M17494" s="159"/>
      <c r="N17494" s="149"/>
      <c r="P17494" s="135"/>
      <c r="Q17494" s="135"/>
    </row>
    <row r="17495" spans="5:17" x14ac:dyDescent="0.25">
      <c r="E17495" s="265"/>
      <c r="M17495" s="159"/>
      <c r="N17495" s="149"/>
      <c r="P17495" s="135"/>
      <c r="Q17495" s="135"/>
    </row>
    <row r="17496" spans="5:17" x14ac:dyDescent="0.25">
      <c r="E17496" s="265"/>
      <c r="M17496" s="159"/>
      <c r="N17496" s="149"/>
      <c r="P17496" s="135"/>
      <c r="Q17496" s="135"/>
    </row>
    <row r="17497" spans="5:17" x14ac:dyDescent="0.25">
      <c r="E17497" s="265"/>
      <c r="M17497" s="159"/>
      <c r="N17497" s="149"/>
      <c r="P17497" s="135"/>
      <c r="Q17497" s="135"/>
    </row>
    <row r="17498" spans="5:17" x14ac:dyDescent="0.25">
      <c r="E17498" s="265"/>
      <c r="M17498" s="159"/>
      <c r="N17498" s="149"/>
      <c r="P17498" s="135"/>
      <c r="Q17498" s="135"/>
    </row>
    <row r="17499" spans="5:17" x14ac:dyDescent="0.25">
      <c r="E17499" s="265"/>
      <c r="M17499" s="159"/>
      <c r="N17499" s="149"/>
      <c r="P17499" s="135"/>
      <c r="Q17499" s="135"/>
    </row>
    <row r="17500" spans="5:17" x14ac:dyDescent="0.25">
      <c r="E17500" s="265"/>
      <c r="M17500" s="159"/>
      <c r="N17500" s="149"/>
      <c r="P17500" s="135"/>
      <c r="Q17500" s="135"/>
    </row>
    <row r="17501" spans="5:17" x14ac:dyDescent="0.25">
      <c r="E17501" s="265"/>
      <c r="M17501" s="159"/>
      <c r="N17501" s="149"/>
      <c r="P17501" s="135"/>
      <c r="Q17501" s="135"/>
    </row>
    <row r="17502" spans="5:17" x14ac:dyDescent="0.25">
      <c r="E17502" s="265"/>
      <c r="M17502" s="159"/>
      <c r="N17502" s="149"/>
      <c r="P17502" s="135"/>
      <c r="Q17502" s="135"/>
    </row>
    <row r="17503" spans="5:17" x14ac:dyDescent="0.25">
      <c r="E17503" s="265"/>
      <c r="M17503" s="159"/>
      <c r="N17503" s="149"/>
      <c r="P17503" s="135"/>
      <c r="Q17503" s="135"/>
    </row>
    <row r="17504" spans="5:17" x14ac:dyDescent="0.25">
      <c r="E17504" s="265"/>
      <c r="M17504" s="159"/>
      <c r="N17504" s="149"/>
      <c r="P17504" s="135"/>
      <c r="Q17504" s="135"/>
    </row>
    <row r="17505" spans="5:17" x14ac:dyDescent="0.25">
      <c r="E17505" s="265"/>
      <c r="M17505" s="159"/>
      <c r="N17505" s="149"/>
      <c r="P17505" s="135"/>
      <c r="Q17505" s="135"/>
    </row>
    <row r="17506" spans="5:17" x14ac:dyDescent="0.25">
      <c r="E17506" s="265"/>
      <c r="M17506" s="159"/>
      <c r="N17506" s="149"/>
      <c r="P17506" s="135"/>
      <c r="Q17506" s="135"/>
    </row>
    <row r="17507" spans="5:17" x14ac:dyDescent="0.25">
      <c r="E17507" s="265"/>
      <c r="M17507" s="159"/>
      <c r="N17507" s="149"/>
      <c r="P17507" s="135"/>
      <c r="Q17507" s="135"/>
    </row>
    <row r="17508" spans="5:17" x14ac:dyDescent="0.25">
      <c r="E17508" s="265"/>
      <c r="M17508" s="159"/>
      <c r="N17508" s="149"/>
      <c r="P17508" s="135"/>
      <c r="Q17508" s="135"/>
    </row>
    <row r="17509" spans="5:17" x14ac:dyDescent="0.25">
      <c r="E17509" s="265"/>
      <c r="M17509" s="159"/>
      <c r="N17509" s="149"/>
      <c r="P17509" s="135"/>
      <c r="Q17509" s="135"/>
    </row>
    <row r="17510" spans="5:17" x14ac:dyDescent="0.25">
      <c r="E17510" s="265"/>
      <c r="M17510" s="159"/>
      <c r="N17510" s="149"/>
      <c r="P17510" s="135"/>
      <c r="Q17510" s="135"/>
    </row>
    <row r="17511" spans="5:17" x14ac:dyDescent="0.25">
      <c r="E17511" s="265"/>
      <c r="M17511" s="159"/>
      <c r="N17511" s="149"/>
      <c r="P17511" s="135"/>
      <c r="Q17511" s="135"/>
    </row>
    <row r="17512" spans="5:17" x14ac:dyDescent="0.25">
      <c r="E17512" s="265"/>
      <c r="M17512" s="159"/>
      <c r="N17512" s="149"/>
      <c r="P17512" s="135"/>
      <c r="Q17512" s="135"/>
    </row>
    <row r="17513" spans="5:17" x14ac:dyDescent="0.25">
      <c r="E17513" s="265"/>
      <c r="M17513" s="159"/>
      <c r="N17513" s="149"/>
      <c r="P17513" s="135"/>
      <c r="Q17513" s="135"/>
    </row>
    <row r="17514" spans="5:17" x14ac:dyDescent="0.25">
      <c r="E17514" s="265"/>
      <c r="M17514" s="159"/>
      <c r="N17514" s="149"/>
      <c r="P17514" s="135"/>
      <c r="Q17514" s="135"/>
    </row>
    <row r="17515" spans="5:17" x14ac:dyDescent="0.25">
      <c r="E17515" s="265"/>
      <c r="M17515" s="159"/>
      <c r="N17515" s="149"/>
      <c r="P17515" s="135"/>
      <c r="Q17515" s="135"/>
    </row>
    <row r="17516" spans="5:17" x14ac:dyDescent="0.25">
      <c r="E17516" s="265"/>
      <c r="M17516" s="159"/>
      <c r="N17516" s="149"/>
      <c r="P17516" s="135"/>
      <c r="Q17516" s="135"/>
    </row>
    <row r="17517" spans="5:17" x14ac:dyDescent="0.25">
      <c r="E17517" s="265"/>
      <c r="M17517" s="159"/>
      <c r="N17517" s="149"/>
      <c r="P17517" s="135"/>
      <c r="Q17517" s="135"/>
    </row>
    <row r="17518" spans="5:17" x14ac:dyDescent="0.25">
      <c r="E17518" s="265"/>
      <c r="M17518" s="159"/>
      <c r="N17518" s="149"/>
      <c r="P17518" s="135"/>
      <c r="Q17518" s="135"/>
    </row>
    <row r="17519" spans="5:17" x14ac:dyDescent="0.25">
      <c r="E17519" s="265"/>
      <c r="M17519" s="159"/>
      <c r="N17519" s="149"/>
      <c r="P17519" s="135"/>
      <c r="Q17519" s="135"/>
    </row>
    <row r="17520" spans="5:17" x14ac:dyDescent="0.25">
      <c r="E17520" s="265"/>
      <c r="M17520" s="159"/>
      <c r="N17520" s="149"/>
      <c r="P17520" s="135"/>
      <c r="Q17520" s="135"/>
    </row>
    <row r="17521" spans="5:17" x14ac:dyDescent="0.25">
      <c r="E17521" s="265"/>
      <c r="M17521" s="159"/>
      <c r="N17521" s="149"/>
      <c r="P17521" s="135"/>
      <c r="Q17521" s="135"/>
    </row>
    <row r="17522" spans="5:17" x14ac:dyDescent="0.25">
      <c r="E17522" s="265"/>
      <c r="M17522" s="159"/>
      <c r="N17522" s="149"/>
      <c r="P17522" s="135"/>
      <c r="Q17522" s="135"/>
    </row>
    <row r="17523" spans="5:17" x14ac:dyDescent="0.25">
      <c r="E17523" s="265"/>
      <c r="M17523" s="159"/>
      <c r="N17523" s="149"/>
      <c r="P17523" s="135"/>
      <c r="Q17523" s="135"/>
    </row>
    <row r="17524" spans="5:17" x14ac:dyDescent="0.25">
      <c r="E17524" s="265"/>
      <c r="M17524" s="159"/>
      <c r="N17524" s="149"/>
      <c r="P17524" s="135"/>
      <c r="Q17524" s="135"/>
    </row>
    <row r="17525" spans="5:17" x14ac:dyDescent="0.25">
      <c r="E17525" s="265"/>
      <c r="M17525" s="159"/>
      <c r="N17525" s="149"/>
      <c r="P17525" s="135"/>
      <c r="Q17525" s="135"/>
    </row>
    <row r="17526" spans="5:17" x14ac:dyDescent="0.25">
      <c r="E17526" s="265"/>
      <c r="M17526" s="159"/>
      <c r="N17526" s="149"/>
      <c r="P17526" s="135"/>
      <c r="Q17526" s="135"/>
    </row>
    <row r="17527" spans="5:17" x14ac:dyDescent="0.25">
      <c r="E17527" s="265"/>
      <c r="M17527" s="159"/>
      <c r="N17527" s="149"/>
      <c r="P17527" s="135"/>
      <c r="Q17527" s="135"/>
    </row>
    <row r="17528" spans="5:17" x14ac:dyDescent="0.25">
      <c r="E17528" s="265"/>
      <c r="M17528" s="159"/>
      <c r="N17528" s="149"/>
      <c r="P17528" s="135"/>
      <c r="Q17528" s="135"/>
    </row>
    <row r="17529" spans="5:17" x14ac:dyDescent="0.25">
      <c r="E17529" s="265"/>
      <c r="M17529" s="159"/>
      <c r="N17529" s="149"/>
      <c r="P17529" s="135"/>
      <c r="Q17529" s="135"/>
    </row>
    <row r="17530" spans="5:17" x14ac:dyDescent="0.25">
      <c r="E17530" s="265"/>
      <c r="M17530" s="159"/>
      <c r="N17530" s="149"/>
      <c r="P17530" s="135"/>
      <c r="Q17530" s="135"/>
    </row>
    <row r="17531" spans="5:17" x14ac:dyDescent="0.25">
      <c r="E17531" s="265"/>
      <c r="M17531" s="159"/>
      <c r="N17531" s="149"/>
      <c r="P17531" s="135"/>
      <c r="Q17531" s="135"/>
    </row>
    <row r="17532" spans="5:17" x14ac:dyDescent="0.25">
      <c r="E17532" s="265"/>
      <c r="M17532" s="159"/>
      <c r="N17532" s="149"/>
      <c r="P17532" s="135"/>
      <c r="Q17532" s="135"/>
    </row>
    <row r="17533" spans="5:17" x14ac:dyDescent="0.25">
      <c r="E17533" s="265"/>
      <c r="M17533" s="159"/>
      <c r="N17533" s="149"/>
      <c r="P17533" s="135"/>
      <c r="Q17533" s="135"/>
    </row>
    <row r="17534" spans="5:17" x14ac:dyDescent="0.25">
      <c r="E17534" s="265"/>
      <c r="M17534" s="159"/>
      <c r="N17534" s="149"/>
      <c r="P17534" s="135"/>
      <c r="Q17534" s="135"/>
    </row>
    <row r="17535" spans="5:17" x14ac:dyDescent="0.25">
      <c r="E17535" s="265"/>
      <c r="M17535" s="159"/>
      <c r="N17535" s="149"/>
      <c r="P17535" s="135"/>
      <c r="Q17535" s="135"/>
    </row>
    <row r="17536" spans="5:17" x14ac:dyDescent="0.25">
      <c r="E17536" s="265"/>
      <c r="M17536" s="159"/>
      <c r="N17536" s="149"/>
      <c r="P17536" s="135"/>
      <c r="Q17536" s="135"/>
    </row>
    <row r="17537" spans="5:17" x14ac:dyDescent="0.25">
      <c r="E17537" s="265"/>
      <c r="M17537" s="159"/>
      <c r="N17537" s="149"/>
      <c r="P17537" s="135"/>
      <c r="Q17537" s="135"/>
    </row>
    <row r="17538" spans="5:17" x14ac:dyDescent="0.25">
      <c r="E17538" s="265"/>
      <c r="M17538" s="159"/>
      <c r="N17538" s="149"/>
      <c r="P17538" s="135"/>
      <c r="Q17538" s="135"/>
    </row>
    <row r="17539" spans="5:17" x14ac:dyDescent="0.25">
      <c r="E17539" s="265"/>
      <c r="M17539" s="159"/>
      <c r="N17539" s="149"/>
      <c r="P17539" s="135"/>
      <c r="Q17539" s="135"/>
    </row>
    <row r="17540" spans="5:17" x14ac:dyDescent="0.25">
      <c r="E17540" s="265"/>
      <c r="M17540" s="159"/>
      <c r="N17540" s="149"/>
      <c r="P17540" s="135"/>
      <c r="Q17540" s="135"/>
    </row>
    <row r="17541" spans="5:17" x14ac:dyDescent="0.25">
      <c r="E17541" s="265"/>
      <c r="M17541" s="159"/>
      <c r="N17541" s="149"/>
      <c r="P17541" s="135"/>
      <c r="Q17541" s="135"/>
    </row>
    <row r="17542" spans="5:17" x14ac:dyDescent="0.25">
      <c r="E17542" s="265"/>
      <c r="M17542" s="159"/>
      <c r="N17542" s="149"/>
      <c r="P17542" s="135"/>
      <c r="Q17542" s="135"/>
    </row>
    <row r="17543" spans="5:17" x14ac:dyDescent="0.25">
      <c r="E17543" s="265"/>
      <c r="M17543" s="159"/>
      <c r="N17543" s="149"/>
      <c r="P17543" s="135"/>
      <c r="Q17543" s="135"/>
    </row>
    <row r="17544" spans="5:17" x14ac:dyDescent="0.25">
      <c r="E17544" s="265"/>
      <c r="M17544" s="159"/>
      <c r="N17544" s="149"/>
      <c r="P17544" s="135"/>
      <c r="Q17544" s="135"/>
    </row>
    <row r="17545" spans="5:17" x14ac:dyDescent="0.25">
      <c r="E17545" s="265"/>
      <c r="M17545" s="159"/>
      <c r="N17545" s="149"/>
      <c r="P17545" s="135"/>
      <c r="Q17545" s="135"/>
    </row>
    <row r="17546" spans="5:17" x14ac:dyDescent="0.25">
      <c r="E17546" s="265"/>
      <c r="M17546" s="159"/>
      <c r="N17546" s="149"/>
      <c r="P17546" s="135"/>
      <c r="Q17546" s="135"/>
    </row>
    <row r="17547" spans="5:17" x14ac:dyDescent="0.25">
      <c r="E17547" s="265"/>
      <c r="M17547" s="159"/>
      <c r="N17547" s="149"/>
      <c r="P17547" s="135"/>
      <c r="Q17547" s="135"/>
    </row>
    <row r="17548" spans="5:17" x14ac:dyDescent="0.25">
      <c r="E17548" s="265"/>
      <c r="M17548" s="159"/>
      <c r="N17548" s="149"/>
      <c r="P17548" s="135"/>
      <c r="Q17548" s="135"/>
    </row>
    <row r="17549" spans="5:17" x14ac:dyDescent="0.25">
      <c r="E17549" s="265"/>
      <c r="M17549" s="159"/>
      <c r="N17549" s="149"/>
      <c r="P17549" s="135"/>
      <c r="Q17549" s="135"/>
    </row>
    <row r="17550" spans="5:17" x14ac:dyDescent="0.25">
      <c r="E17550" s="265"/>
      <c r="M17550" s="159"/>
      <c r="N17550" s="149"/>
      <c r="P17550" s="135"/>
      <c r="Q17550" s="135"/>
    </row>
    <row r="17551" spans="5:17" x14ac:dyDescent="0.25">
      <c r="E17551" s="265"/>
      <c r="M17551" s="159"/>
      <c r="N17551" s="149"/>
      <c r="P17551" s="135"/>
      <c r="Q17551" s="135"/>
    </row>
    <row r="17552" spans="5:17" x14ac:dyDescent="0.25">
      <c r="E17552" s="265"/>
      <c r="M17552" s="159"/>
      <c r="N17552" s="149"/>
      <c r="P17552" s="135"/>
      <c r="Q17552" s="135"/>
    </row>
    <row r="17553" spans="5:17" x14ac:dyDescent="0.25">
      <c r="E17553" s="265"/>
      <c r="M17553" s="159"/>
      <c r="N17553" s="149"/>
      <c r="P17553" s="135"/>
      <c r="Q17553" s="135"/>
    </row>
    <row r="17554" spans="5:17" x14ac:dyDescent="0.25">
      <c r="E17554" s="265"/>
      <c r="M17554" s="159"/>
      <c r="N17554" s="149"/>
      <c r="P17554" s="135"/>
      <c r="Q17554" s="135"/>
    </row>
    <row r="17555" spans="5:17" x14ac:dyDescent="0.25">
      <c r="E17555" s="265"/>
      <c r="M17555" s="159"/>
      <c r="N17555" s="149"/>
      <c r="P17555" s="135"/>
      <c r="Q17555" s="135"/>
    </row>
    <row r="17556" spans="5:17" x14ac:dyDescent="0.25">
      <c r="E17556" s="265"/>
      <c r="M17556" s="159"/>
      <c r="N17556" s="149"/>
      <c r="P17556" s="135"/>
      <c r="Q17556" s="135"/>
    </row>
    <row r="17557" spans="5:17" x14ac:dyDescent="0.25">
      <c r="E17557" s="265"/>
      <c r="M17557" s="159"/>
      <c r="N17557" s="149"/>
      <c r="P17557" s="135"/>
      <c r="Q17557" s="135"/>
    </row>
    <row r="17558" spans="5:17" x14ac:dyDescent="0.25">
      <c r="E17558" s="265"/>
      <c r="M17558" s="159"/>
      <c r="N17558" s="149"/>
      <c r="P17558" s="135"/>
      <c r="Q17558" s="135"/>
    </row>
    <row r="17559" spans="5:17" x14ac:dyDescent="0.25">
      <c r="E17559" s="265"/>
      <c r="M17559" s="159"/>
      <c r="N17559" s="149"/>
      <c r="P17559" s="135"/>
      <c r="Q17559" s="135"/>
    </row>
    <row r="17560" spans="5:17" x14ac:dyDescent="0.25">
      <c r="E17560" s="265"/>
      <c r="M17560" s="159"/>
      <c r="N17560" s="149"/>
      <c r="P17560" s="135"/>
      <c r="Q17560" s="135"/>
    </row>
    <row r="17561" spans="5:17" x14ac:dyDescent="0.25">
      <c r="E17561" s="265"/>
      <c r="M17561" s="159"/>
      <c r="N17561" s="149"/>
      <c r="P17561" s="135"/>
      <c r="Q17561" s="135"/>
    </row>
    <row r="17562" spans="5:17" x14ac:dyDescent="0.25">
      <c r="E17562" s="265"/>
      <c r="M17562" s="159"/>
      <c r="N17562" s="149"/>
      <c r="P17562" s="135"/>
      <c r="Q17562" s="135"/>
    </row>
    <row r="17563" spans="5:17" x14ac:dyDescent="0.25">
      <c r="E17563" s="265"/>
      <c r="M17563" s="159"/>
      <c r="N17563" s="149"/>
      <c r="P17563" s="135"/>
      <c r="Q17563" s="135"/>
    </row>
    <row r="17564" spans="5:17" x14ac:dyDescent="0.25">
      <c r="E17564" s="265"/>
      <c r="M17564" s="159"/>
      <c r="N17564" s="149"/>
      <c r="P17564" s="135"/>
      <c r="Q17564" s="135"/>
    </row>
    <row r="17565" spans="5:17" x14ac:dyDescent="0.25">
      <c r="E17565" s="265"/>
      <c r="M17565" s="159"/>
      <c r="N17565" s="149"/>
      <c r="P17565" s="135"/>
      <c r="Q17565" s="135"/>
    </row>
    <row r="17566" spans="5:17" x14ac:dyDescent="0.25">
      <c r="E17566" s="265"/>
      <c r="M17566" s="159"/>
      <c r="N17566" s="149"/>
      <c r="P17566" s="135"/>
      <c r="Q17566" s="135"/>
    </row>
    <row r="17567" spans="5:17" x14ac:dyDescent="0.25">
      <c r="E17567" s="265"/>
      <c r="M17567" s="159"/>
      <c r="N17567" s="149"/>
      <c r="P17567" s="135"/>
      <c r="Q17567" s="135"/>
    </row>
    <row r="17568" spans="5:17" x14ac:dyDescent="0.25">
      <c r="E17568" s="265"/>
      <c r="M17568" s="159"/>
      <c r="N17568" s="149"/>
      <c r="P17568" s="135"/>
      <c r="Q17568" s="135"/>
    </row>
    <row r="17569" spans="5:17" x14ac:dyDescent="0.25">
      <c r="E17569" s="265"/>
      <c r="M17569" s="159"/>
      <c r="N17569" s="149"/>
      <c r="P17569" s="135"/>
      <c r="Q17569" s="135"/>
    </row>
    <row r="17570" spans="5:17" x14ac:dyDescent="0.25">
      <c r="E17570" s="265"/>
      <c r="M17570" s="159"/>
      <c r="N17570" s="149"/>
      <c r="P17570" s="135"/>
      <c r="Q17570" s="135"/>
    </row>
    <row r="17571" spans="5:17" x14ac:dyDescent="0.25">
      <c r="E17571" s="265"/>
      <c r="M17571" s="159"/>
      <c r="N17571" s="149"/>
      <c r="P17571" s="135"/>
      <c r="Q17571" s="135"/>
    </row>
    <row r="17572" spans="5:17" x14ac:dyDescent="0.25">
      <c r="E17572" s="265"/>
      <c r="M17572" s="159"/>
      <c r="N17572" s="149"/>
      <c r="P17572" s="135"/>
      <c r="Q17572" s="135"/>
    </row>
    <row r="17573" spans="5:17" x14ac:dyDescent="0.25">
      <c r="E17573" s="265"/>
      <c r="M17573" s="159"/>
      <c r="N17573" s="149"/>
      <c r="P17573" s="135"/>
      <c r="Q17573" s="135"/>
    </row>
    <row r="17574" spans="5:17" x14ac:dyDescent="0.25">
      <c r="E17574" s="265"/>
      <c r="M17574" s="159"/>
      <c r="N17574" s="149"/>
      <c r="P17574" s="135"/>
      <c r="Q17574" s="135"/>
    </row>
    <row r="17575" spans="5:17" x14ac:dyDescent="0.25">
      <c r="E17575" s="265"/>
      <c r="M17575" s="159"/>
      <c r="N17575" s="149"/>
      <c r="P17575" s="135"/>
      <c r="Q17575" s="135"/>
    </row>
    <row r="17576" spans="5:17" x14ac:dyDescent="0.25">
      <c r="E17576" s="265"/>
      <c r="M17576" s="159"/>
      <c r="N17576" s="149"/>
      <c r="P17576" s="135"/>
      <c r="Q17576" s="135"/>
    </row>
    <row r="17577" spans="5:17" x14ac:dyDescent="0.25">
      <c r="E17577" s="265"/>
      <c r="M17577" s="159"/>
      <c r="N17577" s="149"/>
      <c r="P17577" s="135"/>
      <c r="Q17577" s="135"/>
    </row>
    <row r="17578" spans="5:17" x14ac:dyDescent="0.25">
      <c r="E17578" s="265"/>
      <c r="M17578" s="159"/>
      <c r="N17578" s="149"/>
      <c r="P17578" s="135"/>
      <c r="Q17578" s="135"/>
    </row>
    <row r="17579" spans="5:17" x14ac:dyDescent="0.25">
      <c r="E17579" s="265"/>
      <c r="M17579" s="159"/>
      <c r="N17579" s="149"/>
      <c r="P17579" s="135"/>
      <c r="Q17579" s="135"/>
    </row>
    <row r="17580" spans="5:17" x14ac:dyDescent="0.25">
      <c r="E17580" s="265"/>
      <c r="M17580" s="159"/>
      <c r="N17580" s="149"/>
      <c r="P17580" s="135"/>
      <c r="Q17580" s="135"/>
    </row>
    <row r="17581" spans="5:17" x14ac:dyDescent="0.25">
      <c r="E17581" s="265"/>
      <c r="M17581" s="159"/>
      <c r="N17581" s="149"/>
      <c r="P17581" s="135"/>
      <c r="Q17581" s="135"/>
    </row>
    <row r="17582" spans="5:17" x14ac:dyDescent="0.25">
      <c r="E17582" s="265"/>
      <c r="M17582" s="159"/>
      <c r="N17582" s="149"/>
      <c r="P17582" s="135"/>
      <c r="Q17582" s="135"/>
    </row>
    <row r="17583" spans="5:17" x14ac:dyDescent="0.25">
      <c r="E17583" s="265"/>
      <c r="M17583" s="159"/>
      <c r="N17583" s="149"/>
      <c r="P17583" s="135"/>
      <c r="Q17583" s="135"/>
    </row>
    <row r="17584" spans="5:17" x14ac:dyDescent="0.25">
      <c r="E17584" s="265"/>
      <c r="M17584" s="159"/>
      <c r="N17584" s="149"/>
      <c r="P17584" s="135"/>
      <c r="Q17584" s="135"/>
    </row>
    <row r="17585" spans="5:17" x14ac:dyDescent="0.25">
      <c r="E17585" s="265"/>
      <c r="M17585" s="159"/>
      <c r="N17585" s="149"/>
      <c r="P17585" s="135"/>
      <c r="Q17585" s="135"/>
    </row>
    <row r="17586" spans="5:17" x14ac:dyDescent="0.25">
      <c r="E17586" s="265"/>
      <c r="M17586" s="159"/>
      <c r="N17586" s="149"/>
      <c r="P17586" s="135"/>
      <c r="Q17586" s="135"/>
    </row>
    <row r="17587" spans="5:17" x14ac:dyDescent="0.25">
      <c r="E17587" s="265"/>
      <c r="M17587" s="159"/>
      <c r="N17587" s="149"/>
      <c r="P17587" s="135"/>
      <c r="Q17587" s="135"/>
    </row>
    <row r="17588" spans="5:17" x14ac:dyDescent="0.25">
      <c r="E17588" s="265"/>
      <c r="M17588" s="159"/>
      <c r="N17588" s="149"/>
      <c r="P17588" s="135"/>
      <c r="Q17588" s="135"/>
    </row>
    <row r="17589" spans="5:17" x14ac:dyDescent="0.25">
      <c r="E17589" s="265"/>
      <c r="M17589" s="159"/>
      <c r="N17589" s="149"/>
      <c r="P17589" s="135"/>
      <c r="Q17589" s="135"/>
    </row>
    <row r="17590" spans="5:17" x14ac:dyDescent="0.25">
      <c r="E17590" s="265"/>
      <c r="M17590" s="159"/>
      <c r="N17590" s="149"/>
      <c r="P17590" s="135"/>
      <c r="Q17590" s="135"/>
    </row>
    <row r="17591" spans="5:17" x14ac:dyDescent="0.25">
      <c r="E17591" s="265"/>
      <c r="M17591" s="159"/>
      <c r="N17591" s="149"/>
      <c r="P17591" s="135"/>
      <c r="Q17591" s="135"/>
    </row>
    <row r="17592" spans="5:17" x14ac:dyDescent="0.25">
      <c r="E17592" s="265"/>
      <c r="M17592" s="159"/>
      <c r="N17592" s="149"/>
      <c r="P17592" s="135"/>
      <c r="Q17592" s="135"/>
    </row>
  </sheetData>
  <autoFilter ref="A6:T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109</v>
      </c>
      <c r="B1" t="s">
        <v>110</v>
      </c>
      <c r="C1" t="s">
        <v>119</v>
      </c>
      <c r="D1" t="s">
        <v>118</v>
      </c>
      <c r="E1" s="134" t="s">
        <v>46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13" x14ac:dyDescent="0.25">
      <c r="A2" s="139"/>
      <c r="B2" s="139"/>
      <c r="C2" s="140"/>
      <c r="D2" s="140"/>
      <c r="E2" s="141"/>
      <c r="F2" s="140"/>
      <c r="G2" s="142"/>
      <c r="H2" s="142"/>
      <c r="I2" s="142"/>
      <c r="J2" s="143"/>
      <c r="K2" s="144"/>
    </row>
    <row r="3" spans="1:13" x14ac:dyDescent="0.25">
      <c r="A3" s="139"/>
      <c r="B3" s="139"/>
      <c r="C3" s="140"/>
      <c r="D3" s="140"/>
      <c r="E3" s="141"/>
      <c r="F3" s="140"/>
      <c r="G3" s="142"/>
      <c r="H3" s="142"/>
      <c r="I3" s="142"/>
      <c r="J3" s="143"/>
      <c r="K3" s="144"/>
      <c r="M3" s="136" t="s">
        <v>127</v>
      </c>
    </row>
    <row r="4" spans="1:13" x14ac:dyDescent="0.25">
      <c r="A4" s="139"/>
      <c r="B4" s="139"/>
      <c r="C4" s="140"/>
      <c r="D4" s="140"/>
      <c r="E4" s="141"/>
      <c r="F4" s="140"/>
      <c r="G4" s="142"/>
      <c r="H4" s="142"/>
      <c r="I4" s="142"/>
      <c r="J4" s="143"/>
      <c r="K4" s="144"/>
      <c r="M4" s="136" t="s">
        <v>126</v>
      </c>
    </row>
    <row r="5" spans="1:13" x14ac:dyDescent="0.25">
      <c r="A5" s="139"/>
      <c r="B5" s="139"/>
      <c r="C5" s="140"/>
      <c r="D5" s="140"/>
      <c r="E5" s="141"/>
      <c r="F5" s="140"/>
      <c r="G5" s="142"/>
      <c r="H5" s="142"/>
      <c r="I5" s="142"/>
      <c r="J5" s="143"/>
      <c r="K5" s="144"/>
      <c r="M5" s="136" t="s">
        <v>128</v>
      </c>
    </row>
    <row r="6" spans="1:13" x14ac:dyDescent="0.25">
      <c r="A6" s="139"/>
      <c r="B6" s="139"/>
      <c r="C6" s="140"/>
      <c r="D6" s="140"/>
      <c r="E6" s="141"/>
      <c r="F6" s="140"/>
      <c r="G6" s="142"/>
      <c r="H6" s="142"/>
      <c r="I6" s="142"/>
      <c r="J6" s="143"/>
      <c r="K6" s="144"/>
      <c r="M6" s="136" t="s">
        <v>129</v>
      </c>
    </row>
    <row r="7" spans="1:13" x14ac:dyDescent="0.25">
      <c r="A7" s="139"/>
      <c r="B7" s="139"/>
      <c r="C7" s="140"/>
      <c r="D7" s="140"/>
      <c r="E7" s="141"/>
      <c r="F7" s="140"/>
      <c r="G7" s="142"/>
      <c r="H7" s="142"/>
      <c r="I7" s="142"/>
      <c r="J7" s="143"/>
      <c r="K7" s="144"/>
      <c r="M7" s="136" t="s">
        <v>130</v>
      </c>
    </row>
    <row r="8" spans="1:13" x14ac:dyDescent="0.25">
      <c r="A8" s="139"/>
      <c r="B8" s="139"/>
      <c r="C8" s="140"/>
      <c r="D8" s="140"/>
      <c r="E8" s="141"/>
      <c r="F8" s="140"/>
      <c r="G8" s="142"/>
      <c r="H8" s="142"/>
      <c r="I8" s="142"/>
      <c r="J8" s="143"/>
      <c r="K8" s="144"/>
      <c r="M8" s="136"/>
    </row>
    <row r="9" spans="1:13" x14ac:dyDescent="0.25">
      <c r="A9" s="139"/>
      <c r="B9" s="139"/>
      <c r="C9" s="140"/>
      <c r="D9" s="140"/>
      <c r="E9" s="141"/>
      <c r="F9" s="140"/>
      <c r="G9" s="142"/>
      <c r="H9" s="142"/>
      <c r="I9" s="142"/>
      <c r="J9" s="143"/>
      <c r="K9" s="144"/>
    </row>
    <row r="10" spans="1:13" x14ac:dyDescent="0.25">
      <c r="A10" s="139"/>
      <c r="B10" s="139"/>
      <c r="C10" s="140"/>
      <c r="D10" s="140"/>
      <c r="E10" s="141"/>
      <c r="F10" s="140"/>
      <c r="G10" s="142"/>
      <c r="H10" s="142"/>
      <c r="I10" s="142"/>
      <c r="J10" s="143"/>
      <c r="K10" s="144"/>
    </row>
    <row r="11" spans="1:13" x14ac:dyDescent="0.25">
      <c r="A11" s="139"/>
      <c r="B11" s="139"/>
      <c r="C11" s="140"/>
      <c r="D11" s="140"/>
      <c r="E11" s="141"/>
      <c r="F11" s="140"/>
      <c r="G11" s="142"/>
      <c r="H11" s="142"/>
      <c r="I11" s="142"/>
      <c r="J11" s="143"/>
      <c r="K11" s="144"/>
    </row>
    <row r="12" spans="1:13" x14ac:dyDescent="0.25">
      <c r="A12" s="139"/>
      <c r="B12" s="139"/>
      <c r="C12" s="140"/>
      <c r="D12" s="140"/>
      <c r="E12" s="141"/>
      <c r="F12" s="140"/>
      <c r="G12" s="142"/>
      <c r="H12" s="142"/>
      <c r="I12" s="142"/>
      <c r="J12" s="143"/>
      <c r="K12" s="144"/>
    </row>
    <row r="13" spans="1:13" x14ac:dyDescent="0.25">
      <c r="A13" s="139"/>
      <c r="B13" s="139"/>
      <c r="C13" s="140"/>
      <c r="D13" s="140"/>
      <c r="E13" s="141"/>
      <c r="F13" s="140"/>
      <c r="G13" s="142"/>
      <c r="H13" s="142"/>
      <c r="I13" s="142"/>
      <c r="J13" s="143"/>
      <c r="K13" s="144"/>
    </row>
    <row r="14" spans="1:13" x14ac:dyDescent="0.25">
      <c r="A14" s="139"/>
      <c r="B14" s="139"/>
      <c r="C14" s="140"/>
      <c r="D14" s="140"/>
      <c r="E14" s="141"/>
      <c r="F14" s="140"/>
      <c r="G14" s="142"/>
      <c r="H14" s="142"/>
      <c r="I14" s="142"/>
      <c r="J14" s="143"/>
      <c r="K14" s="144"/>
    </row>
    <row r="15" spans="1:13" x14ac:dyDescent="0.25">
      <c r="A15" s="139"/>
      <c r="B15" s="139"/>
      <c r="C15" s="140"/>
      <c r="D15" s="140"/>
      <c r="E15" s="141"/>
      <c r="F15" s="140"/>
      <c r="G15" s="142"/>
      <c r="H15" s="142"/>
      <c r="I15" s="142"/>
      <c r="J15" s="143"/>
      <c r="K15" s="144"/>
    </row>
    <row r="16" spans="1:13" x14ac:dyDescent="0.25">
      <c r="A16" s="139"/>
      <c r="B16" s="139"/>
      <c r="C16" s="140"/>
      <c r="D16" s="140"/>
      <c r="E16" s="141"/>
      <c r="F16" s="140"/>
      <c r="G16" s="142"/>
      <c r="H16" s="142"/>
      <c r="I16" s="142"/>
      <c r="J16" s="143"/>
      <c r="K16" s="144"/>
    </row>
    <row r="17" spans="1:11" x14ac:dyDescent="0.25">
      <c r="A17" s="139"/>
      <c r="B17" s="139"/>
      <c r="C17" s="140"/>
      <c r="D17" s="140"/>
      <c r="E17" s="141"/>
      <c r="F17" s="140"/>
      <c r="G17" s="142"/>
      <c r="H17" s="142"/>
      <c r="I17" s="142"/>
      <c r="J17" s="143"/>
      <c r="K17" s="144"/>
    </row>
    <row r="18" spans="1:11" x14ac:dyDescent="0.25">
      <c r="A18" s="139"/>
      <c r="B18" s="139"/>
      <c r="C18" s="140"/>
      <c r="D18" s="140"/>
      <c r="E18" s="141"/>
      <c r="F18" s="140"/>
      <c r="G18" s="142"/>
      <c r="H18" s="142"/>
      <c r="I18" s="142"/>
      <c r="J18" s="143"/>
      <c r="K18" s="144"/>
    </row>
    <row r="19" spans="1:11" x14ac:dyDescent="0.25">
      <c r="A19" s="139"/>
      <c r="B19" s="139"/>
      <c r="C19" s="140"/>
      <c r="D19" s="140"/>
      <c r="E19" s="141"/>
      <c r="F19" s="140"/>
      <c r="G19" s="142"/>
      <c r="H19" s="142"/>
      <c r="I19" s="142"/>
      <c r="J19" s="143"/>
      <c r="K19" s="144"/>
    </row>
    <row r="20" spans="1:11" x14ac:dyDescent="0.25">
      <c r="A20" s="139"/>
      <c r="B20" s="139"/>
      <c r="C20" s="140"/>
      <c r="D20" s="140"/>
      <c r="E20" s="141"/>
      <c r="F20" s="140"/>
      <c r="G20" s="142"/>
      <c r="H20" s="142"/>
      <c r="I20" s="142"/>
      <c r="J20" s="143"/>
      <c r="K20" s="144"/>
    </row>
    <row r="21" spans="1:11" x14ac:dyDescent="0.25">
      <c r="A21" s="139"/>
      <c r="B21" s="139"/>
      <c r="C21" s="140"/>
      <c r="D21" s="140"/>
      <c r="E21" s="141"/>
      <c r="F21" s="140"/>
      <c r="G21" s="142"/>
      <c r="H21" s="142"/>
      <c r="I21" s="142"/>
      <c r="J21" s="143"/>
      <c r="K21" s="144"/>
    </row>
    <row r="22" spans="1:11" x14ac:dyDescent="0.25">
      <c r="A22" s="139"/>
      <c r="B22" s="139"/>
      <c r="C22" s="140"/>
      <c r="D22" s="140"/>
      <c r="E22" s="141"/>
      <c r="F22" s="140"/>
      <c r="G22" s="142"/>
      <c r="H22" s="142"/>
      <c r="I22" s="142"/>
      <c r="J22" s="143"/>
      <c r="K22" s="144"/>
    </row>
    <row r="23" spans="1:11" x14ac:dyDescent="0.25">
      <c r="A23" s="139"/>
      <c r="B23" s="139"/>
      <c r="C23" s="140"/>
      <c r="D23" s="140"/>
      <c r="E23" s="141"/>
      <c r="F23" s="140"/>
      <c r="G23" s="142"/>
      <c r="H23" s="142"/>
      <c r="I23" s="142"/>
      <c r="J23" s="143"/>
      <c r="K23" s="144"/>
    </row>
    <row r="24" spans="1:11" x14ac:dyDescent="0.25">
      <c r="A24" s="139"/>
      <c r="B24" s="139"/>
      <c r="C24" s="140"/>
      <c r="D24" s="140"/>
      <c r="E24" s="141"/>
      <c r="F24" s="140"/>
      <c r="G24" s="142"/>
      <c r="H24" s="142"/>
      <c r="I24" s="142"/>
      <c r="J24" s="143"/>
      <c r="K24" s="144"/>
    </row>
    <row r="25" spans="1:11" x14ac:dyDescent="0.25">
      <c r="A25" s="139"/>
      <c r="B25" s="139"/>
      <c r="C25" s="140"/>
      <c r="D25" s="140"/>
      <c r="E25" s="141"/>
      <c r="F25" s="140"/>
      <c r="G25" s="142"/>
      <c r="H25" s="142"/>
      <c r="I25" s="142"/>
      <c r="J25" s="143"/>
      <c r="K25" s="144"/>
    </row>
    <row r="26" spans="1:11" x14ac:dyDescent="0.25">
      <c r="A26" s="139"/>
      <c r="B26" s="139"/>
      <c r="C26" s="140"/>
      <c r="D26" s="140"/>
      <c r="E26" s="141"/>
      <c r="F26" s="140"/>
      <c r="G26" s="142"/>
      <c r="H26" s="142"/>
      <c r="I26" s="142"/>
      <c r="J26" s="143"/>
      <c r="K26" s="144"/>
    </row>
    <row r="27" spans="1:11" x14ac:dyDescent="0.25">
      <c r="A27" s="139"/>
      <c r="B27" s="139"/>
      <c r="C27" s="140"/>
      <c r="D27" s="140"/>
      <c r="E27" s="141"/>
      <c r="F27" s="140"/>
      <c r="G27" s="142"/>
      <c r="H27" s="142"/>
      <c r="I27" s="142"/>
      <c r="J27" s="143"/>
      <c r="K27" s="144"/>
    </row>
    <row r="28" spans="1:11" x14ac:dyDescent="0.25">
      <c r="A28" s="139"/>
      <c r="B28" s="139"/>
      <c r="C28" s="140"/>
      <c r="D28" s="140"/>
      <c r="E28" s="141"/>
      <c r="F28" s="140"/>
      <c r="G28" s="142"/>
      <c r="H28" s="142"/>
      <c r="I28" s="142"/>
      <c r="J28" s="143"/>
      <c r="K28" s="144"/>
    </row>
    <row r="29" spans="1:11" x14ac:dyDescent="0.25">
      <c r="A29" s="139"/>
      <c r="B29" s="139"/>
      <c r="C29" s="140"/>
      <c r="D29" s="140"/>
      <c r="E29" s="141"/>
      <c r="F29" s="140"/>
      <c r="G29" s="142"/>
      <c r="H29" s="142"/>
      <c r="I29" s="142"/>
      <c r="J29" s="143"/>
      <c r="K29" s="144"/>
    </row>
    <row r="30" spans="1:11" x14ac:dyDescent="0.25">
      <c r="A30" s="139"/>
      <c r="B30" s="139"/>
      <c r="C30" s="140"/>
      <c r="D30" s="140"/>
      <c r="E30" s="141"/>
      <c r="F30" s="140"/>
      <c r="G30" s="142"/>
      <c r="H30" s="142"/>
      <c r="I30" s="142"/>
      <c r="J30" s="143"/>
      <c r="K30" s="144"/>
    </row>
    <row r="31" spans="1:11" x14ac:dyDescent="0.25">
      <c r="A31" s="139"/>
      <c r="B31" s="139"/>
      <c r="C31" s="140"/>
      <c r="D31" s="140"/>
      <c r="E31" s="141"/>
      <c r="F31" s="140"/>
      <c r="G31" s="142"/>
      <c r="H31" s="142"/>
      <c r="I31" s="142"/>
      <c r="J31" s="143"/>
      <c r="K31" s="144"/>
    </row>
    <row r="32" spans="1:11" x14ac:dyDescent="0.25">
      <c r="A32" s="139"/>
      <c r="B32" s="139"/>
      <c r="C32" s="140"/>
      <c r="D32" s="140"/>
      <c r="E32" s="141"/>
      <c r="F32" s="140"/>
      <c r="G32" s="142"/>
      <c r="H32" s="142"/>
      <c r="I32" s="142"/>
      <c r="J32" s="143"/>
      <c r="K32" s="144"/>
    </row>
    <row r="33" spans="1:11" x14ac:dyDescent="0.25">
      <c r="A33" s="139"/>
      <c r="B33" s="139"/>
      <c r="C33" s="140"/>
      <c r="D33" s="140"/>
      <c r="E33" s="141"/>
      <c r="F33" s="140"/>
      <c r="G33" s="142"/>
      <c r="H33" s="142"/>
      <c r="I33" s="142"/>
      <c r="J33" s="143"/>
      <c r="K33" s="144"/>
    </row>
    <row r="34" spans="1:11" x14ac:dyDescent="0.25">
      <c r="A34" s="139"/>
      <c r="B34" s="139"/>
      <c r="C34" s="140"/>
      <c r="D34" s="140"/>
      <c r="E34" s="141"/>
      <c r="F34" s="140"/>
      <c r="G34" s="142"/>
      <c r="H34" s="142"/>
      <c r="I34" s="142"/>
      <c r="J34" s="143"/>
      <c r="K34" s="144"/>
    </row>
    <row r="35" spans="1:11" x14ac:dyDescent="0.25">
      <c r="A35" s="139"/>
      <c r="B35" s="139"/>
      <c r="C35" s="140"/>
      <c r="D35" s="140"/>
      <c r="E35" s="141"/>
      <c r="F35" s="140"/>
      <c r="G35" s="142"/>
      <c r="H35" s="142"/>
      <c r="I35" s="142"/>
      <c r="J35" s="143"/>
      <c r="K35" s="144"/>
    </row>
    <row r="36" spans="1:11" x14ac:dyDescent="0.25">
      <c r="A36" s="139"/>
      <c r="B36" s="139"/>
      <c r="C36" s="140"/>
      <c r="D36" s="140"/>
      <c r="E36" s="141"/>
      <c r="F36" s="140"/>
      <c r="G36" s="142"/>
      <c r="H36" s="142"/>
      <c r="I36" s="142"/>
      <c r="J36" s="143"/>
      <c r="K36" s="144"/>
    </row>
    <row r="37" spans="1:11" x14ac:dyDescent="0.25">
      <c r="A37" s="139"/>
      <c r="B37" s="139"/>
      <c r="C37" s="140"/>
      <c r="D37" s="140"/>
      <c r="E37" s="141"/>
      <c r="F37" s="140"/>
      <c r="G37" s="142"/>
      <c r="H37" s="142"/>
      <c r="I37" s="142"/>
      <c r="J37" s="143"/>
      <c r="K37" s="144"/>
    </row>
    <row r="38" spans="1:11" x14ac:dyDescent="0.25">
      <c r="A38" s="139"/>
      <c r="B38" s="139"/>
      <c r="C38" s="140"/>
      <c r="D38" s="140"/>
      <c r="E38" s="141"/>
      <c r="F38" s="140"/>
      <c r="G38" s="142"/>
      <c r="H38" s="142"/>
      <c r="I38" s="142"/>
      <c r="J38" s="143"/>
      <c r="K38" s="144"/>
    </row>
    <row r="39" spans="1:11" x14ac:dyDescent="0.25">
      <c r="A39" s="139"/>
      <c r="B39" s="139"/>
      <c r="C39" s="140"/>
      <c r="D39" s="140"/>
      <c r="E39" s="141"/>
      <c r="F39" s="140"/>
      <c r="G39" s="142"/>
      <c r="H39" s="142"/>
      <c r="I39" s="142"/>
      <c r="J39" s="143"/>
      <c r="K39" s="144"/>
    </row>
    <row r="40" spans="1:11" x14ac:dyDescent="0.25">
      <c r="A40" s="139"/>
      <c r="B40" s="139"/>
      <c r="C40" s="140"/>
      <c r="D40" s="140"/>
      <c r="E40" s="141"/>
      <c r="F40" s="140"/>
      <c r="G40" s="142"/>
      <c r="H40" s="142"/>
      <c r="I40" s="142"/>
      <c r="J40" s="143"/>
      <c r="K40" s="144"/>
    </row>
    <row r="41" spans="1:11" x14ac:dyDescent="0.25">
      <c r="A41" s="139"/>
      <c r="B41" s="139"/>
      <c r="C41" s="140"/>
      <c r="D41" s="140"/>
      <c r="E41" s="141"/>
      <c r="F41" s="140"/>
      <c r="G41" s="142"/>
      <c r="H41" s="142"/>
      <c r="I41" s="142"/>
      <c r="J41" s="143"/>
      <c r="K41" s="144"/>
    </row>
    <row r="42" spans="1:11" x14ac:dyDescent="0.25">
      <c r="A42" s="139"/>
      <c r="B42" s="139"/>
      <c r="C42" s="140"/>
      <c r="D42" s="140"/>
      <c r="E42" s="141"/>
      <c r="F42" s="140"/>
      <c r="G42" s="142"/>
      <c r="H42" s="142"/>
      <c r="I42" s="142"/>
      <c r="J42" s="143"/>
      <c r="K42" s="144"/>
    </row>
    <row r="43" spans="1:11" x14ac:dyDescent="0.25">
      <c r="A43" s="139"/>
      <c r="B43" s="139"/>
      <c r="C43" s="140"/>
      <c r="D43" s="140"/>
      <c r="E43" s="141"/>
      <c r="F43" s="140"/>
      <c r="G43" s="142"/>
      <c r="H43" s="142"/>
      <c r="I43" s="142"/>
      <c r="J43" s="143"/>
      <c r="K43" s="144"/>
    </row>
    <row r="44" spans="1:11" x14ac:dyDescent="0.25">
      <c r="A44" s="139"/>
      <c r="B44" s="139"/>
      <c r="C44" s="140"/>
      <c r="D44" s="140"/>
      <c r="E44" s="141"/>
      <c r="F44" s="140"/>
      <c r="G44" s="142"/>
      <c r="H44" s="142"/>
      <c r="I44" s="142"/>
      <c r="J44" s="143"/>
      <c r="K44" s="144"/>
    </row>
    <row r="45" spans="1:11" x14ac:dyDescent="0.25">
      <c r="A45" s="139"/>
      <c r="B45" s="139"/>
      <c r="C45" s="140"/>
      <c r="D45" s="140"/>
      <c r="E45" s="141"/>
      <c r="F45" s="140"/>
      <c r="G45" s="142"/>
      <c r="H45" s="142"/>
      <c r="I45" s="142"/>
      <c r="J45" s="143"/>
      <c r="K45" s="144"/>
    </row>
    <row r="46" spans="1:11" x14ac:dyDescent="0.25">
      <c r="A46" s="139"/>
      <c r="B46" s="139"/>
      <c r="C46" s="140"/>
      <c r="D46" s="140"/>
      <c r="E46" s="141"/>
      <c r="F46" s="140"/>
      <c r="G46" s="142"/>
      <c r="H46" s="142"/>
      <c r="I46" s="142"/>
      <c r="J46" s="143"/>
      <c r="K46" s="144"/>
    </row>
    <row r="47" spans="1:11" x14ac:dyDescent="0.25">
      <c r="A47" s="139"/>
      <c r="B47" s="139"/>
      <c r="C47" s="140"/>
      <c r="D47" s="140"/>
      <c r="E47" s="141"/>
      <c r="F47" s="140"/>
      <c r="G47" s="142"/>
      <c r="H47" s="142"/>
      <c r="I47" s="142"/>
      <c r="J47" s="143"/>
      <c r="K47" s="144"/>
    </row>
    <row r="48" spans="1:11" x14ac:dyDescent="0.25">
      <c r="A48" s="139"/>
      <c r="B48" s="139"/>
      <c r="C48" s="140"/>
      <c r="D48" s="140"/>
      <c r="E48" s="141"/>
      <c r="F48" s="140"/>
      <c r="G48" s="142"/>
      <c r="H48" s="142"/>
      <c r="I48" s="142"/>
      <c r="J48" s="143"/>
      <c r="K48" s="144"/>
    </row>
    <row r="49" spans="1:11" x14ac:dyDescent="0.25">
      <c r="A49" s="139"/>
      <c r="B49" s="139"/>
      <c r="C49" s="140"/>
      <c r="D49" s="140"/>
      <c r="E49" s="141"/>
      <c r="F49" s="140"/>
      <c r="G49" s="142"/>
      <c r="H49" s="142"/>
      <c r="I49" s="142"/>
      <c r="J49" s="143"/>
      <c r="K49" s="144"/>
    </row>
    <row r="50" spans="1:11" x14ac:dyDescent="0.25">
      <c r="A50" s="139"/>
      <c r="B50" s="139"/>
      <c r="C50" s="140"/>
      <c r="D50" s="140"/>
      <c r="E50" s="141"/>
      <c r="F50" s="140"/>
      <c r="G50" s="142"/>
      <c r="H50" s="142"/>
      <c r="I50" s="142"/>
      <c r="J50" s="143"/>
      <c r="K50" s="144"/>
    </row>
    <row r="51" spans="1:11" x14ac:dyDescent="0.25">
      <c r="A51" s="139"/>
      <c r="B51" s="139"/>
      <c r="C51" s="140"/>
      <c r="D51" s="140"/>
      <c r="E51" s="141"/>
      <c r="F51" s="140"/>
      <c r="G51" s="142"/>
      <c r="H51" s="142"/>
      <c r="I51" s="142"/>
      <c r="J51" s="143"/>
      <c r="K51" s="144"/>
    </row>
    <row r="52" spans="1:11" x14ac:dyDescent="0.25">
      <c r="A52" s="139"/>
      <c r="B52" s="139"/>
      <c r="C52" s="140"/>
      <c r="D52" s="140"/>
      <c r="E52" s="141"/>
      <c r="F52" s="140"/>
      <c r="G52" s="142"/>
      <c r="H52" s="142"/>
      <c r="I52" s="142"/>
      <c r="J52" s="143"/>
      <c r="K52" s="144"/>
    </row>
    <row r="53" spans="1:11" x14ac:dyDescent="0.25">
      <c r="A53" s="139"/>
      <c r="B53" s="139"/>
      <c r="C53" s="140"/>
      <c r="D53" s="140"/>
      <c r="E53" s="141"/>
      <c r="F53" s="140"/>
      <c r="G53" s="142"/>
      <c r="H53" s="142"/>
      <c r="I53" s="142"/>
      <c r="J53" s="143"/>
      <c r="K53" s="144"/>
    </row>
    <row r="54" spans="1:11" x14ac:dyDescent="0.25">
      <c r="A54" s="139"/>
      <c r="B54" s="139"/>
      <c r="C54" s="140"/>
      <c r="D54" s="140"/>
      <c r="E54" s="141"/>
      <c r="F54" s="140"/>
      <c r="G54" s="142"/>
      <c r="H54" s="142"/>
      <c r="I54" s="142"/>
      <c r="J54" s="143"/>
      <c r="K54" s="144"/>
    </row>
    <row r="55" spans="1:11" x14ac:dyDescent="0.25">
      <c r="A55" s="139"/>
      <c r="B55" s="139"/>
      <c r="C55" s="140"/>
      <c r="D55" s="140"/>
      <c r="E55" s="141"/>
      <c r="F55" s="140"/>
      <c r="G55" s="142"/>
      <c r="H55" s="142"/>
      <c r="I55" s="142"/>
      <c r="J55" s="143"/>
      <c r="K55" s="144"/>
    </row>
    <row r="56" spans="1:11" x14ac:dyDescent="0.25">
      <c r="A56" s="139"/>
      <c r="B56" s="139"/>
      <c r="C56" s="140"/>
      <c r="D56" s="140"/>
      <c r="E56" s="141"/>
      <c r="F56" s="140"/>
      <c r="G56" s="142"/>
      <c r="H56" s="142"/>
      <c r="I56" s="142"/>
      <c r="J56" s="143"/>
      <c r="K56" s="144"/>
    </row>
    <row r="57" spans="1:11" x14ac:dyDescent="0.25">
      <c r="A57" s="139"/>
      <c r="B57" s="139"/>
      <c r="C57" s="140"/>
      <c r="D57" s="140"/>
      <c r="E57" s="141"/>
      <c r="F57" s="140"/>
      <c r="G57" s="142"/>
      <c r="H57" s="142"/>
      <c r="I57" s="142"/>
      <c r="J57" s="143"/>
      <c r="K57" s="144"/>
    </row>
    <row r="58" spans="1:11" x14ac:dyDescent="0.25">
      <c r="A58" s="139"/>
      <c r="B58" s="139"/>
      <c r="C58" s="140"/>
      <c r="D58" s="140"/>
      <c r="E58" s="141"/>
      <c r="F58" s="140"/>
      <c r="G58" s="142"/>
      <c r="H58" s="142"/>
      <c r="I58" s="142"/>
      <c r="J58" s="143"/>
      <c r="K58" s="144"/>
    </row>
    <row r="59" spans="1:11" x14ac:dyDescent="0.25">
      <c r="A59" s="139"/>
      <c r="B59" s="139"/>
      <c r="C59" s="140"/>
      <c r="D59" s="140"/>
      <c r="E59" s="141"/>
      <c r="F59" s="140"/>
      <c r="G59" s="142"/>
      <c r="H59" s="142"/>
      <c r="I59" s="142"/>
      <c r="J59" s="143"/>
      <c r="K59" s="144"/>
    </row>
    <row r="60" spans="1:11" x14ac:dyDescent="0.25">
      <c r="A60" s="139"/>
      <c r="B60" s="139"/>
      <c r="C60" s="140"/>
      <c r="D60" s="140"/>
      <c r="E60" s="141"/>
      <c r="F60" s="140"/>
      <c r="G60" s="142"/>
      <c r="H60" s="142"/>
      <c r="I60" s="142"/>
      <c r="J60" s="143"/>
      <c r="K60" s="144"/>
    </row>
    <row r="61" spans="1:11" x14ac:dyDescent="0.25">
      <c r="A61" s="139"/>
      <c r="B61" s="139"/>
      <c r="C61" s="140"/>
      <c r="D61" s="140"/>
      <c r="E61" s="141"/>
      <c r="F61" s="140"/>
      <c r="G61" s="142"/>
      <c r="H61" s="142"/>
      <c r="I61" s="142"/>
      <c r="J61" s="143"/>
      <c r="K61" s="144"/>
    </row>
    <row r="62" spans="1:11" x14ac:dyDescent="0.25">
      <c r="A62" s="139"/>
      <c r="B62" s="139"/>
      <c r="C62" s="140"/>
      <c r="D62" s="140"/>
      <c r="E62" s="141"/>
      <c r="F62" s="140"/>
      <c r="G62" s="142"/>
      <c r="H62" s="142"/>
      <c r="I62" s="142"/>
      <c r="J62" s="143"/>
      <c r="K62" s="144"/>
    </row>
    <row r="63" spans="1:11" x14ac:dyDescent="0.25">
      <c r="A63" s="139"/>
      <c r="B63" s="139"/>
      <c r="C63" s="140"/>
      <c r="D63" s="140"/>
      <c r="E63" s="141"/>
      <c r="F63" s="140"/>
      <c r="G63" s="142"/>
      <c r="H63" s="142"/>
      <c r="I63" s="142"/>
      <c r="J63" s="143"/>
      <c r="K63" s="144"/>
    </row>
    <row r="64" spans="1:11" x14ac:dyDescent="0.25">
      <c r="A64" s="139"/>
      <c r="B64" s="139"/>
      <c r="C64" s="140"/>
      <c r="D64" s="140"/>
      <c r="E64" s="141"/>
      <c r="F64" s="140"/>
      <c r="G64" s="142"/>
      <c r="H64" s="142"/>
      <c r="I64" s="142"/>
      <c r="J64" s="143"/>
      <c r="K64" s="144"/>
    </row>
    <row r="65" spans="1:11" x14ac:dyDescent="0.25">
      <c r="A65" s="139"/>
      <c r="B65" s="139"/>
      <c r="C65" s="140"/>
      <c r="D65" s="140"/>
      <c r="E65" s="141"/>
      <c r="F65" s="140"/>
      <c r="G65" s="142"/>
      <c r="H65" s="142"/>
      <c r="I65" s="142"/>
      <c r="J65" s="143"/>
      <c r="K65" s="144"/>
    </row>
    <row r="66" spans="1:11" x14ac:dyDescent="0.25">
      <c r="A66" s="139"/>
      <c r="B66" s="139"/>
      <c r="C66" s="140"/>
      <c r="D66" s="140"/>
      <c r="E66" s="141"/>
      <c r="F66" s="140"/>
      <c r="G66" s="142"/>
      <c r="H66" s="142"/>
      <c r="I66" s="142"/>
      <c r="J66" s="143"/>
      <c r="K66" s="144"/>
    </row>
    <row r="67" spans="1:11" x14ac:dyDescent="0.25">
      <c r="A67" s="139"/>
      <c r="B67" s="139"/>
      <c r="C67" s="140"/>
      <c r="D67" s="140"/>
      <c r="E67" s="141"/>
      <c r="F67" s="140"/>
      <c r="G67" s="142"/>
      <c r="H67" s="142"/>
      <c r="I67" s="142"/>
      <c r="J67" s="143"/>
      <c r="K67" s="144"/>
    </row>
    <row r="68" spans="1:11" x14ac:dyDescent="0.25">
      <c r="A68" s="139"/>
      <c r="B68" s="139"/>
      <c r="C68" s="140"/>
      <c r="D68" s="140"/>
      <c r="E68" s="141"/>
      <c r="F68" s="140"/>
      <c r="G68" s="142"/>
      <c r="H68" s="142"/>
      <c r="I68" s="142"/>
      <c r="J68" s="143"/>
      <c r="K68" s="144"/>
    </row>
    <row r="69" spans="1:11" x14ac:dyDescent="0.25">
      <c r="A69" s="139"/>
      <c r="B69" s="139"/>
      <c r="C69" s="140"/>
      <c r="D69" s="140"/>
      <c r="E69" s="141"/>
      <c r="F69" s="140"/>
      <c r="G69" s="142"/>
      <c r="H69" s="142"/>
      <c r="I69" s="142"/>
      <c r="J69" s="143"/>
      <c r="K69" s="144"/>
    </row>
    <row r="70" spans="1:11" x14ac:dyDescent="0.25">
      <c r="A70" s="139"/>
      <c r="B70" s="139"/>
      <c r="C70" s="140"/>
      <c r="D70" s="140"/>
      <c r="E70" s="141"/>
      <c r="F70" s="140"/>
      <c r="G70" s="142"/>
      <c r="H70" s="142"/>
      <c r="I70" s="142"/>
      <c r="J70" s="143"/>
      <c r="K70" s="144"/>
    </row>
    <row r="71" spans="1:11" x14ac:dyDescent="0.25">
      <c r="A71" s="139"/>
      <c r="B71" s="139"/>
      <c r="C71" s="140"/>
      <c r="D71" s="140"/>
      <c r="E71" s="141"/>
      <c r="F71" s="140"/>
      <c r="G71" s="142"/>
      <c r="H71" s="142"/>
      <c r="I71" s="142"/>
      <c r="J71" s="143"/>
      <c r="K71" s="144"/>
    </row>
    <row r="72" spans="1:11" x14ac:dyDescent="0.25">
      <c r="A72" s="139"/>
      <c r="B72" s="139"/>
      <c r="C72" s="140"/>
      <c r="D72" s="140"/>
      <c r="E72" s="141"/>
      <c r="F72" s="140"/>
      <c r="G72" s="142"/>
      <c r="H72" s="142"/>
      <c r="I72" s="142"/>
      <c r="J72" s="143"/>
      <c r="K72" s="144"/>
    </row>
    <row r="73" spans="1:11" x14ac:dyDescent="0.25">
      <c r="A73" s="139"/>
      <c r="B73" s="139"/>
      <c r="C73" s="140"/>
      <c r="D73" s="140"/>
      <c r="E73" s="141"/>
      <c r="F73" s="140"/>
      <c r="G73" s="142"/>
      <c r="H73" s="142"/>
      <c r="I73" s="142"/>
      <c r="J73" s="143"/>
      <c r="K73" s="144"/>
    </row>
    <row r="74" spans="1:11" x14ac:dyDescent="0.25">
      <c r="A74" s="139"/>
      <c r="B74" s="139"/>
      <c r="C74" s="140"/>
      <c r="D74" s="140"/>
      <c r="E74" s="141"/>
      <c r="F74" s="140"/>
      <c r="G74" s="142"/>
      <c r="H74" s="142"/>
      <c r="I74" s="142"/>
      <c r="J74" s="143"/>
      <c r="K74" s="144"/>
    </row>
    <row r="75" spans="1:11" x14ac:dyDescent="0.25">
      <c r="A75" s="139"/>
      <c r="B75" s="139"/>
      <c r="C75" s="140"/>
      <c r="D75" s="140"/>
      <c r="E75" s="141"/>
      <c r="F75" s="140"/>
      <c r="G75" s="142"/>
      <c r="H75" s="142"/>
      <c r="I75" s="142"/>
      <c r="J75" s="143"/>
      <c r="K75" s="144"/>
    </row>
    <row r="76" spans="1:11" x14ac:dyDescent="0.25">
      <c r="A76" s="139"/>
      <c r="B76" s="139"/>
      <c r="C76" s="140"/>
      <c r="D76" s="140"/>
      <c r="E76" s="141"/>
      <c r="F76" s="140"/>
      <c r="G76" s="142"/>
      <c r="H76" s="142"/>
      <c r="I76" s="142"/>
      <c r="J76" s="143"/>
      <c r="K76" s="144"/>
    </row>
    <row r="77" spans="1:11" x14ac:dyDescent="0.25">
      <c r="A77" s="139"/>
      <c r="B77" s="139"/>
      <c r="C77" s="140"/>
      <c r="D77" s="140"/>
      <c r="E77" s="141"/>
      <c r="F77" s="140"/>
      <c r="G77" s="142"/>
      <c r="H77" s="142"/>
      <c r="I77" s="142"/>
      <c r="J77" s="143"/>
      <c r="K77" s="144"/>
    </row>
    <row r="78" spans="1:11" x14ac:dyDescent="0.25">
      <c r="A78" s="139"/>
      <c r="B78" s="139"/>
      <c r="C78" s="140"/>
      <c r="D78" s="140"/>
      <c r="E78" s="141"/>
      <c r="F78" s="140"/>
      <c r="G78" s="142"/>
      <c r="H78" s="142"/>
      <c r="I78" s="142"/>
      <c r="J78" s="143"/>
      <c r="K78" s="144"/>
    </row>
    <row r="79" spans="1:11" x14ac:dyDescent="0.25">
      <c r="A79" s="139"/>
      <c r="B79" s="139"/>
      <c r="C79" s="140"/>
      <c r="D79" s="140"/>
      <c r="E79" s="141"/>
      <c r="F79" s="140"/>
      <c r="G79" s="142"/>
      <c r="H79" s="142"/>
      <c r="I79" s="142"/>
      <c r="J79" s="143"/>
      <c r="K79" s="144"/>
    </row>
    <row r="80" spans="1:11" x14ac:dyDescent="0.25">
      <c r="A80" s="139"/>
      <c r="B80" s="139"/>
      <c r="C80" s="140"/>
      <c r="D80" s="140"/>
      <c r="E80" s="141"/>
      <c r="F80" s="140"/>
      <c r="G80" s="142"/>
      <c r="H80" s="142"/>
      <c r="I80" s="142"/>
      <c r="J80" s="143"/>
      <c r="K80" s="144"/>
    </row>
    <row r="81" spans="1:11" x14ac:dyDescent="0.25">
      <c r="A81" s="139"/>
      <c r="B81" s="139"/>
      <c r="C81" s="140"/>
      <c r="D81" s="140"/>
      <c r="E81" s="141"/>
      <c r="F81" s="140"/>
      <c r="G81" s="142"/>
      <c r="H81" s="142"/>
      <c r="I81" s="142"/>
      <c r="J81" s="143"/>
      <c r="K81" s="144"/>
    </row>
    <row r="82" spans="1:11" x14ac:dyDescent="0.25">
      <c r="A82" s="139"/>
      <c r="B82" s="139"/>
      <c r="C82" s="140"/>
      <c r="D82" s="140"/>
      <c r="E82" s="141"/>
      <c r="F82" s="140"/>
      <c r="G82" s="142"/>
      <c r="H82" s="142"/>
      <c r="I82" s="142"/>
      <c r="J82" s="143"/>
      <c r="K82" s="144"/>
    </row>
    <row r="83" spans="1:11" x14ac:dyDescent="0.25">
      <c r="A83" s="139"/>
      <c r="B83" s="139"/>
      <c r="C83" s="140"/>
      <c r="D83" s="140"/>
      <c r="E83" s="141"/>
      <c r="F83" s="140"/>
      <c r="G83" s="142"/>
      <c r="H83" s="142"/>
      <c r="I83" s="142"/>
      <c r="J83" s="143"/>
      <c r="K83" s="144"/>
    </row>
    <row r="84" spans="1:11" x14ac:dyDescent="0.25">
      <c r="A84" s="139"/>
      <c r="B84" s="139"/>
      <c r="C84" s="140"/>
      <c r="D84" s="140"/>
      <c r="E84" s="141"/>
      <c r="F84" s="140"/>
      <c r="G84" s="142"/>
      <c r="H84" s="142"/>
      <c r="I84" s="142"/>
      <c r="J84" s="143"/>
      <c r="K84" s="144"/>
    </row>
    <row r="85" spans="1:11" x14ac:dyDescent="0.25">
      <c r="A85" s="139"/>
      <c r="B85" s="139"/>
      <c r="C85" s="140"/>
      <c r="D85" s="140"/>
      <c r="E85" s="141"/>
      <c r="F85" s="140"/>
      <c r="G85" s="142"/>
      <c r="H85" s="142"/>
      <c r="I85" s="142"/>
      <c r="J85" s="143"/>
      <c r="K85" s="144"/>
    </row>
    <row r="86" spans="1:11" x14ac:dyDescent="0.25">
      <c r="A86" s="139"/>
      <c r="B86" s="139"/>
      <c r="C86" s="140"/>
      <c r="D86" s="140"/>
      <c r="E86" s="141"/>
      <c r="F86" s="140"/>
      <c r="G86" s="142"/>
      <c r="H86" s="142"/>
      <c r="I86" s="142"/>
      <c r="J86" s="143"/>
      <c r="K86" s="144"/>
    </row>
    <row r="87" spans="1:11" x14ac:dyDescent="0.25">
      <c r="A87" s="139"/>
      <c r="B87" s="139"/>
      <c r="C87" s="140"/>
      <c r="D87" s="140"/>
      <c r="E87" s="141"/>
      <c r="F87" s="140"/>
      <c r="G87" s="142"/>
      <c r="H87" s="142"/>
      <c r="I87" s="142"/>
      <c r="J87" s="143"/>
      <c r="K87" s="144"/>
    </row>
    <row r="88" spans="1:11" x14ac:dyDescent="0.25">
      <c r="A88" s="139"/>
      <c r="B88" s="139"/>
      <c r="C88" s="140"/>
      <c r="D88" s="140"/>
      <c r="E88" s="141"/>
      <c r="F88" s="140"/>
      <c r="G88" s="142"/>
      <c r="H88" s="142"/>
      <c r="I88" s="142"/>
      <c r="J88" s="143"/>
      <c r="K88" s="144"/>
    </row>
    <row r="89" spans="1:11" x14ac:dyDescent="0.25">
      <c r="A89" s="139"/>
      <c r="B89" s="139"/>
      <c r="C89" s="140"/>
      <c r="D89" s="140"/>
      <c r="E89" s="141"/>
      <c r="F89" s="140"/>
      <c r="G89" s="142"/>
      <c r="H89" s="142"/>
      <c r="I89" s="142"/>
      <c r="J89" s="143"/>
      <c r="K89" s="144"/>
    </row>
    <row r="90" spans="1:11" x14ac:dyDescent="0.25">
      <c r="A90" s="139"/>
      <c r="B90" s="139"/>
      <c r="C90" s="140"/>
      <c r="D90" s="140"/>
      <c r="E90" s="141"/>
      <c r="F90" s="140"/>
      <c r="G90" s="142"/>
      <c r="H90" s="142"/>
      <c r="I90" s="142"/>
      <c r="J90" s="143"/>
      <c r="K90" s="144"/>
    </row>
    <row r="91" spans="1:11" x14ac:dyDescent="0.25">
      <c r="A91" s="139"/>
      <c r="B91" s="139"/>
      <c r="C91" s="140"/>
      <c r="D91" s="140"/>
      <c r="E91" s="141"/>
      <c r="F91" s="140"/>
      <c r="G91" s="142"/>
      <c r="H91" s="142"/>
      <c r="I91" s="142"/>
      <c r="J91" s="143"/>
      <c r="K91" s="144"/>
    </row>
    <row r="92" spans="1:11" x14ac:dyDescent="0.25">
      <c r="A92" s="139"/>
      <c r="B92" s="139"/>
      <c r="C92" s="140"/>
      <c r="D92" s="140"/>
      <c r="E92" s="141"/>
      <c r="F92" s="140"/>
      <c r="G92" s="142"/>
      <c r="H92" s="142"/>
      <c r="I92" s="142"/>
      <c r="J92" s="143"/>
      <c r="K92" s="144"/>
    </row>
    <row r="93" spans="1:11" x14ac:dyDescent="0.25">
      <c r="A93" s="139"/>
      <c r="B93" s="139"/>
      <c r="C93" s="140"/>
      <c r="D93" s="140"/>
      <c r="E93" s="141"/>
      <c r="F93" s="140"/>
      <c r="G93" s="142"/>
      <c r="H93" s="142"/>
      <c r="I93" s="142"/>
      <c r="J93" s="143"/>
      <c r="K93" s="144"/>
    </row>
    <row r="94" spans="1:11" x14ac:dyDescent="0.25">
      <c r="A94" s="139"/>
      <c r="B94" s="139"/>
      <c r="C94" s="140"/>
      <c r="D94" s="140"/>
      <c r="E94" s="141"/>
      <c r="F94" s="140"/>
      <c r="G94" s="142"/>
      <c r="H94" s="142"/>
      <c r="I94" s="142"/>
      <c r="J94" s="143"/>
      <c r="K94" s="144"/>
    </row>
    <row r="95" spans="1:11" x14ac:dyDescent="0.25">
      <c r="A95" s="139"/>
      <c r="B95" s="139"/>
      <c r="C95" s="140"/>
      <c r="D95" s="140"/>
      <c r="E95" s="141"/>
      <c r="F95" s="140"/>
      <c r="G95" s="142"/>
      <c r="H95" s="142"/>
      <c r="I95" s="142"/>
      <c r="J95" s="143"/>
      <c r="K95" s="144"/>
    </row>
    <row r="96" spans="1:11" x14ac:dyDescent="0.25">
      <c r="A96" s="139"/>
      <c r="B96" s="139"/>
      <c r="C96" s="140"/>
      <c r="D96" s="140"/>
      <c r="E96" s="141"/>
      <c r="F96" s="140"/>
      <c r="G96" s="142"/>
      <c r="H96" s="142"/>
      <c r="I96" s="142"/>
      <c r="J96" s="143"/>
      <c r="K96" s="144"/>
    </row>
    <row r="97" spans="1:11" x14ac:dyDescent="0.25">
      <c r="A97" s="139"/>
      <c r="B97" s="139"/>
      <c r="C97" s="140"/>
      <c r="D97" s="140"/>
      <c r="E97" s="141"/>
      <c r="F97" s="140"/>
      <c r="G97" s="142"/>
      <c r="H97" s="142"/>
      <c r="I97" s="142"/>
      <c r="J97" s="143"/>
      <c r="K97" s="144"/>
    </row>
    <row r="98" spans="1:11" x14ac:dyDescent="0.25">
      <c r="A98" s="139"/>
      <c r="B98" s="139"/>
      <c r="C98" s="140"/>
      <c r="D98" s="140"/>
      <c r="E98" s="141"/>
      <c r="F98" s="140"/>
      <c r="G98" s="142"/>
      <c r="H98" s="142"/>
      <c r="I98" s="142"/>
      <c r="J98" s="143"/>
      <c r="K98" s="144"/>
    </row>
    <row r="99" spans="1:11" x14ac:dyDescent="0.25">
      <c r="A99" s="139"/>
      <c r="B99" s="139"/>
      <c r="C99" s="140"/>
      <c r="D99" s="140"/>
      <c r="E99" s="141"/>
      <c r="F99" s="140"/>
      <c r="G99" s="142"/>
      <c r="H99" s="142"/>
      <c r="I99" s="142"/>
      <c r="J99" s="143"/>
      <c r="K99" s="144"/>
    </row>
    <row r="100" spans="1:11" x14ac:dyDescent="0.25">
      <c r="A100" s="139"/>
      <c r="B100" s="139"/>
      <c r="C100" s="140"/>
      <c r="D100" s="140"/>
      <c r="E100" s="141"/>
      <c r="F100" s="140"/>
      <c r="G100" s="142"/>
      <c r="H100" s="142"/>
      <c r="I100" s="142"/>
      <c r="J100" s="143"/>
      <c r="K100" s="144"/>
    </row>
    <row r="101" spans="1:11" x14ac:dyDescent="0.25">
      <c r="A101" s="139"/>
      <c r="B101" s="139"/>
      <c r="C101" s="140"/>
      <c r="D101" s="140"/>
      <c r="E101" s="141"/>
      <c r="F101" s="140"/>
      <c r="G101" s="142"/>
      <c r="H101" s="142"/>
      <c r="I101" s="142"/>
      <c r="J101" s="143"/>
      <c r="K101" s="144"/>
    </row>
    <row r="102" spans="1:11" x14ac:dyDescent="0.25">
      <c r="A102" s="139"/>
      <c r="B102" s="139"/>
      <c r="C102" s="140"/>
      <c r="D102" s="140"/>
      <c r="E102" s="141"/>
      <c r="F102" s="140"/>
      <c r="G102" s="142"/>
      <c r="H102" s="142"/>
      <c r="I102" s="142"/>
      <c r="J102" s="143"/>
      <c r="K102" s="144"/>
    </row>
    <row r="103" spans="1:11" x14ac:dyDescent="0.25">
      <c r="A103" s="139"/>
      <c r="B103" s="139"/>
      <c r="C103" s="140"/>
      <c r="D103" s="140"/>
      <c r="E103" s="141"/>
      <c r="F103" s="140"/>
      <c r="G103" s="142"/>
      <c r="H103" s="142"/>
      <c r="I103" s="142"/>
      <c r="J103" s="143"/>
      <c r="K103" s="144"/>
    </row>
    <row r="104" spans="1:11" x14ac:dyDescent="0.25">
      <c r="A104" s="139"/>
      <c r="B104" s="139"/>
      <c r="C104" s="140"/>
      <c r="D104" s="140"/>
      <c r="E104" s="141"/>
      <c r="F104" s="140"/>
      <c r="G104" s="142"/>
      <c r="H104" s="142"/>
      <c r="I104" s="142"/>
      <c r="J104" s="143"/>
      <c r="K104" s="144"/>
    </row>
    <row r="105" spans="1:11" x14ac:dyDescent="0.25">
      <c r="A105" s="139"/>
      <c r="B105" s="139"/>
      <c r="C105" s="140"/>
      <c r="D105" s="140"/>
      <c r="E105" s="141"/>
      <c r="F105" s="140"/>
      <c r="G105" s="142"/>
      <c r="H105" s="142"/>
      <c r="I105" s="142"/>
      <c r="J105" s="143"/>
      <c r="K105" s="144"/>
    </row>
    <row r="106" spans="1:11" x14ac:dyDescent="0.25">
      <c r="A106" s="139"/>
      <c r="B106" s="139"/>
      <c r="C106" s="140"/>
      <c r="D106" s="140"/>
      <c r="E106" s="141"/>
      <c r="F106" s="140"/>
      <c r="G106" s="142"/>
      <c r="H106" s="142"/>
      <c r="I106" s="142"/>
      <c r="J106" s="143"/>
      <c r="K106" s="144"/>
    </row>
    <row r="107" spans="1:11" x14ac:dyDescent="0.25">
      <c r="A107" s="139"/>
      <c r="B107" s="139"/>
      <c r="C107" s="140"/>
      <c r="D107" s="140"/>
      <c r="E107" s="141"/>
      <c r="F107" s="140"/>
      <c r="G107" s="142"/>
      <c r="H107" s="142"/>
      <c r="I107" s="142"/>
      <c r="J107" s="143"/>
      <c r="K107" s="144"/>
    </row>
    <row r="108" spans="1:11" x14ac:dyDescent="0.25">
      <c r="A108" s="139"/>
      <c r="B108" s="139"/>
      <c r="C108" s="140"/>
      <c r="D108" s="140"/>
      <c r="E108" s="141"/>
      <c r="F108" s="140"/>
      <c r="G108" s="142"/>
      <c r="H108" s="142"/>
      <c r="I108" s="142"/>
      <c r="J108" s="143"/>
      <c r="K108" s="144"/>
    </row>
    <row r="109" spans="1:11" x14ac:dyDescent="0.25">
      <c r="A109" s="139"/>
      <c r="B109" s="139"/>
      <c r="C109" s="140"/>
      <c r="D109" s="140"/>
      <c r="E109" s="141"/>
      <c r="F109" s="140"/>
      <c r="G109" s="142"/>
      <c r="H109" s="142"/>
      <c r="I109" s="142"/>
      <c r="J109" s="143"/>
      <c r="K109" s="144"/>
    </row>
    <row r="110" spans="1:11" x14ac:dyDescent="0.25">
      <c r="A110" s="139"/>
      <c r="B110" s="139"/>
      <c r="C110" s="140"/>
      <c r="D110" s="140"/>
      <c r="E110" s="141"/>
      <c r="F110" s="140"/>
      <c r="G110" s="142"/>
      <c r="H110" s="142"/>
      <c r="I110" s="142"/>
      <c r="J110" s="143"/>
      <c r="K110" s="144"/>
    </row>
    <row r="111" spans="1:11" x14ac:dyDescent="0.25">
      <c r="A111" s="139"/>
      <c r="B111" s="139"/>
      <c r="C111" s="140"/>
      <c r="D111" s="140"/>
      <c r="E111" s="141"/>
      <c r="F111" s="140"/>
      <c r="G111" s="142"/>
      <c r="H111" s="142"/>
      <c r="I111" s="142"/>
      <c r="J111" s="143"/>
      <c r="K111" s="144"/>
    </row>
    <row r="112" spans="1:11" x14ac:dyDescent="0.25">
      <c r="A112" s="139"/>
      <c r="B112" s="139"/>
      <c r="C112" s="140"/>
      <c r="D112" s="140"/>
      <c r="E112" s="141"/>
      <c r="F112" s="140"/>
      <c r="G112" s="142"/>
      <c r="H112" s="142"/>
      <c r="I112" s="142"/>
      <c r="J112" s="143"/>
      <c r="K112" s="144"/>
    </row>
    <row r="113" spans="1:11" x14ac:dyDescent="0.25">
      <c r="A113" s="139"/>
      <c r="B113" s="139"/>
      <c r="C113" s="140"/>
      <c r="D113" s="140"/>
      <c r="E113" s="141"/>
      <c r="F113" s="140"/>
      <c r="G113" s="142"/>
      <c r="H113" s="142"/>
      <c r="I113" s="142"/>
      <c r="J113" s="143"/>
      <c r="K113" s="144"/>
    </row>
    <row r="114" spans="1:11" x14ac:dyDescent="0.25">
      <c r="A114" s="139"/>
      <c r="B114" s="139"/>
      <c r="C114" s="140"/>
      <c r="D114" s="140"/>
      <c r="E114" s="141"/>
      <c r="F114" s="140"/>
      <c r="G114" s="142"/>
      <c r="H114" s="142"/>
      <c r="I114" s="142"/>
      <c r="J114" s="143"/>
      <c r="K114" s="144"/>
    </row>
    <row r="115" spans="1:11" x14ac:dyDescent="0.25">
      <c r="A115" s="139"/>
      <c r="B115" s="139"/>
      <c r="C115" s="140"/>
      <c r="D115" s="140"/>
      <c r="E115" s="141"/>
      <c r="F115" s="140"/>
      <c r="G115" s="142"/>
      <c r="H115" s="142"/>
      <c r="I115" s="142"/>
      <c r="J115" s="143"/>
      <c r="K115" s="144"/>
    </row>
    <row r="116" spans="1:11" x14ac:dyDescent="0.25">
      <c r="A116" s="139"/>
      <c r="B116" s="139"/>
      <c r="C116" s="140"/>
      <c r="D116" s="140"/>
      <c r="E116" s="141"/>
      <c r="F116" s="140"/>
      <c r="G116" s="142"/>
      <c r="H116" s="142"/>
      <c r="I116" s="142"/>
      <c r="J116" s="143"/>
      <c r="K116" s="144"/>
    </row>
    <row r="117" spans="1:11" x14ac:dyDescent="0.25">
      <c r="A117" s="139"/>
      <c r="B117" s="139"/>
      <c r="C117" s="140"/>
      <c r="D117" s="140"/>
      <c r="E117" s="141"/>
      <c r="F117" s="140"/>
      <c r="G117" s="142"/>
      <c r="H117" s="142"/>
      <c r="I117" s="142"/>
      <c r="J117" s="143"/>
      <c r="K117" s="144"/>
    </row>
    <row r="118" spans="1:11" x14ac:dyDescent="0.25">
      <c r="A118" s="139"/>
      <c r="B118" s="139"/>
      <c r="C118" s="140"/>
      <c r="D118" s="140"/>
      <c r="E118" s="141"/>
      <c r="F118" s="140"/>
      <c r="G118" s="142"/>
      <c r="H118" s="142"/>
      <c r="I118" s="142"/>
      <c r="J118" s="143"/>
      <c r="K118" s="144"/>
    </row>
    <row r="119" spans="1:11" x14ac:dyDescent="0.25">
      <c r="A119" s="139"/>
      <c r="B119" s="139"/>
      <c r="C119" s="140"/>
      <c r="D119" s="140"/>
      <c r="E119" s="141"/>
      <c r="F119" s="140"/>
      <c r="G119" s="142"/>
      <c r="H119" s="142"/>
      <c r="I119" s="142"/>
      <c r="J119" s="143"/>
      <c r="K119" s="144"/>
    </row>
    <row r="120" spans="1:11" x14ac:dyDescent="0.25">
      <c r="A120" s="139"/>
      <c r="B120" s="139"/>
      <c r="C120" s="140"/>
      <c r="D120" s="140"/>
      <c r="E120" s="141"/>
      <c r="F120" s="140"/>
      <c r="G120" s="142"/>
      <c r="H120" s="142"/>
      <c r="I120" s="142"/>
      <c r="J120" s="143"/>
      <c r="K120" s="144"/>
    </row>
    <row r="121" spans="1:11" x14ac:dyDescent="0.25">
      <c r="A121" s="139"/>
      <c r="B121" s="139"/>
      <c r="C121" s="140"/>
      <c r="D121" s="140"/>
      <c r="E121" s="141"/>
      <c r="F121" s="140"/>
      <c r="G121" s="142"/>
      <c r="H121" s="142"/>
      <c r="I121" s="142"/>
      <c r="J121" s="143"/>
      <c r="K121" s="144"/>
    </row>
    <row r="122" spans="1:11" x14ac:dyDescent="0.25">
      <c r="A122" s="139"/>
      <c r="B122" s="139"/>
      <c r="C122" s="140"/>
      <c r="D122" s="140"/>
      <c r="E122" s="141"/>
      <c r="F122" s="140"/>
      <c r="G122" s="142"/>
      <c r="H122" s="142"/>
      <c r="I122" s="142"/>
      <c r="J122" s="143"/>
      <c r="K122" s="144"/>
    </row>
    <row r="123" spans="1:11" x14ac:dyDescent="0.25">
      <c r="A123" s="139"/>
      <c r="B123" s="139"/>
      <c r="C123" s="140"/>
      <c r="D123" s="140"/>
      <c r="E123" s="141"/>
      <c r="F123" s="140"/>
      <c r="G123" s="142"/>
      <c r="H123" s="142"/>
      <c r="I123" s="142"/>
      <c r="J123" s="143"/>
      <c r="K123" s="144"/>
    </row>
    <row r="124" spans="1:11" x14ac:dyDescent="0.25">
      <c r="A124" s="139"/>
      <c r="B124" s="139"/>
      <c r="C124" s="140"/>
      <c r="D124" s="140"/>
      <c r="E124" s="141"/>
      <c r="F124" s="140"/>
      <c r="G124" s="142"/>
      <c r="H124" s="142"/>
      <c r="I124" s="142"/>
      <c r="J124" s="143"/>
      <c r="K124" s="144"/>
    </row>
    <row r="125" spans="1:11" x14ac:dyDescent="0.25">
      <c r="A125" s="139"/>
      <c r="B125" s="139"/>
      <c r="C125" s="140"/>
      <c r="D125" s="140"/>
      <c r="E125" s="141"/>
      <c r="F125" s="140"/>
      <c r="G125" s="142"/>
      <c r="H125" s="142"/>
      <c r="I125" s="142"/>
      <c r="J125" s="143"/>
      <c r="K125" s="144"/>
    </row>
    <row r="126" spans="1:11" x14ac:dyDescent="0.25">
      <c r="A126" s="139"/>
      <c r="B126" s="139"/>
      <c r="C126" s="140"/>
      <c r="D126" s="140"/>
      <c r="E126" s="141"/>
      <c r="F126" s="140"/>
      <c r="G126" s="142"/>
      <c r="H126" s="142"/>
      <c r="I126" s="142"/>
      <c r="J126" s="143"/>
      <c r="K126" s="144"/>
    </row>
    <row r="127" spans="1:11" x14ac:dyDescent="0.25">
      <c r="A127" s="139"/>
      <c r="B127" s="139"/>
      <c r="C127" s="140"/>
      <c r="D127" s="140"/>
      <c r="E127" s="141"/>
      <c r="F127" s="140"/>
      <c r="G127" s="142"/>
      <c r="H127" s="142"/>
      <c r="I127" s="142"/>
      <c r="J127" s="143"/>
      <c r="K127" s="144"/>
    </row>
    <row r="128" spans="1:11" x14ac:dyDescent="0.25">
      <c r="A128" s="139"/>
      <c r="B128" s="139"/>
      <c r="C128" s="140"/>
      <c r="D128" s="140"/>
      <c r="E128" s="141"/>
      <c r="F128" s="140"/>
      <c r="G128" s="142"/>
      <c r="H128" s="142"/>
      <c r="I128" s="142"/>
      <c r="J128" s="143"/>
      <c r="K128" s="144"/>
    </row>
    <row r="129" spans="1:11" x14ac:dyDescent="0.25">
      <c r="A129" s="139"/>
      <c r="B129" s="139"/>
      <c r="C129" s="140"/>
      <c r="D129" s="140"/>
      <c r="E129" s="141"/>
      <c r="F129" s="140"/>
      <c r="G129" s="142"/>
      <c r="H129" s="142"/>
      <c r="I129" s="142"/>
      <c r="J129" s="143"/>
      <c r="K129" s="144"/>
    </row>
    <row r="130" spans="1:11" x14ac:dyDescent="0.25">
      <c r="A130" s="139"/>
      <c r="B130" s="139"/>
      <c r="C130" s="140"/>
      <c r="D130" s="140"/>
      <c r="E130" s="141"/>
      <c r="F130" s="140"/>
      <c r="G130" s="142"/>
      <c r="H130" s="142"/>
      <c r="I130" s="142"/>
      <c r="J130" s="143"/>
      <c r="K130" s="144"/>
    </row>
    <row r="131" spans="1:11" x14ac:dyDescent="0.25">
      <c r="A131" s="139"/>
      <c r="B131" s="139"/>
      <c r="C131" s="140"/>
      <c r="D131" s="140"/>
      <c r="E131" s="141"/>
      <c r="F131" s="140"/>
      <c r="G131" s="142"/>
      <c r="H131" s="142"/>
      <c r="I131" s="142"/>
      <c r="J131" s="143"/>
      <c r="K131" s="144"/>
    </row>
    <row r="132" spans="1:11" x14ac:dyDescent="0.25">
      <c r="A132" s="139"/>
      <c r="B132" s="139"/>
      <c r="C132" s="140"/>
      <c r="D132" s="140"/>
      <c r="E132" s="141"/>
      <c r="F132" s="140"/>
      <c r="G132" s="142"/>
      <c r="H132" s="142"/>
      <c r="I132" s="142"/>
      <c r="J132" s="143"/>
      <c r="K132" s="144"/>
    </row>
    <row r="133" spans="1:11" x14ac:dyDescent="0.25">
      <c r="A133" s="139"/>
      <c r="B133" s="139"/>
      <c r="C133" s="140"/>
      <c r="D133" s="140"/>
      <c r="E133" s="141"/>
      <c r="F133" s="140"/>
      <c r="G133" s="142"/>
      <c r="H133" s="142"/>
      <c r="I133" s="142"/>
      <c r="J133" s="143"/>
      <c r="K133" s="144"/>
    </row>
    <row r="134" spans="1:11" x14ac:dyDescent="0.25">
      <c r="A134" s="139"/>
      <c r="B134" s="139"/>
      <c r="C134" s="140"/>
      <c r="D134" s="140"/>
      <c r="E134" s="141"/>
      <c r="F134" s="140"/>
      <c r="G134" s="142"/>
      <c r="H134" s="142"/>
      <c r="I134" s="142"/>
      <c r="J134" s="143"/>
      <c r="K134" s="144"/>
    </row>
    <row r="135" spans="1:11" x14ac:dyDescent="0.25">
      <c r="A135" s="139"/>
      <c r="B135" s="139"/>
      <c r="C135" s="140"/>
      <c r="D135" s="140"/>
      <c r="E135" s="141"/>
      <c r="F135" s="140"/>
      <c r="G135" s="142"/>
      <c r="H135" s="142"/>
      <c r="I135" s="142"/>
      <c r="J135" s="143"/>
      <c r="K135" s="144"/>
    </row>
    <row r="136" spans="1:11" x14ac:dyDescent="0.25">
      <c r="A136" s="139"/>
      <c r="B136" s="139"/>
      <c r="C136" s="140"/>
      <c r="D136" s="140"/>
      <c r="E136" s="141"/>
      <c r="F136" s="140"/>
      <c r="G136" s="142"/>
      <c r="H136" s="142"/>
      <c r="I136" s="142"/>
      <c r="J136" s="143"/>
      <c r="K136" s="144"/>
    </row>
    <row r="137" spans="1:11" x14ac:dyDescent="0.25">
      <c r="A137" s="139"/>
      <c r="B137" s="139"/>
      <c r="C137" s="140"/>
      <c r="D137" s="140"/>
      <c r="E137" s="141"/>
      <c r="F137" s="140"/>
      <c r="G137" s="142"/>
      <c r="H137" s="142"/>
      <c r="I137" s="142"/>
      <c r="J137" s="143"/>
      <c r="K137" s="144"/>
    </row>
    <row r="138" spans="1:11" x14ac:dyDescent="0.25">
      <c r="A138" s="139"/>
      <c r="B138" s="139"/>
      <c r="C138" s="140"/>
      <c r="D138" s="140"/>
      <c r="E138" s="141"/>
      <c r="F138" s="140"/>
      <c r="G138" s="142"/>
      <c r="H138" s="142"/>
      <c r="I138" s="142"/>
      <c r="J138" s="143"/>
      <c r="K138" s="144"/>
    </row>
    <row r="139" spans="1:11" x14ac:dyDescent="0.25">
      <c r="A139" s="139"/>
      <c r="B139" s="139"/>
      <c r="C139" s="140"/>
      <c r="D139" s="140"/>
      <c r="E139" s="141"/>
      <c r="F139" s="140"/>
      <c r="G139" s="142"/>
      <c r="H139" s="142"/>
      <c r="I139" s="142"/>
      <c r="J139" s="143"/>
      <c r="K139" s="144"/>
    </row>
    <row r="140" spans="1:11" x14ac:dyDescent="0.25">
      <c r="A140" s="139"/>
      <c r="B140" s="139"/>
      <c r="C140" s="140"/>
      <c r="D140" s="140"/>
      <c r="E140" s="141"/>
      <c r="F140" s="140"/>
      <c r="G140" s="142"/>
      <c r="H140" s="142"/>
      <c r="I140" s="142"/>
      <c r="J140" s="143"/>
      <c r="K140" s="144"/>
    </row>
    <row r="141" spans="1:11" x14ac:dyDescent="0.25">
      <c r="A141" s="139"/>
      <c r="B141" s="139"/>
      <c r="C141" s="140"/>
      <c r="D141" s="140"/>
      <c r="E141" s="141"/>
      <c r="F141" s="140"/>
      <c r="G141" s="142"/>
      <c r="H141" s="142"/>
      <c r="I141" s="142"/>
      <c r="J141" s="143"/>
      <c r="K141" s="144"/>
    </row>
    <row r="142" spans="1:11" x14ac:dyDescent="0.25">
      <c r="A142" s="139"/>
      <c r="B142" s="139"/>
      <c r="C142" s="140"/>
      <c r="D142" s="140"/>
      <c r="E142" s="141"/>
      <c r="F142" s="140"/>
      <c r="G142" s="142"/>
      <c r="H142" s="142"/>
      <c r="I142" s="142"/>
      <c r="J142" s="143"/>
      <c r="K142" s="144"/>
    </row>
    <row r="143" spans="1:11" x14ac:dyDescent="0.25">
      <c r="A143" s="139"/>
      <c r="B143" s="139"/>
      <c r="C143" s="140"/>
      <c r="D143" s="140"/>
      <c r="E143" s="141"/>
      <c r="F143" s="140"/>
      <c r="G143" s="142"/>
      <c r="H143" s="142"/>
      <c r="I143" s="142"/>
      <c r="J143" s="143"/>
      <c r="K143" s="144"/>
    </row>
    <row r="144" spans="1:11" x14ac:dyDescent="0.25">
      <c r="A144" s="139"/>
      <c r="B144" s="139"/>
      <c r="C144" s="140"/>
      <c r="D144" s="140"/>
      <c r="E144" s="141"/>
      <c r="F144" s="140"/>
      <c r="G144" s="142"/>
      <c r="H144" s="142"/>
      <c r="I144" s="142"/>
      <c r="J144" s="143"/>
      <c r="K144" s="144"/>
    </row>
    <row r="145" spans="1:11" x14ac:dyDescent="0.25">
      <c r="A145" s="139"/>
      <c r="B145" s="139"/>
      <c r="C145" s="140"/>
      <c r="D145" s="140"/>
      <c r="E145" s="141"/>
      <c r="F145" s="140"/>
      <c r="G145" s="142"/>
      <c r="H145" s="142"/>
      <c r="I145" s="142"/>
      <c r="J145" s="143"/>
      <c r="K145" s="144"/>
    </row>
    <row r="146" spans="1:11" x14ac:dyDescent="0.25">
      <c r="A146" s="139"/>
      <c r="B146" s="139"/>
      <c r="C146" s="140"/>
      <c r="D146" s="140"/>
      <c r="E146" s="141"/>
      <c r="F146" s="140"/>
      <c r="G146" s="142"/>
      <c r="H146" s="142"/>
      <c r="I146" s="142"/>
      <c r="J146" s="143"/>
      <c r="K146" s="144"/>
    </row>
    <row r="147" spans="1:11" x14ac:dyDescent="0.25">
      <c r="A147" s="139"/>
      <c r="B147" s="139"/>
      <c r="C147" s="140"/>
      <c r="D147" s="140"/>
      <c r="E147" s="141"/>
      <c r="F147" s="140"/>
      <c r="G147" s="142"/>
      <c r="H147" s="142"/>
      <c r="I147" s="142"/>
      <c r="J147" s="143"/>
      <c r="K147" s="144"/>
    </row>
    <row r="148" spans="1:11" x14ac:dyDescent="0.25">
      <c r="A148" s="139"/>
      <c r="B148" s="139"/>
      <c r="C148" s="140"/>
      <c r="D148" s="140"/>
      <c r="E148" s="141"/>
      <c r="F148" s="140"/>
      <c r="G148" s="142"/>
      <c r="H148" s="142"/>
      <c r="I148" s="142"/>
      <c r="J148" s="143"/>
      <c r="K148" s="144"/>
    </row>
    <row r="149" spans="1:11" x14ac:dyDescent="0.25">
      <c r="A149" s="139"/>
      <c r="B149" s="139"/>
      <c r="C149" s="140"/>
      <c r="D149" s="140"/>
      <c r="E149" s="141"/>
      <c r="F149" s="140"/>
      <c r="G149" s="142"/>
      <c r="H149" s="142"/>
      <c r="I149" s="142"/>
      <c r="J149" s="143"/>
      <c r="K149" s="144"/>
    </row>
    <row r="150" spans="1:11" x14ac:dyDescent="0.25">
      <c r="A150" s="139"/>
      <c r="B150" s="139"/>
      <c r="C150" s="140"/>
      <c r="D150" s="140"/>
      <c r="E150" s="141"/>
      <c r="F150" s="140"/>
      <c r="G150" s="142"/>
      <c r="H150" s="142"/>
      <c r="I150" s="142"/>
      <c r="J150" s="143"/>
      <c r="K150" s="144"/>
    </row>
    <row r="151" spans="1:11" x14ac:dyDescent="0.25">
      <c r="A151" s="139"/>
      <c r="B151" s="139"/>
      <c r="C151" s="140"/>
      <c r="D151" s="140"/>
      <c r="E151" s="141"/>
      <c r="F151" s="140"/>
      <c r="G151" s="142"/>
      <c r="H151" s="142"/>
      <c r="I151" s="142"/>
      <c r="J151" s="143"/>
      <c r="K151" s="144"/>
    </row>
    <row r="152" spans="1:11" x14ac:dyDescent="0.25">
      <c r="A152" s="139"/>
      <c r="B152" s="139"/>
      <c r="C152" s="140"/>
      <c r="D152" s="140"/>
      <c r="E152" s="141"/>
      <c r="F152" s="140"/>
      <c r="G152" s="142"/>
      <c r="H152" s="142"/>
      <c r="I152" s="142"/>
      <c r="J152" s="143"/>
      <c r="K152" s="144"/>
    </row>
    <row r="153" spans="1:11" x14ac:dyDescent="0.25">
      <c r="A153" s="139"/>
      <c r="B153" s="139"/>
      <c r="C153" s="140"/>
      <c r="D153" s="140"/>
      <c r="E153" s="141"/>
      <c r="F153" s="140"/>
      <c r="G153" s="142"/>
      <c r="H153" s="142"/>
      <c r="I153" s="142"/>
      <c r="J153" s="143"/>
      <c r="K153" s="144"/>
    </row>
    <row r="154" spans="1:11" x14ac:dyDescent="0.25">
      <c r="A154" s="139"/>
      <c r="B154" s="139"/>
      <c r="C154" s="140"/>
      <c r="D154" s="140"/>
      <c r="E154" s="141"/>
      <c r="F154" s="140"/>
      <c r="G154" s="142"/>
      <c r="H154" s="142"/>
      <c r="I154" s="142"/>
      <c r="J154" s="143"/>
      <c r="K154" s="144"/>
    </row>
    <row r="155" spans="1:11" x14ac:dyDescent="0.25">
      <c r="A155" s="139"/>
      <c r="B155" s="139"/>
      <c r="C155" s="140"/>
      <c r="D155" s="140"/>
      <c r="E155" s="141"/>
      <c r="F155" s="140"/>
      <c r="G155" s="142"/>
      <c r="H155" s="142"/>
      <c r="I155" s="142"/>
      <c r="J155" s="143"/>
      <c r="K155" s="144"/>
    </row>
    <row r="156" spans="1:11" x14ac:dyDescent="0.25">
      <c r="A156" s="139"/>
      <c r="B156" s="139"/>
      <c r="C156" s="140"/>
      <c r="D156" s="140"/>
      <c r="E156" s="141"/>
      <c r="F156" s="140"/>
      <c r="G156" s="142"/>
      <c r="H156" s="142"/>
      <c r="I156" s="142"/>
      <c r="J156" s="143"/>
      <c r="K156" s="144"/>
    </row>
    <row r="157" spans="1:11" x14ac:dyDescent="0.25">
      <c r="A157" s="139"/>
      <c r="B157" s="139"/>
      <c r="C157" s="140"/>
      <c r="D157" s="140"/>
      <c r="E157" s="141"/>
      <c r="F157" s="140"/>
      <c r="G157" s="142"/>
      <c r="H157" s="142"/>
      <c r="I157" s="142"/>
      <c r="J157" s="143"/>
      <c r="K157" s="144"/>
    </row>
    <row r="158" spans="1:11" x14ac:dyDescent="0.25">
      <c r="A158" s="139"/>
      <c r="B158" s="139"/>
      <c r="C158" s="140"/>
      <c r="D158" s="140"/>
      <c r="E158" s="141"/>
      <c r="F158" s="140"/>
      <c r="G158" s="142"/>
      <c r="H158" s="142"/>
      <c r="I158" s="142"/>
      <c r="J158" s="143"/>
      <c r="K158" s="144"/>
    </row>
    <row r="159" spans="1:11" x14ac:dyDescent="0.25">
      <c r="A159" s="139"/>
      <c r="B159" s="139"/>
      <c r="C159" s="140"/>
      <c r="D159" s="140"/>
      <c r="E159" s="141"/>
      <c r="F159" s="140"/>
      <c r="G159" s="142"/>
      <c r="H159" s="142"/>
      <c r="I159" s="142"/>
      <c r="J159" s="143"/>
      <c r="K159" s="144"/>
    </row>
    <row r="160" spans="1:11" x14ac:dyDescent="0.25">
      <c r="A160" s="139"/>
      <c r="B160" s="139"/>
      <c r="C160" s="140"/>
      <c r="D160" s="140"/>
      <c r="E160" s="141"/>
      <c r="F160" s="140"/>
      <c r="G160" s="142"/>
      <c r="H160" s="142"/>
      <c r="I160" s="142"/>
      <c r="J160" s="143"/>
      <c r="K160" s="144"/>
    </row>
    <row r="161" spans="1:11" x14ac:dyDescent="0.25">
      <c r="A161" s="139"/>
      <c r="B161" s="139"/>
      <c r="C161" s="140"/>
      <c r="D161" s="140"/>
      <c r="E161" s="141"/>
      <c r="F161" s="140"/>
      <c r="G161" s="142"/>
      <c r="H161" s="142"/>
      <c r="I161" s="142"/>
      <c r="J161" s="143"/>
      <c r="K161" s="144"/>
    </row>
    <row r="162" spans="1:11" x14ac:dyDescent="0.25">
      <c r="A162" s="139"/>
      <c r="B162" s="139"/>
      <c r="C162" s="140"/>
      <c r="D162" s="140"/>
      <c r="E162" s="141"/>
      <c r="F162" s="140"/>
      <c r="G162" s="142"/>
      <c r="H162" s="142"/>
      <c r="I162" s="142"/>
      <c r="J162" s="143"/>
      <c r="K162" s="144"/>
    </row>
    <row r="163" spans="1:11" x14ac:dyDescent="0.25">
      <c r="A163" s="139"/>
      <c r="B163" s="139"/>
      <c r="C163" s="140"/>
      <c r="D163" s="140"/>
      <c r="E163" s="141"/>
      <c r="F163" s="140"/>
      <c r="G163" s="142"/>
      <c r="H163" s="142"/>
      <c r="I163" s="142"/>
      <c r="J163" s="143"/>
      <c r="K163" s="144"/>
    </row>
    <row r="164" spans="1:11" x14ac:dyDescent="0.25">
      <c r="A164" s="139"/>
      <c r="B164" s="139"/>
      <c r="C164" s="140"/>
      <c r="D164" s="140"/>
      <c r="E164" s="141"/>
      <c r="F164" s="140"/>
      <c r="G164" s="142"/>
      <c r="H164" s="142"/>
      <c r="I164" s="142"/>
      <c r="J164" s="143"/>
      <c r="K164" s="144"/>
    </row>
    <row r="165" spans="1:11" x14ac:dyDescent="0.25">
      <c r="A165" s="139"/>
      <c r="B165" s="139"/>
      <c r="C165" s="140"/>
      <c r="D165" s="140"/>
      <c r="E165" s="141"/>
      <c r="F165" s="140"/>
      <c r="G165" s="142"/>
      <c r="H165" s="142"/>
      <c r="I165" s="142"/>
      <c r="J165" s="143"/>
      <c r="K165" s="144"/>
    </row>
    <row r="166" spans="1:11" x14ac:dyDescent="0.25">
      <c r="A166" s="139"/>
      <c r="B166" s="139"/>
      <c r="C166" s="140"/>
      <c r="D166" s="140"/>
      <c r="E166" s="141"/>
      <c r="F166" s="140"/>
      <c r="G166" s="142"/>
      <c r="H166" s="142"/>
      <c r="I166" s="142"/>
      <c r="J166" s="143"/>
      <c r="K166" s="144"/>
    </row>
    <row r="167" spans="1:11" x14ac:dyDescent="0.25">
      <c r="A167" s="139"/>
      <c r="B167" s="139"/>
      <c r="C167" s="140"/>
      <c r="D167" s="140"/>
      <c r="E167" s="141"/>
      <c r="F167" s="140"/>
      <c r="G167" s="142"/>
      <c r="H167" s="142"/>
      <c r="I167" s="142"/>
      <c r="J167" s="143"/>
      <c r="K167" s="144"/>
    </row>
    <row r="168" spans="1:11" x14ac:dyDescent="0.25">
      <c r="A168" s="139"/>
      <c r="B168" s="139"/>
      <c r="C168" s="140"/>
      <c r="D168" s="140"/>
      <c r="E168" s="141"/>
      <c r="F168" s="140"/>
      <c r="G168" s="142"/>
      <c r="H168" s="142"/>
      <c r="I168" s="142"/>
      <c r="J168" s="143"/>
      <c r="K168" s="144"/>
    </row>
    <row r="169" spans="1:11" x14ac:dyDescent="0.25">
      <c r="A169" s="139"/>
      <c r="B169" s="139"/>
      <c r="C169" s="140"/>
      <c r="D169" s="140"/>
      <c r="E169" s="141"/>
      <c r="F169" s="140"/>
      <c r="G169" s="142"/>
      <c r="H169" s="142"/>
      <c r="I169" s="142"/>
      <c r="J169" s="143"/>
      <c r="K169" s="144"/>
    </row>
    <row r="170" spans="1:11" x14ac:dyDescent="0.25">
      <c r="A170" s="139"/>
      <c r="B170" s="139"/>
      <c r="C170" s="140"/>
      <c r="D170" s="140"/>
      <c r="E170" s="141"/>
      <c r="F170" s="140"/>
      <c r="G170" s="142"/>
      <c r="H170" s="142"/>
      <c r="I170" s="142"/>
      <c r="J170" s="143"/>
      <c r="K170" s="144"/>
    </row>
    <row r="171" spans="1:11" x14ac:dyDescent="0.25">
      <c r="A171" s="139"/>
      <c r="B171" s="139"/>
      <c r="C171" s="140"/>
      <c r="D171" s="140"/>
      <c r="E171" s="141"/>
      <c r="F171" s="140"/>
      <c r="G171" s="142"/>
      <c r="H171" s="142"/>
      <c r="I171" s="142"/>
      <c r="J171" s="143"/>
      <c r="K171" s="144"/>
    </row>
    <row r="172" spans="1:11" x14ac:dyDescent="0.25">
      <c r="A172" s="139"/>
      <c r="B172" s="139"/>
      <c r="C172" s="140"/>
      <c r="D172" s="140"/>
      <c r="E172" s="141"/>
      <c r="F172" s="140"/>
      <c r="G172" s="142"/>
      <c r="H172" s="142"/>
      <c r="I172" s="142"/>
      <c r="J172" s="143"/>
      <c r="K172" s="144"/>
    </row>
    <row r="173" spans="1:11" x14ac:dyDescent="0.25">
      <c r="A173" s="139"/>
      <c r="B173" s="139"/>
      <c r="C173" s="140"/>
      <c r="D173" s="140"/>
      <c r="E173" s="141"/>
      <c r="F173" s="140"/>
      <c r="G173" s="142"/>
      <c r="H173" s="142"/>
      <c r="I173" s="142"/>
      <c r="J173" s="143"/>
      <c r="K173" s="144"/>
    </row>
    <row r="174" spans="1:11" x14ac:dyDescent="0.25">
      <c r="A174" s="139"/>
      <c r="B174" s="139"/>
      <c r="C174" s="140"/>
      <c r="D174" s="140"/>
      <c r="E174" s="141"/>
      <c r="F174" s="140"/>
      <c r="G174" s="142"/>
      <c r="H174" s="142"/>
      <c r="I174" s="142"/>
      <c r="J174" s="143"/>
      <c r="K174" s="144"/>
    </row>
    <row r="175" spans="1:11" x14ac:dyDescent="0.25">
      <c r="A175" s="139"/>
      <c r="B175" s="139"/>
      <c r="C175" s="140"/>
      <c r="D175" s="140"/>
      <c r="E175" s="141"/>
      <c r="F175" s="140"/>
      <c r="G175" s="142"/>
      <c r="H175" s="142"/>
      <c r="I175" s="142"/>
      <c r="J175" s="143"/>
      <c r="K175" s="144"/>
    </row>
    <row r="176" spans="1:11" x14ac:dyDescent="0.25">
      <c r="A176" s="139"/>
      <c r="B176" s="139"/>
      <c r="C176" s="140"/>
      <c r="D176" s="140"/>
      <c r="E176" s="141"/>
      <c r="F176" s="140"/>
      <c r="G176" s="142"/>
      <c r="H176" s="142"/>
      <c r="I176" s="142"/>
      <c r="J176" s="143"/>
      <c r="K176" s="144"/>
    </row>
    <row r="177" spans="1:11" x14ac:dyDescent="0.25">
      <c r="A177" s="139"/>
      <c r="B177" s="139"/>
      <c r="C177" s="140"/>
      <c r="D177" s="140"/>
      <c r="E177" s="141"/>
      <c r="F177" s="140"/>
      <c r="G177" s="142"/>
      <c r="H177" s="142"/>
      <c r="I177" s="142"/>
      <c r="J177" s="143"/>
      <c r="K177" s="144"/>
    </row>
    <row r="178" spans="1:11" x14ac:dyDescent="0.25">
      <c r="A178" s="139"/>
      <c r="B178" s="139"/>
      <c r="C178" s="140"/>
      <c r="D178" s="140"/>
      <c r="E178" s="141"/>
      <c r="F178" s="140"/>
      <c r="G178" s="142"/>
      <c r="H178" s="142"/>
      <c r="I178" s="142"/>
      <c r="J178" s="143"/>
      <c r="K178" s="144"/>
    </row>
    <row r="179" spans="1:11" x14ac:dyDescent="0.25">
      <c r="A179" s="139"/>
      <c r="B179" s="139"/>
      <c r="C179" s="140"/>
      <c r="D179" s="140"/>
      <c r="E179" s="141"/>
      <c r="F179" s="140"/>
      <c r="G179" s="142"/>
      <c r="H179" s="142"/>
      <c r="I179" s="142"/>
      <c r="J179" s="143"/>
      <c r="K179" s="144"/>
    </row>
    <row r="180" spans="1:11" x14ac:dyDescent="0.25">
      <c r="A180" s="139"/>
      <c r="B180" s="139"/>
      <c r="C180" s="140"/>
      <c r="D180" s="140"/>
      <c r="E180" s="141"/>
      <c r="F180" s="140"/>
      <c r="G180" s="142"/>
      <c r="H180" s="142"/>
      <c r="I180" s="142"/>
      <c r="J180" s="143"/>
      <c r="K180" s="144"/>
    </row>
    <row r="181" spans="1:11" x14ac:dyDescent="0.25">
      <c r="A181" s="139"/>
      <c r="B181" s="139"/>
      <c r="C181" s="140"/>
      <c r="D181" s="140"/>
      <c r="E181" s="141"/>
      <c r="F181" s="140"/>
      <c r="G181" s="142"/>
      <c r="H181" s="142"/>
      <c r="I181" s="142"/>
      <c r="J181" s="143"/>
      <c r="K181" s="144"/>
    </row>
    <row r="182" spans="1:11" x14ac:dyDescent="0.25">
      <c r="A182" s="139"/>
      <c r="B182" s="139"/>
      <c r="C182" s="140"/>
      <c r="D182" s="140"/>
      <c r="E182" s="141"/>
      <c r="F182" s="140"/>
      <c r="G182" s="142"/>
      <c r="H182" s="142"/>
      <c r="I182" s="142"/>
      <c r="J182" s="143"/>
      <c r="K182" s="144"/>
    </row>
    <row r="183" spans="1:11" x14ac:dyDescent="0.25">
      <c r="A183" s="139"/>
      <c r="B183" s="139"/>
      <c r="C183" s="140"/>
      <c r="D183" s="140"/>
      <c r="E183" s="141"/>
      <c r="F183" s="140"/>
      <c r="G183" s="142"/>
      <c r="H183" s="142"/>
      <c r="I183" s="142"/>
      <c r="J183" s="143"/>
      <c r="K183" s="144"/>
    </row>
    <row r="184" spans="1:11" x14ac:dyDescent="0.25">
      <c r="A184" s="139"/>
      <c r="B184" s="139"/>
      <c r="C184" s="140"/>
      <c r="D184" s="140"/>
      <c r="E184" s="141"/>
      <c r="F184" s="140"/>
      <c r="G184" s="142"/>
      <c r="H184" s="142"/>
      <c r="I184" s="142"/>
      <c r="J184" s="143"/>
      <c r="K184" s="144"/>
    </row>
    <row r="185" spans="1:11" x14ac:dyDescent="0.25">
      <c r="A185" s="139"/>
      <c r="B185" s="139"/>
      <c r="C185" s="140"/>
      <c r="D185" s="140"/>
      <c r="E185" s="141"/>
      <c r="F185" s="140"/>
      <c r="G185" s="142"/>
      <c r="H185" s="142"/>
      <c r="I185" s="142"/>
      <c r="J185" s="143"/>
      <c r="K185" s="144"/>
    </row>
    <row r="186" spans="1:11" x14ac:dyDescent="0.25">
      <c r="A186" s="139"/>
      <c r="B186" s="139"/>
      <c r="C186" s="140"/>
      <c r="D186" s="140"/>
      <c r="E186" s="141"/>
      <c r="F186" s="140"/>
      <c r="G186" s="142"/>
      <c r="H186" s="142"/>
      <c r="I186" s="142"/>
      <c r="J186" s="143"/>
      <c r="K186" s="144"/>
    </row>
    <row r="187" spans="1:11" x14ac:dyDescent="0.25">
      <c r="A187" s="139"/>
      <c r="B187" s="139"/>
      <c r="C187" s="140"/>
      <c r="D187" s="140"/>
      <c r="E187" s="141"/>
      <c r="F187" s="140"/>
      <c r="G187" s="142"/>
      <c r="H187" s="142"/>
      <c r="I187" s="142"/>
      <c r="J187" s="143"/>
      <c r="K187" s="144"/>
    </row>
    <row r="188" spans="1:11" x14ac:dyDescent="0.25">
      <c r="A188" s="139"/>
      <c r="B188" s="139"/>
      <c r="C188" s="140"/>
      <c r="D188" s="140"/>
      <c r="E188" s="141"/>
      <c r="F188" s="140"/>
      <c r="G188" s="142"/>
      <c r="H188" s="142"/>
      <c r="I188" s="142"/>
      <c r="J188" s="143"/>
      <c r="K188" s="144"/>
    </row>
    <row r="189" spans="1:11" x14ac:dyDescent="0.25">
      <c r="A189" s="139"/>
      <c r="B189" s="139"/>
      <c r="C189" s="140"/>
      <c r="D189" s="140"/>
      <c r="E189" s="141"/>
      <c r="F189" s="140"/>
      <c r="G189" s="142"/>
      <c r="H189" s="142"/>
      <c r="I189" s="142"/>
      <c r="J189" s="143"/>
      <c r="K189" s="144"/>
    </row>
    <row r="190" spans="1:11" x14ac:dyDescent="0.25">
      <c r="A190" s="139"/>
      <c r="B190" s="139"/>
      <c r="C190" s="140"/>
      <c r="D190" s="140"/>
      <c r="E190" s="141"/>
      <c r="F190" s="140"/>
      <c r="G190" s="142"/>
      <c r="H190" s="142"/>
      <c r="I190" s="142"/>
      <c r="J190" s="143"/>
      <c r="K190" s="144"/>
    </row>
    <row r="191" spans="1:11" x14ac:dyDescent="0.25">
      <c r="A191" s="139"/>
      <c r="B191" s="139"/>
      <c r="C191" s="140"/>
      <c r="D191" s="140"/>
      <c r="E191" s="141"/>
      <c r="F191" s="140"/>
      <c r="G191" s="142"/>
      <c r="H191" s="142"/>
      <c r="I191" s="142"/>
      <c r="J191" s="143"/>
      <c r="K191" s="144"/>
    </row>
    <row r="192" spans="1:11" x14ac:dyDescent="0.25">
      <c r="A192" s="139"/>
      <c r="B192" s="139"/>
      <c r="C192" s="140"/>
      <c r="D192" s="140"/>
      <c r="E192" s="141"/>
      <c r="F192" s="140"/>
      <c r="G192" s="142"/>
      <c r="H192" s="142"/>
      <c r="I192" s="142"/>
      <c r="J192" s="143"/>
      <c r="K192" s="144"/>
    </row>
    <row r="193" spans="1:11" x14ac:dyDescent="0.25">
      <c r="A193" s="139"/>
      <c r="B193" s="139"/>
      <c r="C193" s="140"/>
      <c r="D193" s="140"/>
      <c r="E193" s="141"/>
      <c r="F193" s="140"/>
      <c r="G193" s="142"/>
      <c r="H193" s="142"/>
      <c r="I193" s="142"/>
      <c r="J193" s="143"/>
      <c r="K193" s="144"/>
    </row>
    <row r="194" spans="1:11" x14ac:dyDescent="0.25">
      <c r="A194" s="139"/>
      <c r="B194" s="139"/>
      <c r="C194" s="140"/>
      <c r="D194" s="140"/>
      <c r="E194" s="141"/>
      <c r="F194" s="140"/>
      <c r="G194" s="142"/>
      <c r="H194" s="142"/>
      <c r="I194" s="142"/>
      <c r="J194" s="143"/>
      <c r="K194" s="144"/>
    </row>
    <row r="195" spans="1:11" x14ac:dyDescent="0.25">
      <c r="A195" s="139"/>
      <c r="B195" s="139"/>
      <c r="C195" s="140"/>
      <c r="D195" s="140"/>
      <c r="E195" s="141"/>
      <c r="F195" s="140"/>
      <c r="G195" s="142"/>
      <c r="H195" s="142"/>
      <c r="I195" s="142"/>
      <c r="J195" s="143"/>
      <c r="K195" s="144"/>
    </row>
    <row r="196" spans="1:11" x14ac:dyDescent="0.25">
      <c r="A196" s="139"/>
      <c r="B196" s="139"/>
      <c r="C196" s="140"/>
      <c r="D196" s="140"/>
      <c r="E196" s="141"/>
      <c r="F196" s="140"/>
      <c r="G196" s="142"/>
      <c r="H196" s="142"/>
      <c r="I196" s="142"/>
      <c r="J196" s="143"/>
      <c r="K196" s="144"/>
    </row>
    <row r="197" spans="1:11" x14ac:dyDescent="0.25">
      <c r="A197" s="139"/>
      <c r="B197" s="139"/>
      <c r="C197" s="140"/>
      <c r="D197" s="140"/>
      <c r="E197" s="141"/>
      <c r="F197" s="140"/>
      <c r="G197" s="142"/>
      <c r="H197" s="142"/>
      <c r="I197" s="142"/>
      <c r="J197" s="143"/>
      <c r="K197" s="144"/>
    </row>
    <row r="198" spans="1:11" x14ac:dyDescent="0.25">
      <c r="A198" s="139"/>
      <c r="B198" s="139"/>
      <c r="C198" s="140"/>
      <c r="D198" s="140"/>
      <c r="E198" s="141"/>
      <c r="F198" s="140"/>
      <c r="G198" s="142"/>
      <c r="H198" s="142"/>
      <c r="I198" s="142"/>
      <c r="J198" s="143"/>
      <c r="K198" s="144"/>
    </row>
    <row r="199" spans="1:11" x14ac:dyDescent="0.25">
      <c r="A199" s="139"/>
      <c r="B199" s="139"/>
      <c r="C199" s="140"/>
      <c r="D199" s="140"/>
      <c r="E199" s="141"/>
      <c r="F199" s="140"/>
      <c r="G199" s="142"/>
      <c r="H199" s="142"/>
      <c r="I199" s="142"/>
      <c r="J199" s="143"/>
      <c r="K199" s="144"/>
    </row>
    <row r="200" spans="1:11" x14ac:dyDescent="0.25">
      <c r="A200" s="139"/>
      <c r="B200" s="139"/>
      <c r="C200" s="140"/>
      <c r="D200" s="140"/>
      <c r="E200" s="141"/>
      <c r="F200" s="140"/>
      <c r="G200" s="142"/>
      <c r="H200" s="142"/>
      <c r="I200" s="142"/>
      <c r="J200" s="143"/>
      <c r="K200" s="144"/>
    </row>
    <row r="201" spans="1:11" x14ac:dyDescent="0.25">
      <c r="A201" s="139"/>
      <c r="B201" s="139"/>
      <c r="C201" s="140"/>
      <c r="D201" s="140"/>
      <c r="E201" s="141"/>
      <c r="F201" s="140"/>
      <c r="G201" s="142"/>
      <c r="H201" s="142"/>
      <c r="I201" s="142"/>
      <c r="J201" s="143"/>
      <c r="K201" s="144"/>
    </row>
    <row r="202" spans="1:11" x14ac:dyDescent="0.25">
      <c r="A202" s="139"/>
      <c r="B202" s="139"/>
      <c r="C202" s="140"/>
      <c r="D202" s="140"/>
      <c r="E202" s="141"/>
      <c r="F202" s="140"/>
      <c r="G202" s="142"/>
      <c r="H202" s="142"/>
      <c r="I202" s="142"/>
      <c r="J202" s="143"/>
      <c r="K202" s="144"/>
    </row>
    <row r="203" spans="1:11" x14ac:dyDescent="0.25">
      <c r="A203" s="139"/>
      <c r="B203" s="139"/>
      <c r="C203" s="140"/>
      <c r="D203" s="140"/>
      <c r="E203" s="141"/>
      <c r="F203" s="140"/>
      <c r="G203" s="142"/>
      <c r="H203" s="142"/>
      <c r="I203" s="142"/>
      <c r="J203" s="143"/>
      <c r="K203" s="144"/>
    </row>
    <row r="204" spans="1:11" x14ac:dyDescent="0.25">
      <c r="A204" s="139"/>
      <c r="B204" s="139"/>
      <c r="C204" s="140"/>
      <c r="D204" s="140"/>
      <c r="E204" s="141"/>
      <c r="F204" s="140"/>
      <c r="G204" s="142"/>
      <c r="H204" s="142"/>
      <c r="I204" s="142"/>
      <c r="J204" s="143"/>
      <c r="K204" s="144"/>
    </row>
    <row r="205" spans="1:11" x14ac:dyDescent="0.25">
      <c r="A205" s="139"/>
      <c r="B205" s="139"/>
      <c r="C205" s="140"/>
      <c r="D205" s="140"/>
      <c r="E205" s="141"/>
      <c r="F205" s="140"/>
      <c r="G205" s="142"/>
      <c r="H205" s="142"/>
      <c r="I205" s="142"/>
      <c r="J205" s="143"/>
      <c r="K205" s="144"/>
    </row>
    <row r="206" spans="1:11" x14ac:dyDescent="0.25">
      <c r="A206" s="139"/>
      <c r="B206" s="139"/>
      <c r="C206" s="140"/>
      <c r="D206" s="140"/>
      <c r="E206" s="141"/>
      <c r="F206" s="140"/>
      <c r="G206" s="142"/>
      <c r="H206" s="142"/>
      <c r="I206" s="142"/>
      <c r="J206" s="143"/>
      <c r="K206" s="144"/>
    </row>
    <row r="207" spans="1:11" x14ac:dyDescent="0.25">
      <c r="A207" s="139"/>
      <c r="B207" s="139"/>
      <c r="C207" s="140"/>
      <c r="D207" s="140"/>
      <c r="E207" s="141"/>
      <c r="F207" s="140"/>
      <c r="G207" s="142"/>
      <c r="H207" s="142"/>
      <c r="I207" s="142"/>
      <c r="J207" s="143"/>
      <c r="K207" s="144"/>
    </row>
    <row r="208" spans="1:11" x14ac:dyDescent="0.25">
      <c r="A208" s="139"/>
      <c r="B208" s="139"/>
      <c r="C208" s="140"/>
      <c r="D208" s="140"/>
      <c r="E208" s="141"/>
      <c r="F208" s="140"/>
      <c r="G208" s="142"/>
      <c r="H208" s="142"/>
      <c r="I208" s="142"/>
      <c r="J208" s="143"/>
      <c r="K208" s="144"/>
    </row>
    <row r="209" spans="1:11" x14ac:dyDescent="0.25">
      <c r="A209" s="139"/>
      <c r="B209" s="139"/>
      <c r="C209" s="140"/>
      <c r="D209" s="140"/>
      <c r="E209" s="141"/>
      <c r="F209" s="140"/>
      <c r="G209" s="142"/>
      <c r="H209" s="142"/>
      <c r="I209" s="142"/>
      <c r="J209" s="143"/>
      <c r="K209" s="144"/>
    </row>
    <row r="210" spans="1:11" x14ac:dyDescent="0.25">
      <c r="A210" s="139"/>
      <c r="B210" s="139"/>
      <c r="C210" s="140"/>
      <c r="D210" s="140"/>
      <c r="E210" s="141"/>
      <c r="F210" s="140"/>
      <c r="G210" s="142"/>
      <c r="H210" s="142"/>
      <c r="I210" s="142"/>
      <c r="J210" s="143"/>
      <c r="K210" s="144"/>
    </row>
    <row r="211" spans="1:11" x14ac:dyDescent="0.25">
      <c r="A211" s="139"/>
      <c r="B211" s="139"/>
      <c r="C211" s="140"/>
      <c r="D211" s="140"/>
      <c r="E211" s="141"/>
      <c r="F211" s="140"/>
      <c r="G211" s="142"/>
      <c r="H211" s="142"/>
      <c r="I211" s="142"/>
      <c r="J211" s="143"/>
      <c r="K211" s="144"/>
    </row>
    <row r="212" spans="1:11" x14ac:dyDescent="0.25">
      <c r="A212" s="139"/>
      <c r="B212" s="139"/>
      <c r="C212" s="140"/>
      <c r="D212" s="140"/>
      <c r="E212" s="141"/>
      <c r="F212" s="140"/>
      <c r="G212" s="142"/>
      <c r="H212" s="142"/>
      <c r="I212" s="142"/>
      <c r="J212" s="143"/>
      <c r="K212" s="144"/>
    </row>
    <row r="213" spans="1:11" x14ac:dyDescent="0.25">
      <c r="A213" s="139"/>
      <c r="B213" s="139"/>
      <c r="C213" s="140"/>
      <c r="D213" s="140"/>
      <c r="E213" s="141"/>
      <c r="F213" s="140"/>
      <c r="G213" s="142"/>
      <c r="H213" s="142"/>
      <c r="I213" s="142"/>
      <c r="J213" s="143"/>
      <c r="K213" s="144"/>
    </row>
    <row r="214" spans="1:11" x14ac:dyDescent="0.25">
      <c r="A214" s="139"/>
      <c r="B214" s="139"/>
      <c r="C214" s="140"/>
      <c r="D214" s="140"/>
      <c r="E214" s="141"/>
      <c r="F214" s="140"/>
      <c r="G214" s="142"/>
      <c r="H214" s="142"/>
      <c r="I214" s="142"/>
      <c r="J214" s="143"/>
      <c r="K214" s="144"/>
    </row>
    <row r="215" spans="1:11" x14ac:dyDescent="0.25">
      <c r="A215" s="139"/>
      <c r="B215" s="139"/>
      <c r="C215" s="140"/>
      <c r="D215" s="140"/>
      <c r="E215" s="141"/>
      <c r="F215" s="140"/>
      <c r="G215" s="142"/>
      <c r="H215" s="142"/>
      <c r="I215" s="142"/>
      <c r="J215" s="143"/>
      <c r="K215" s="144"/>
    </row>
    <row r="216" spans="1:11" x14ac:dyDescent="0.25">
      <c r="A216" s="139"/>
      <c r="B216" s="139"/>
      <c r="C216" s="140"/>
      <c r="D216" s="140"/>
      <c r="E216" s="141"/>
      <c r="F216" s="140"/>
      <c r="G216" s="142"/>
      <c r="H216" s="142"/>
      <c r="I216" s="142"/>
      <c r="J216" s="143"/>
      <c r="K216" s="144"/>
    </row>
    <row r="217" spans="1:11" x14ac:dyDescent="0.25">
      <c r="A217" s="139"/>
      <c r="B217" s="139"/>
      <c r="C217" s="140"/>
      <c r="D217" s="140"/>
      <c r="E217" s="141"/>
      <c r="F217" s="140"/>
      <c r="G217" s="142"/>
      <c r="H217" s="142"/>
      <c r="I217" s="142"/>
      <c r="J217" s="143"/>
      <c r="K217" s="144"/>
    </row>
    <row r="218" spans="1:11" x14ac:dyDescent="0.25">
      <c r="A218" s="139"/>
      <c r="B218" s="139"/>
      <c r="C218" s="140"/>
      <c r="D218" s="140"/>
      <c r="E218" s="141"/>
      <c r="F218" s="140"/>
      <c r="G218" s="142"/>
      <c r="H218" s="142"/>
      <c r="I218" s="142"/>
      <c r="J218" s="143"/>
      <c r="K218" s="144"/>
    </row>
    <row r="219" spans="1:11" x14ac:dyDescent="0.25">
      <c r="A219" s="139"/>
      <c r="B219" s="139"/>
      <c r="C219" s="140"/>
      <c r="D219" s="140"/>
      <c r="E219" s="141"/>
      <c r="F219" s="140"/>
      <c r="G219" s="142"/>
      <c r="H219" s="142"/>
      <c r="I219" s="142"/>
      <c r="J219" s="143"/>
      <c r="K219" s="144"/>
    </row>
    <row r="220" spans="1:11" x14ac:dyDescent="0.25">
      <c r="A220" s="139"/>
      <c r="B220" s="139"/>
      <c r="C220" s="140"/>
      <c r="D220" s="140"/>
      <c r="E220" s="141"/>
      <c r="F220" s="140"/>
      <c r="G220" s="142"/>
      <c r="H220" s="142"/>
      <c r="I220" s="142"/>
      <c r="J220" s="143"/>
      <c r="K220" s="144"/>
    </row>
    <row r="221" spans="1:11" x14ac:dyDescent="0.25">
      <c r="A221" s="139"/>
      <c r="B221" s="139"/>
      <c r="C221" s="140"/>
      <c r="D221" s="140"/>
      <c r="E221" s="141"/>
      <c r="F221" s="140"/>
      <c r="G221" s="142"/>
      <c r="H221" s="142"/>
      <c r="I221" s="142"/>
      <c r="J221" s="143"/>
      <c r="K221" s="144"/>
    </row>
    <row r="222" spans="1:11" x14ac:dyDescent="0.25">
      <c r="A222" s="139"/>
      <c r="B222" s="139"/>
      <c r="C222" s="140"/>
      <c r="D222" s="140"/>
      <c r="E222" s="141"/>
      <c r="F222" s="140"/>
      <c r="G222" s="142"/>
      <c r="H222" s="142"/>
      <c r="I222" s="142"/>
      <c r="J222" s="143"/>
      <c r="K222" s="144"/>
    </row>
    <row r="223" spans="1:11" x14ac:dyDescent="0.25">
      <c r="A223" s="139"/>
      <c r="B223" s="139"/>
      <c r="C223" s="140"/>
      <c r="D223" s="140"/>
      <c r="E223" s="141"/>
      <c r="F223" s="140"/>
      <c r="G223" s="142"/>
      <c r="H223" s="142"/>
      <c r="I223" s="142"/>
      <c r="J223" s="143"/>
      <c r="K223" s="144"/>
    </row>
    <row r="224" spans="1:11" x14ac:dyDescent="0.25">
      <c r="A224" s="139"/>
      <c r="B224" s="139"/>
      <c r="C224" s="140"/>
      <c r="D224" s="140"/>
      <c r="E224" s="141"/>
      <c r="F224" s="140"/>
      <c r="G224" s="142"/>
      <c r="H224" s="142"/>
      <c r="I224" s="142"/>
      <c r="J224" s="143"/>
      <c r="K224" s="144"/>
    </row>
    <row r="225" spans="1:11" x14ac:dyDescent="0.25">
      <c r="A225" s="139"/>
      <c r="B225" s="139"/>
      <c r="C225" s="140"/>
      <c r="D225" s="140"/>
      <c r="E225" s="141"/>
      <c r="F225" s="140"/>
      <c r="G225" s="142"/>
      <c r="H225" s="142"/>
      <c r="I225" s="142"/>
      <c r="J225" s="143"/>
      <c r="K225" s="144"/>
    </row>
    <row r="226" spans="1:11" x14ac:dyDescent="0.25">
      <c r="A226" s="139"/>
      <c r="B226" s="139"/>
      <c r="C226" s="140"/>
      <c r="D226" s="140"/>
      <c r="E226" s="141"/>
      <c r="F226" s="140"/>
      <c r="G226" s="142"/>
      <c r="H226" s="142"/>
      <c r="I226" s="142"/>
      <c r="J226" s="143"/>
      <c r="K226" s="144"/>
    </row>
    <row r="227" spans="1:11" x14ac:dyDescent="0.25">
      <c r="A227" s="139"/>
      <c r="B227" s="139"/>
      <c r="C227" s="140"/>
      <c r="D227" s="140"/>
      <c r="E227" s="141"/>
      <c r="F227" s="140"/>
      <c r="G227" s="142"/>
      <c r="H227" s="142"/>
      <c r="I227" s="142"/>
      <c r="J227" s="143"/>
      <c r="K227" s="144"/>
    </row>
    <row r="228" spans="1:11" x14ac:dyDescent="0.25">
      <c r="A228" s="139"/>
      <c r="B228" s="139"/>
      <c r="C228" s="140"/>
      <c r="D228" s="140"/>
      <c r="E228" s="141"/>
      <c r="F228" s="140"/>
      <c r="G228" s="142"/>
      <c r="H228" s="142"/>
      <c r="I228" s="142"/>
      <c r="J228" s="143"/>
      <c r="K228" s="144"/>
    </row>
    <row r="229" spans="1:11" x14ac:dyDescent="0.25">
      <c r="A229" s="139"/>
      <c r="B229" s="139"/>
      <c r="C229" s="140"/>
      <c r="D229" s="140"/>
      <c r="E229" s="141"/>
      <c r="F229" s="140"/>
      <c r="G229" s="142"/>
      <c r="H229" s="142"/>
      <c r="I229" s="142"/>
      <c r="J229" s="143"/>
      <c r="K229" s="144"/>
    </row>
    <row r="230" spans="1:11" x14ac:dyDescent="0.25">
      <c r="A230" s="139"/>
      <c r="B230" s="139"/>
      <c r="C230" s="140"/>
      <c r="D230" s="140"/>
      <c r="E230" s="141"/>
      <c r="F230" s="140"/>
      <c r="G230" s="142"/>
      <c r="H230" s="142"/>
      <c r="I230" s="142"/>
      <c r="J230" s="143"/>
      <c r="K230" s="144"/>
    </row>
    <row r="231" spans="1:11" x14ac:dyDescent="0.25">
      <c r="A231" s="139"/>
      <c r="B231" s="139"/>
      <c r="C231" s="140"/>
      <c r="D231" s="140"/>
      <c r="E231" s="141"/>
      <c r="F231" s="140"/>
      <c r="G231" s="142"/>
      <c r="H231" s="142"/>
      <c r="I231" s="142"/>
      <c r="J231" s="143"/>
      <c r="K231" s="144"/>
    </row>
    <row r="232" spans="1:11" x14ac:dyDescent="0.25">
      <c r="A232" s="139"/>
      <c r="B232" s="139"/>
      <c r="C232" s="140"/>
      <c r="D232" s="140"/>
      <c r="E232" s="141"/>
      <c r="F232" s="140"/>
      <c r="G232" s="142"/>
      <c r="H232" s="142"/>
      <c r="I232" s="142"/>
      <c r="J232" s="143"/>
      <c r="K232" s="144"/>
    </row>
    <row r="233" spans="1:11" x14ac:dyDescent="0.25">
      <c r="A233" s="139"/>
      <c r="B233" s="139"/>
      <c r="C233" s="140"/>
      <c r="D233" s="140"/>
      <c r="E233" s="141"/>
      <c r="F233" s="140"/>
      <c r="G233" s="142"/>
      <c r="H233" s="142"/>
      <c r="I233" s="142"/>
      <c r="J233" s="143"/>
      <c r="K233" s="144"/>
    </row>
    <row r="234" spans="1:11" x14ac:dyDescent="0.25">
      <c r="A234" s="139"/>
      <c r="B234" s="139"/>
      <c r="C234" s="140"/>
      <c r="D234" s="140"/>
      <c r="E234" s="141"/>
      <c r="F234" s="140"/>
      <c r="G234" s="142"/>
      <c r="H234" s="142"/>
      <c r="I234" s="142"/>
      <c r="J234" s="143"/>
      <c r="K234" s="144"/>
    </row>
    <row r="235" spans="1:11" x14ac:dyDescent="0.25">
      <c r="A235" s="139"/>
      <c r="B235" s="139"/>
      <c r="C235" s="140"/>
      <c r="D235" s="140"/>
      <c r="E235" s="141"/>
      <c r="F235" s="140"/>
      <c r="G235" s="142"/>
      <c r="H235" s="142"/>
      <c r="I235" s="142"/>
      <c r="J235" s="143"/>
      <c r="K235" s="144"/>
    </row>
    <row r="236" spans="1:11" x14ac:dyDescent="0.25">
      <c r="A236" s="139"/>
      <c r="B236" s="139"/>
      <c r="C236" s="140"/>
      <c r="D236" s="140"/>
      <c r="E236" s="141"/>
      <c r="F236" s="140"/>
      <c r="G236" s="142"/>
      <c r="H236" s="142"/>
      <c r="I236" s="142"/>
      <c r="J236" s="143"/>
      <c r="K236" s="144"/>
    </row>
    <row r="237" spans="1:11" x14ac:dyDescent="0.25">
      <c r="A237" s="139"/>
      <c r="B237" s="139"/>
      <c r="C237" s="140"/>
      <c r="D237" s="140"/>
      <c r="E237" s="141"/>
      <c r="F237" s="140"/>
      <c r="G237" s="142"/>
      <c r="H237" s="142"/>
      <c r="I237" s="142"/>
      <c r="J237" s="143"/>
      <c r="K237" s="144"/>
    </row>
    <row r="238" spans="1:11" x14ac:dyDescent="0.25">
      <c r="A238" s="139"/>
      <c r="B238" s="139"/>
      <c r="C238" s="140"/>
      <c r="D238" s="140"/>
      <c r="E238" s="141"/>
      <c r="F238" s="140"/>
      <c r="G238" s="142"/>
      <c r="H238" s="142"/>
      <c r="I238" s="142"/>
      <c r="J238" s="143"/>
      <c r="K238" s="144"/>
    </row>
    <row r="239" spans="1:11" x14ac:dyDescent="0.25">
      <c r="A239" s="139"/>
      <c r="B239" s="139"/>
      <c r="C239" s="140"/>
      <c r="D239" s="140"/>
      <c r="E239" s="141"/>
      <c r="F239" s="140"/>
      <c r="G239" s="142"/>
      <c r="H239" s="142"/>
      <c r="I239" s="142"/>
      <c r="J239" s="143"/>
      <c r="K239" s="144"/>
    </row>
    <row r="240" spans="1:11" x14ac:dyDescent="0.25">
      <c r="A240" s="139"/>
      <c r="B240" s="139"/>
      <c r="C240" s="140"/>
      <c r="D240" s="140"/>
      <c r="E240" s="141"/>
      <c r="F240" s="140"/>
      <c r="G240" s="142"/>
      <c r="H240" s="142"/>
      <c r="I240" s="142"/>
      <c r="J240" s="143"/>
      <c r="K240" s="144"/>
    </row>
    <row r="241" spans="1:11" x14ac:dyDescent="0.25">
      <c r="A241" s="139"/>
      <c r="B241" s="139"/>
      <c r="C241" s="140"/>
      <c r="D241" s="140"/>
      <c r="E241" s="141"/>
      <c r="F241" s="140"/>
      <c r="G241" s="142"/>
      <c r="H241" s="142"/>
      <c r="I241" s="142"/>
      <c r="J241" s="143"/>
      <c r="K241" s="144"/>
    </row>
    <row r="242" spans="1:11" x14ac:dyDescent="0.25">
      <c r="A242" s="139"/>
      <c r="B242" s="139"/>
      <c r="C242" s="140"/>
      <c r="D242" s="140"/>
      <c r="E242" s="141"/>
      <c r="F242" s="140"/>
      <c r="G242" s="142"/>
      <c r="H242" s="142"/>
      <c r="I242" s="142"/>
      <c r="J242" s="143"/>
      <c r="K242" s="144"/>
    </row>
    <row r="243" spans="1:11" x14ac:dyDescent="0.25">
      <c r="A243" s="139"/>
      <c r="B243" s="139"/>
      <c r="C243" s="140"/>
      <c r="D243" s="140"/>
      <c r="E243" s="141"/>
      <c r="F243" s="140"/>
      <c r="G243" s="142"/>
      <c r="H243" s="142"/>
      <c r="I243" s="142"/>
      <c r="J243" s="143"/>
      <c r="K243" s="144"/>
    </row>
    <row r="244" spans="1:11" x14ac:dyDescent="0.25">
      <c r="A244" s="139"/>
      <c r="B244" s="139"/>
      <c r="C244" s="140"/>
      <c r="D244" s="140"/>
      <c r="E244" s="141"/>
      <c r="F244" s="140"/>
      <c r="G244" s="142"/>
      <c r="H244" s="142"/>
      <c r="I244" s="142"/>
      <c r="J244" s="143"/>
      <c r="K244" s="144"/>
    </row>
    <row r="245" spans="1:11" x14ac:dyDescent="0.25">
      <c r="A245" s="139"/>
      <c r="B245" s="139"/>
      <c r="C245" s="140"/>
      <c r="D245" s="140"/>
      <c r="E245" s="141"/>
      <c r="F245" s="140"/>
      <c r="G245" s="142"/>
      <c r="H245" s="142"/>
      <c r="I245" s="142"/>
      <c r="J245" s="143"/>
      <c r="K245" s="144"/>
    </row>
    <row r="246" spans="1:11" x14ac:dyDescent="0.25">
      <c r="A246" s="139"/>
      <c r="B246" s="139"/>
      <c r="C246" s="140"/>
      <c r="D246" s="140"/>
      <c r="E246" s="141"/>
      <c r="F246" s="140"/>
      <c r="G246" s="142"/>
      <c r="H246" s="142"/>
      <c r="I246" s="142"/>
      <c r="J246" s="143"/>
      <c r="K246" s="144"/>
    </row>
    <row r="247" spans="1:11" x14ac:dyDescent="0.25">
      <c r="A247" s="139"/>
      <c r="B247" s="139"/>
      <c r="C247" s="140"/>
      <c r="D247" s="140"/>
      <c r="E247" s="141"/>
      <c r="F247" s="140"/>
      <c r="G247" s="142"/>
      <c r="H247" s="142"/>
      <c r="I247" s="142"/>
      <c r="J247" s="143"/>
      <c r="K247" s="144"/>
    </row>
    <row r="248" spans="1:11" x14ac:dyDescent="0.25">
      <c r="A248" s="139"/>
      <c r="B248" s="139"/>
      <c r="C248" s="140"/>
      <c r="D248" s="140"/>
      <c r="E248" s="141"/>
      <c r="F248" s="140"/>
      <c r="G248" s="142"/>
      <c r="H248" s="142"/>
      <c r="I248" s="142"/>
      <c r="J248" s="143"/>
      <c r="K248" s="144"/>
    </row>
    <row r="249" spans="1:11" x14ac:dyDescent="0.25">
      <c r="A249" s="139"/>
      <c r="B249" s="139"/>
      <c r="C249" s="140"/>
      <c r="D249" s="140"/>
      <c r="E249" s="141"/>
      <c r="F249" s="140"/>
      <c r="G249" s="142"/>
      <c r="H249" s="142"/>
      <c r="I249" s="142"/>
      <c r="J249" s="143"/>
      <c r="K249" s="144"/>
    </row>
    <row r="250" spans="1:11" x14ac:dyDescent="0.25">
      <c r="A250" s="139"/>
      <c r="B250" s="139"/>
      <c r="C250" s="140"/>
      <c r="D250" s="140"/>
      <c r="E250" s="141"/>
      <c r="F250" s="140"/>
      <c r="G250" s="142"/>
      <c r="H250" s="142"/>
      <c r="I250" s="142"/>
      <c r="J250" s="143"/>
      <c r="K250" s="144"/>
    </row>
    <row r="251" spans="1:11" x14ac:dyDescent="0.25">
      <c r="A251" s="139"/>
      <c r="B251" s="139"/>
      <c r="C251" s="140"/>
      <c r="D251" s="140"/>
      <c r="E251" s="141"/>
      <c r="F251" s="140"/>
      <c r="G251" s="142"/>
      <c r="H251" s="142"/>
      <c r="I251" s="142"/>
      <c r="J251" s="143"/>
      <c r="K251" s="144"/>
    </row>
    <row r="252" spans="1:11" x14ac:dyDescent="0.25">
      <c r="A252" s="139"/>
      <c r="B252" s="139"/>
      <c r="C252" s="140"/>
      <c r="D252" s="140"/>
      <c r="E252" s="141"/>
      <c r="F252" s="140"/>
      <c r="G252" s="142"/>
      <c r="H252" s="142"/>
      <c r="I252" s="142"/>
      <c r="J252" s="143"/>
      <c r="K252" s="144"/>
    </row>
    <row r="253" spans="1:11" x14ac:dyDescent="0.25">
      <c r="A253" s="139"/>
      <c r="B253" s="139"/>
      <c r="C253" s="140"/>
      <c r="D253" s="140"/>
      <c r="E253" s="141"/>
      <c r="F253" s="140"/>
      <c r="G253" s="142"/>
      <c r="H253" s="142"/>
      <c r="I253" s="142"/>
      <c r="J253" s="143"/>
      <c r="K253" s="144"/>
    </row>
    <row r="254" spans="1:11" x14ac:dyDescent="0.25">
      <c r="A254" s="139"/>
      <c r="B254" s="139"/>
      <c r="C254" s="140"/>
      <c r="D254" s="140"/>
      <c r="E254" s="141"/>
      <c r="F254" s="140"/>
      <c r="G254" s="142"/>
      <c r="H254" s="142"/>
      <c r="I254" s="142"/>
      <c r="J254" s="143"/>
      <c r="K254" s="144"/>
    </row>
    <row r="255" spans="1:11" x14ac:dyDescent="0.25">
      <c r="A255" s="139"/>
      <c r="B255" s="139"/>
      <c r="C255" s="140"/>
      <c r="D255" s="140"/>
      <c r="E255" s="141"/>
      <c r="F255" s="140"/>
      <c r="G255" s="142"/>
      <c r="H255" s="142"/>
      <c r="I255" s="142"/>
      <c r="J255" s="143"/>
      <c r="K255" s="144"/>
    </row>
    <row r="256" spans="1:11" x14ac:dyDescent="0.25">
      <c r="A256" s="139"/>
      <c r="B256" s="139"/>
      <c r="C256" s="140"/>
      <c r="D256" s="140"/>
      <c r="E256" s="141"/>
      <c r="F256" s="140"/>
      <c r="G256" s="142"/>
      <c r="H256" s="142"/>
      <c r="I256" s="142"/>
      <c r="J256" s="143"/>
      <c r="K256" s="144"/>
    </row>
    <row r="257" spans="1:11" x14ac:dyDescent="0.25">
      <c r="A257" s="139"/>
      <c r="B257" s="139"/>
      <c r="C257" s="140"/>
      <c r="D257" s="140"/>
      <c r="E257" s="141"/>
      <c r="F257" s="140"/>
      <c r="G257" s="142"/>
      <c r="H257" s="142"/>
      <c r="I257" s="142"/>
      <c r="J257" s="143"/>
      <c r="K257" s="144"/>
    </row>
    <row r="258" spans="1:11" x14ac:dyDescent="0.25">
      <c r="A258" s="139"/>
      <c r="B258" s="139"/>
      <c r="C258" s="140"/>
      <c r="D258" s="140"/>
      <c r="E258" s="141"/>
      <c r="F258" s="140"/>
      <c r="G258" s="142"/>
      <c r="H258" s="142"/>
      <c r="I258" s="142"/>
      <c r="J258" s="143"/>
      <c r="K258" s="144"/>
    </row>
    <row r="259" spans="1:11" x14ac:dyDescent="0.25">
      <c r="A259" s="139"/>
      <c r="B259" s="139"/>
      <c r="C259" s="140"/>
      <c r="D259" s="140"/>
      <c r="E259" s="141"/>
      <c r="F259" s="140"/>
      <c r="G259" s="142"/>
      <c r="H259" s="142"/>
      <c r="I259" s="142"/>
      <c r="J259" s="143"/>
      <c r="K259" s="144"/>
    </row>
    <row r="260" spans="1:11" x14ac:dyDescent="0.25">
      <c r="A260" s="139"/>
      <c r="B260" s="139"/>
      <c r="C260" s="140"/>
      <c r="D260" s="140"/>
      <c r="E260" s="141"/>
      <c r="F260" s="140"/>
      <c r="G260" s="142"/>
      <c r="H260" s="142"/>
      <c r="I260" s="142"/>
      <c r="J260" s="143"/>
      <c r="K260" s="144"/>
    </row>
    <row r="261" spans="1:11" x14ac:dyDescent="0.25">
      <c r="A261" s="139"/>
      <c r="B261" s="139"/>
      <c r="C261" s="140"/>
      <c r="D261" s="140"/>
      <c r="E261" s="141"/>
      <c r="F261" s="140"/>
      <c r="G261" s="142"/>
      <c r="H261" s="142"/>
      <c r="I261" s="142"/>
      <c r="J261" s="143"/>
      <c r="K261" s="144"/>
    </row>
    <row r="262" spans="1:11" x14ac:dyDescent="0.25">
      <c r="A262" s="139"/>
      <c r="B262" s="139"/>
      <c r="C262" s="140"/>
      <c r="D262" s="140"/>
      <c r="E262" s="141"/>
      <c r="F262" s="140"/>
      <c r="G262" s="142"/>
      <c r="H262" s="142"/>
      <c r="I262" s="142"/>
      <c r="J262" s="143"/>
      <c r="K262" s="144"/>
    </row>
    <row r="263" spans="1:11" x14ac:dyDescent="0.25">
      <c r="A263" s="139"/>
      <c r="B263" s="139"/>
      <c r="C263" s="140"/>
      <c r="D263" s="140"/>
      <c r="E263" s="141"/>
      <c r="F263" s="140"/>
      <c r="G263" s="142"/>
      <c r="H263" s="142"/>
      <c r="I263" s="142"/>
      <c r="J263" s="143"/>
      <c r="K263" s="144"/>
    </row>
    <row r="264" spans="1:11" x14ac:dyDescent="0.25">
      <c r="A264" s="139"/>
      <c r="B264" s="139"/>
      <c r="C264" s="140"/>
      <c r="D264" s="140"/>
      <c r="E264" s="141"/>
      <c r="F264" s="140"/>
      <c r="G264" s="142"/>
      <c r="H264" s="142"/>
      <c r="I264" s="142"/>
      <c r="J264" s="143"/>
      <c r="K264" s="144"/>
    </row>
    <row r="265" spans="1:11" x14ac:dyDescent="0.25">
      <c r="A265" s="139"/>
      <c r="B265" s="139"/>
      <c r="C265" s="140"/>
      <c r="D265" s="140"/>
      <c r="E265" s="141"/>
      <c r="F265" s="140"/>
      <c r="G265" s="142"/>
      <c r="H265" s="142"/>
      <c r="I265" s="142"/>
      <c r="J265" s="143"/>
      <c r="K265" s="144"/>
    </row>
    <row r="266" spans="1:11" x14ac:dyDescent="0.25">
      <c r="A266" s="139"/>
      <c r="B266" s="139"/>
      <c r="C266" s="140"/>
      <c r="D266" s="140"/>
      <c r="E266" s="141"/>
      <c r="F266" s="140"/>
      <c r="G266" s="142"/>
      <c r="H266" s="142"/>
      <c r="I266" s="142"/>
      <c r="J266" s="143"/>
      <c r="K266" s="144"/>
    </row>
    <row r="267" spans="1:11" x14ac:dyDescent="0.25">
      <c r="A267" s="139"/>
      <c r="B267" s="139"/>
      <c r="C267" s="140"/>
      <c r="D267" s="140"/>
      <c r="E267" s="141"/>
      <c r="F267" s="140"/>
      <c r="G267" s="142"/>
      <c r="H267" s="142"/>
      <c r="I267" s="142"/>
      <c r="J267" s="143"/>
      <c r="K267" s="144"/>
    </row>
    <row r="268" spans="1:11" x14ac:dyDescent="0.25">
      <c r="A268" s="139"/>
      <c r="B268" s="139"/>
      <c r="C268" s="140"/>
      <c r="D268" s="140"/>
      <c r="E268" s="141"/>
      <c r="F268" s="140"/>
      <c r="G268" s="142"/>
      <c r="H268" s="142"/>
      <c r="I268" s="142"/>
      <c r="J268" s="143"/>
      <c r="K268" s="144"/>
    </row>
    <row r="269" spans="1:11" x14ac:dyDescent="0.25">
      <c r="A269" s="139"/>
      <c r="B269" s="139"/>
      <c r="C269" s="140"/>
      <c r="D269" s="140"/>
      <c r="E269" s="141"/>
      <c r="F269" s="140"/>
      <c r="G269" s="142"/>
      <c r="H269" s="142"/>
      <c r="I269" s="142"/>
      <c r="J269" s="143"/>
      <c r="K269" s="144"/>
    </row>
    <row r="270" spans="1:11" x14ac:dyDescent="0.25">
      <c r="A270" s="139"/>
      <c r="B270" s="139"/>
      <c r="C270" s="140"/>
      <c r="D270" s="140"/>
      <c r="E270" s="141"/>
      <c r="F270" s="140"/>
      <c r="G270" s="142"/>
      <c r="H270" s="142"/>
      <c r="I270" s="142"/>
      <c r="J270" s="143"/>
      <c r="K270" s="144"/>
    </row>
    <row r="271" spans="1:11" x14ac:dyDescent="0.25">
      <c r="A271" s="139"/>
      <c r="B271" s="139"/>
      <c r="C271" s="140"/>
      <c r="D271" s="140"/>
      <c r="E271" s="141"/>
      <c r="F271" s="140"/>
      <c r="G271" s="142"/>
      <c r="H271" s="142"/>
      <c r="I271" s="142"/>
      <c r="J271" s="143"/>
      <c r="K271" s="144"/>
    </row>
    <row r="272" spans="1:11" x14ac:dyDescent="0.25">
      <c r="A272" s="139"/>
      <c r="B272" s="139"/>
      <c r="C272" s="140"/>
      <c r="D272" s="140"/>
      <c r="E272" s="141"/>
      <c r="F272" s="140"/>
      <c r="G272" s="142"/>
      <c r="H272" s="142"/>
      <c r="I272" s="142"/>
      <c r="J272" s="143"/>
      <c r="K272" s="144"/>
    </row>
    <row r="273" spans="1:11" x14ac:dyDescent="0.25">
      <c r="A273" s="139"/>
      <c r="B273" s="139"/>
      <c r="C273" s="140"/>
      <c r="D273" s="140"/>
      <c r="E273" s="141"/>
      <c r="F273" s="140"/>
      <c r="G273" s="142"/>
      <c r="H273" s="142"/>
      <c r="I273" s="142"/>
      <c r="J273" s="143"/>
      <c r="K273" s="144"/>
    </row>
    <row r="274" spans="1:11" x14ac:dyDescent="0.25">
      <c r="A274" s="139"/>
      <c r="B274" s="139"/>
      <c r="C274" s="140"/>
      <c r="D274" s="140"/>
      <c r="E274" s="141"/>
      <c r="F274" s="140"/>
      <c r="G274" s="142"/>
      <c r="H274" s="142"/>
      <c r="I274" s="142"/>
      <c r="J274" s="143"/>
      <c r="K274" s="144"/>
    </row>
    <row r="275" spans="1:11" x14ac:dyDescent="0.25">
      <c r="A275" s="139"/>
      <c r="B275" s="139"/>
      <c r="C275" s="140"/>
      <c r="D275" s="140"/>
      <c r="E275" s="141"/>
      <c r="F275" s="140"/>
      <c r="G275" s="142"/>
      <c r="H275" s="142"/>
      <c r="I275" s="142"/>
      <c r="J275" s="143"/>
      <c r="K275" s="144"/>
    </row>
    <row r="276" spans="1:11" x14ac:dyDescent="0.25">
      <c r="A276" s="139"/>
      <c r="B276" s="139"/>
      <c r="C276" s="140"/>
      <c r="D276" s="140"/>
      <c r="E276" s="141"/>
      <c r="F276" s="140"/>
      <c r="G276" s="142"/>
      <c r="H276" s="142"/>
      <c r="I276" s="142"/>
      <c r="J276" s="143"/>
      <c r="K276" s="144"/>
    </row>
    <row r="277" spans="1:11" x14ac:dyDescent="0.25">
      <c r="A277" s="139"/>
      <c r="B277" s="139"/>
      <c r="C277" s="140"/>
      <c r="D277" s="140"/>
      <c r="E277" s="141"/>
      <c r="F277" s="140"/>
      <c r="G277" s="142"/>
      <c r="H277" s="142"/>
      <c r="I277" s="142"/>
      <c r="J277" s="143"/>
      <c r="K277" s="144"/>
    </row>
    <row r="278" spans="1:11" x14ac:dyDescent="0.25">
      <c r="A278" s="139"/>
      <c r="B278" s="139"/>
      <c r="C278" s="140"/>
      <c r="D278" s="140"/>
      <c r="E278" s="141"/>
      <c r="F278" s="140"/>
      <c r="G278" s="142"/>
      <c r="H278" s="142"/>
      <c r="I278" s="142"/>
      <c r="J278" s="143"/>
      <c r="K278" s="144"/>
    </row>
    <row r="279" spans="1:11" x14ac:dyDescent="0.25">
      <c r="A279" s="139"/>
      <c r="B279" s="139"/>
      <c r="C279" s="140"/>
      <c r="D279" s="140"/>
      <c r="E279" s="141"/>
      <c r="F279" s="140"/>
      <c r="G279" s="142"/>
      <c r="H279" s="142"/>
      <c r="I279" s="142"/>
      <c r="J279" s="143"/>
      <c r="K279" s="144"/>
    </row>
    <row r="280" spans="1:11" x14ac:dyDescent="0.25">
      <c r="A280" s="139"/>
      <c r="B280" s="139"/>
      <c r="C280" s="140"/>
      <c r="D280" s="140"/>
      <c r="E280" s="141"/>
      <c r="F280" s="140"/>
      <c r="G280" s="142"/>
      <c r="H280" s="142"/>
      <c r="I280" s="142"/>
      <c r="J280" s="143"/>
      <c r="K280" s="144"/>
    </row>
    <row r="281" spans="1:11" x14ac:dyDescent="0.25">
      <c r="A281" s="139"/>
      <c r="B281" s="139"/>
      <c r="C281" s="140"/>
      <c r="D281" s="140"/>
      <c r="E281" s="141"/>
      <c r="F281" s="140"/>
      <c r="G281" s="142"/>
      <c r="H281" s="142"/>
      <c r="I281" s="142"/>
      <c r="J281" s="143"/>
      <c r="K281" s="144"/>
    </row>
    <row r="282" spans="1:11" x14ac:dyDescent="0.25">
      <c r="A282" s="139"/>
      <c r="B282" s="139"/>
      <c r="C282" s="140"/>
      <c r="D282" s="140"/>
      <c r="E282" s="141"/>
      <c r="F282" s="140"/>
      <c r="G282" s="142"/>
      <c r="H282" s="142"/>
      <c r="I282" s="142"/>
      <c r="J282" s="143"/>
      <c r="K282" s="144"/>
    </row>
    <row r="283" spans="1:11" x14ac:dyDescent="0.25">
      <c r="A283" s="139"/>
      <c r="B283" s="139"/>
      <c r="C283" s="140"/>
      <c r="D283" s="140"/>
      <c r="E283" s="141"/>
      <c r="F283" s="140"/>
      <c r="G283" s="142"/>
      <c r="H283" s="142"/>
      <c r="I283" s="142"/>
      <c r="J283" s="143"/>
      <c r="K283" s="144"/>
    </row>
    <row r="284" spans="1:11" x14ac:dyDescent="0.25">
      <c r="A284" s="139"/>
      <c r="B284" s="139"/>
      <c r="C284" s="140"/>
      <c r="D284" s="140"/>
      <c r="E284" s="141"/>
      <c r="F284" s="140"/>
      <c r="G284" s="142"/>
      <c r="H284" s="142"/>
      <c r="I284" s="142"/>
      <c r="J284" s="143"/>
      <c r="K284" s="144"/>
    </row>
    <row r="285" spans="1:11" x14ac:dyDescent="0.25">
      <c r="A285" s="139"/>
      <c r="B285" s="139"/>
      <c r="C285" s="140"/>
      <c r="D285" s="140"/>
      <c r="E285" s="141"/>
      <c r="F285" s="140"/>
      <c r="G285" s="142"/>
      <c r="H285" s="142"/>
      <c r="I285" s="142"/>
      <c r="J285" s="143"/>
      <c r="K285" s="144"/>
    </row>
    <row r="286" spans="1:11" x14ac:dyDescent="0.25">
      <c r="A286" s="139"/>
      <c r="B286" s="139"/>
      <c r="C286" s="140"/>
      <c r="D286" s="140"/>
      <c r="E286" s="141"/>
      <c r="F286" s="140"/>
      <c r="G286" s="142"/>
      <c r="H286" s="142"/>
      <c r="I286" s="142"/>
      <c r="J286" s="143"/>
      <c r="K286" s="144"/>
    </row>
    <row r="287" spans="1:11" x14ac:dyDescent="0.25">
      <c r="A287" s="139"/>
      <c r="B287" s="139"/>
      <c r="C287" s="140"/>
      <c r="D287" s="140"/>
      <c r="E287" s="141"/>
      <c r="F287" s="140"/>
      <c r="G287" s="142"/>
      <c r="H287" s="142"/>
      <c r="I287" s="142"/>
      <c r="J287" s="143"/>
      <c r="K287" s="144"/>
    </row>
    <row r="288" spans="1:11" x14ac:dyDescent="0.25">
      <c r="A288" s="139"/>
      <c r="B288" s="139"/>
      <c r="C288" s="140"/>
      <c r="D288" s="140"/>
      <c r="E288" s="141"/>
      <c r="F288" s="140"/>
      <c r="G288" s="142"/>
      <c r="H288" s="142"/>
      <c r="I288" s="142"/>
      <c r="J288" s="143"/>
      <c r="K288" s="144"/>
    </row>
    <row r="289" spans="1:11" x14ac:dyDescent="0.25">
      <c r="A289" s="139"/>
      <c r="B289" s="139"/>
      <c r="C289" s="140"/>
      <c r="D289" s="140"/>
      <c r="E289" s="141"/>
      <c r="F289" s="140"/>
      <c r="G289" s="142"/>
      <c r="H289" s="142"/>
      <c r="I289" s="142"/>
      <c r="J289" s="143"/>
      <c r="K289" s="144"/>
    </row>
    <row r="290" spans="1:11" x14ac:dyDescent="0.25">
      <c r="A290" s="139"/>
      <c r="B290" s="139"/>
      <c r="C290" s="140"/>
      <c r="D290" s="140"/>
      <c r="E290" s="141"/>
      <c r="F290" s="140"/>
      <c r="G290" s="142"/>
      <c r="H290" s="142"/>
      <c r="I290" s="142"/>
      <c r="J290" s="143"/>
      <c r="K290" s="144"/>
    </row>
    <row r="291" spans="1:11" x14ac:dyDescent="0.25">
      <c r="A291" s="139"/>
      <c r="B291" s="139"/>
      <c r="C291" s="140"/>
      <c r="D291" s="140"/>
      <c r="E291" s="141"/>
      <c r="F291" s="140"/>
      <c r="G291" s="142"/>
      <c r="H291" s="142"/>
      <c r="I291" s="142"/>
      <c r="J291" s="143"/>
      <c r="K291" s="144"/>
    </row>
    <row r="292" spans="1:11" x14ac:dyDescent="0.25">
      <c r="A292" s="139"/>
      <c r="B292" s="139"/>
      <c r="C292" s="140"/>
      <c r="D292" s="140"/>
      <c r="E292" s="141"/>
      <c r="F292" s="140"/>
      <c r="G292" s="142"/>
      <c r="H292" s="142"/>
      <c r="I292" s="142"/>
      <c r="J292" s="143"/>
      <c r="K292" s="144"/>
    </row>
    <row r="293" spans="1:11" x14ac:dyDescent="0.25">
      <c r="A293" s="139"/>
      <c r="B293" s="139"/>
      <c r="C293" s="140"/>
      <c r="D293" s="140"/>
      <c r="E293" s="141"/>
      <c r="F293" s="140"/>
      <c r="G293" s="142"/>
      <c r="H293" s="142"/>
      <c r="I293" s="142"/>
      <c r="J293" s="143"/>
      <c r="K293" s="144"/>
    </row>
    <row r="294" spans="1:11" x14ac:dyDescent="0.25">
      <c r="A294" s="139"/>
      <c r="B294" s="139"/>
      <c r="C294" s="140"/>
      <c r="D294" s="140"/>
      <c r="E294" s="141"/>
      <c r="F294" s="140"/>
      <c r="G294" s="142"/>
      <c r="H294" s="142"/>
      <c r="I294" s="142"/>
      <c r="J294" s="143"/>
      <c r="K294" s="144"/>
    </row>
    <row r="295" spans="1:11" x14ac:dyDescent="0.25">
      <c r="A295" s="139"/>
      <c r="B295" s="139"/>
      <c r="C295" s="140"/>
      <c r="D295" s="140"/>
      <c r="E295" s="141"/>
      <c r="F295" s="140"/>
      <c r="G295" s="142"/>
      <c r="H295" s="142"/>
      <c r="I295" s="142"/>
      <c r="J295" s="143"/>
      <c r="K295" s="144"/>
    </row>
    <row r="296" spans="1:11" x14ac:dyDescent="0.25">
      <c r="A296" s="139"/>
      <c r="B296" s="139"/>
      <c r="C296" s="140"/>
      <c r="D296" s="140"/>
      <c r="E296" s="141"/>
      <c r="F296" s="140"/>
      <c r="G296" s="142"/>
      <c r="H296" s="142"/>
      <c r="I296" s="142"/>
      <c r="J296" s="143"/>
      <c r="K296" s="144"/>
    </row>
    <row r="297" spans="1:11" x14ac:dyDescent="0.25">
      <c r="A297" s="139"/>
      <c r="B297" s="139"/>
      <c r="C297" s="140"/>
      <c r="D297" s="140"/>
      <c r="E297" s="141"/>
      <c r="F297" s="140"/>
      <c r="G297" s="142"/>
      <c r="H297" s="142"/>
      <c r="I297" s="142"/>
      <c r="J297" s="143"/>
      <c r="K297" s="144"/>
    </row>
    <row r="298" spans="1:11" x14ac:dyDescent="0.25">
      <c r="A298" s="139"/>
      <c r="B298" s="139"/>
      <c r="C298" s="140"/>
      <c r="D298" s="140"/>
      <c r="E298" s="141"/>
      <c r="F298" s="140"/>
      <c r="G298" s="142"/>
      <c r="H298" s="142"/>
      <c r="I298" s="142"/>
      <c r="J298" s="143"/>
      <c r="K298" s="144"/>
    </row>
    <row r="299" spans="1:11" x14ac:dyDescent="0.25">
      <c r="A299" s="139"/>
      <c r="B299" s="139"/>
      <c r="C299" s="140"/>
      <c r="D299" s="140"/>
      <c r="E299" s="141"/>
      <c r="F299" s="140"/>
      <c r="G299" s="142"/>
      <c r="H299" s="142"/>
      <c r="I299" s="142"/>
      <c r="J299" s="143"/>
      <c r="K299" s="144"/>
    </row>
    <row r="300" spans="1:11" x14ac:dyDescent="0.25">
      <c r="A300" s="139"/>
      <c r="B300" s="139"/>
      <c r="C300" s="140"/>
      <c r="D300" s="140"/>
      <c r="E300" s="141"/>
      <c r="F300" s="140"/>
      <c r="G300" s="142"/>
      <c r="H300" s="142"/>
      <c r="I300" s="142"/>
      <c r="J300" s="143"/>
      <c r="K300" s="144"/>
    </row>
    <row r="301" spans="1:11" x14ac:dyDescent="0.25">
      <c r="A301" s="139"/>
      <c r="B301" s="139"/>
      <c r="C301" s="140"/>
      <c r="D301" s="140"/>
      <c r="E301" s="141"/>
      <c r="F301" s="140"/>
      <c r="G301" s="142"/>
      <c r="H301" s="142"/>
      <c r="I301" s="142"/>
      <c r="J301" s="143"/>
      <c r="K301" s="144"/>
    </row>
    <row r="302" spans="1:11" x14ac:dyDescent="0.25">
      <c r="A302" s="139"/>
      <c r="B302" s="139"/>
      <c r="C302" s="140"/>
      <c r="D302" s="140"/>
      <c r="E302" s="141"/>
      <c r="F302" s="140"/>
      <c r="G302" s="142"/>
      <c r="H302" s="142"/>
      <c r="I302" s="142"/>
      <c r="J302" s="143"/>
      <c r="K302" s="144"/>
    </row>
    <row r="303" spans="1:11" x14ac:dyDescent="0.25">
      <c r="A303" s="139"/>
      <c r="B303" s="139"/>
      <c r="C303" s="140"/>
      <c r="D303" s="140"/>
      <c r="E303" s="141"/>
      <c r="F303" s="140"/>
      <c r="G303" s="142"/>
      <c r="H303" s="142"/>
      <c r="I303" s="142"/>
      <c r="J303" s="143"/>
      <c r="K303" s="144"/>
    </row>
    <row r="304" spans="1:11" x14ac:dyDescent="0.25">
      <c r="A304" s="139"/>
      <c r="B304" s="139"/>
      <c r="C304" s="140"/>
      <c r="D304" s="140"/>
      <c r="E304" s="141"/>
      <c r="F304" s="140"/>
      <c r="G304" s="142"/>
      <c r="H304" s="142"/>
      <c r="I304" s="142"/>
      <c r="J304" s="143"/>
      <c r="K304" s="144"/>
    </row>
    <row r="305" spans="1:11" x14ac:dyDescent="0.25">
      <c r="A305" s="139"/>
      <c r="B305" s="139"/>
      <c r="C305" s="140"/>
      <c r="D305" s="140"/>
      <c r="E305" s="141"/>
      <c r="F305" s="140"/>
      <c r="G305" s="142"/>
      <c r="H305" s="142"/>
      <c r="I305" s="142"/>
      <c r="J305" s="143"/>
      <c r="K305" s="144"/>
    </row>
    <row r="306" spans="1:11" x14ac:dyDescent="0.25">
      <c r="A306" s="139"/>
      <c r="B306" s="139"/>
      <c r="C306" s="140"/>
      <c r="D306" s="140"/>
      <c r="E306" s="141"/>
      <c r="F306" s="140"/>
      <c r="G306" s="142"/>
      <c r="H306" s="142"/>
      <c r="I306" s="142"/>
      <c r="J306" s="143"/>
      <c r="K306" s="144"/>
    </row>
    <row r="307" spans="1:11" x14ac:dyDescent="0.25">
      <c r="A307" s="139"/>
      <c r="B307" s="139"/>
      <c r="C307" s="140"/>
      <c r="D307" s="140"/>
      <c r="E307" s="141"/>
      <c r="F307" s="140"/>
      <c r="G307" s="142"/>
      <c r="H307" s="142"/>
      <c r="I307" s="142"/>
      <c r="J307" s="143"/>
      <c r="K307" s="144"/>
    </row>
    <row r="308" spans="1:11" x14ac:dyDescent="0.25">
      <c r="A308" s="139"/>
      <c r="B308" s="139"/>
      <c r="C308" s="140"/>
      <c r="D308" s="140"/>
      <c r="E308" s="141"/>
      <c r="F308" s="140"/>
      <c r="G308" s="142"/>
      <c r="H308" s="142"/>
      <c r="I308" s="142"/>
      <c r="J308" s="143"/>
      <c r="K308" s="144"/>
    </row>
    <row r="309" spans="1:11" x14ac:dyDescent="0.25">
      <c r="A309" s="139"/>
      <c r="B309" s="139"/>
      <c r="C309" s="140"/>
      <c r="D309" s="140"/>
      <c r="E309" s="141"/>
      <c r="F309" s="140"/>
      <c r="G309" s="142"/>
      <c r="H309" s="142"/>
      <c r="I309" s="142"/>
      <c r="J309" s="143"/>
      <c r="K309" s="144"/>
    </row>
    <row r="310" spans="1:11" x14ac:dyDescent="0.25">
      <c r="A310" s="139"/>
      <c r="B310" s="139"/>
      <c r="C310" s="140"/>
      <c r="D310" s="140"/>
      <c r="E310" s="141"/>
      <c r="F310" s="140"/>
      <c r="G310" s="142"/>
      <c r="H310" s="142"/>
      <c r="I310" s="142"/>
      <c r="J310" s="143"/>
      <c r="K310" s="144"/>
    </row>
    <row r="311" spans="1:11" x14ac:dyDescent="0.25">
      <c r="A311" s="139"/>
      <c r="B311" s="139"/>
      <c r="C311" s="140"/>
      <c r="D311" s="140"/>
      <c r="E311" s="141"/>
      <c r="F311" s="140"/>
      <c r="G311" s="142"/>
      <c r="H311" s="142"/>
      <c r="I311" s="142"/>
      <c r="J311" s="143"/>
      <c r="K311" s="144"/>
    </row>
    <row r="312" spans="1:11" x14ac:dyDescent="0.25">
      <c r="A312" s="139"/>
      <c r="B312" s="139"/>
      <c r="C312" s="140"/>
      <c r="D312" s="140"/>
      <c r="E312" s="141"/>
      <c r="F312" s="140"/>
      <c r="G312" s="142"/>
      <c r="H312" s="142"/>
      <c r="I312" s="142"/>
      <c r="J312" s="143"/>
      <c r="K312" s="144"/>
    </row>
    <row r="313" spans="1:11" x14ac:dyDescent="0.25">
      <c r="A313" s="139"/>
      <c r="B313" s="139"/>
      <c r="C313" s="140"/>
      <c r="D313" s="140"/>
      <c r="E313" s="141"/>
      <c r="F313" s="140"/>
      <c r="G313" s="142"/>
      <c r="H313" s="142"/>
      <c r="I313" s="142"/>
      <c r="J313" s="143"/>
      <c r="K313" s="144"/>
    </row>
    <row r="314" spans="1:11" x14ac:dyDescent="0.25">
      <c r="A314" s="139"/>
      <c r="B314" s="139"/>
      <c r="C314" s="140"/>
      <c r="D314" s="140"/>
      <c r="E314" s="141"/>
      <c r="F314" s="140"/>
      <c r="G314" s="142"/>
      <c r="H314" s="142"/>
      <c r="I314" s="142"/>
      <c r="J314" s="143"/>
      <c r="K314" s="144"/>
    </row>
    <row r="315" spans="1:11" x14ac:dyDescent="0.25">
      <c r="A315" s="139"/>
      <c r="B315" s="139"/>
      <c r="C315" s="140"/>
      <c r="D315" s="140"/>
      <c r="E315" s="141"/>
      <c r="F315" s="140"/>
      <c r="G315" s="142"/>
      <c r="H315" s="142"/>
      <c r="I315" s="142"/>
      <c r="J315" s="143"/>
      <c r="K315" s="144"/>
    </row>
    <row r="316" spans="1:11" x14ac:dyDescent="0.25">
      <c r="A316" s="139"/>
      <c r="B316" s="139"/>
      <c r="C316" s="140"/>
      <c r="D316" s="140"/>
      <c r="E316" s="141"/>
      <c r="F316" s="140"/>
      <c r="G316" s="142"/>
      <c r="H316" s="142"/>
      <c r="I316" s="142"/>
      <c r="J316" s="143"/>
      <c r="K316" s="144"/>
    </row>
    <row r="317" spans="1:11" x14ac:dyDescent="0.25">
      <c r="A317" s="139"/>
      <c r="B317" s="139"/>
      <c r="C317" s="140"/>
      <c r="D317" s="140"/>
      <c r="E317" s="141"/>
      <c r="F317" s="140"/>
      <c r="G317" s="142"/>
      <c r="H317" s="142"/>
      <c r="I317" s="142"/>
      <c r="J317" s="143"/>
      <c r="K317" s="144"/>
    </row>
    <row r="318" spans="1:11" x14ac:dyDescent="0.25">
      <c r="A318" s="139"/>
      <c r="B318" s="139"/>
      <c r="C318" s="140"/>
      <c r="D318" s="140"/>
      <c r="E318" s="141"/>
      <c r="F318" s="140"/>
      <c r="G318" s="142"/>
      <c r="H318" s="142"/>
      <c r="I318" s="142"/>
      <c r="J318" s="143"/>
      <c r="K318" s="144"/>
    </row>
    <row r="319" spans="1:11" x14ac:dyDescent="0.25">
      <c r="A319" s="139"/>
      <c r="B319" s="139"/>
      <c r="C319" s="140"/>
      <c r="D319" s="140"/>
      <c r="E319" s="141"/>
      <c r="F319" s="140"/>
      <c r="G319" s="142"/>
      <c r="H319" s="142"/>
      <c r="I319" s="142"/>
      <c r="J319" s="143"/>
      <c r="K319" s="144"/>
    </row>
    <row r="320" spans="1:11" x14ac:dyDescent="0.25">
      <c r="A320" s="139"/>
      <c r="B320" s="139"/>
      <c r="C320" s="140"/>
      <c r="D320" s="140"/>
      <c r="E320" s="141"/>
      <c r="F320" s="140"/>
      <c r="G320" s="142"/>
      <c r="H320" s="142"/>
      <c r="I320" s="142"/>
      <c r="J320" s="143"/>
      <c r="K320" s="144"/>
    </row>
    <row r="321" spans="1:11" x14ac:dyDescent="0.25">
      <c r="A321" s="139"/>
      <c r="B321" s="139"/>
      <c r="C321" s="140"/>
      <c r="D321" s="140"/>
      <c r="E321" s="141"/>
      <c r="F321" s="140"/>
      <c r="G321" s="142"/>
      <c r="H321" s="142"/>
      <c r="I321" s="142"/>
      <c r="J321" s="143"/>
      <c r="K321" s="144"/>
    </row>
    <row r="322" spans="1:11" x14ac:dyDescent="0.25">
      <c r="A322" s="139"/>
      <c r="B322" s="139"/>
      <c r="C322" s="140"/>
      <c r="D322" s="140"/>
      <c r="E322" s="141"/>
      <c r="F322" s="140"/>
      <c r="G322" s="142"/>
      <c r="H322" s="142"/>
      <c r="I322" s="142"/>
      <c r="J322" s="143"/>
      <c r="K322" s="144"/>
    </row>
    <row r="323" spans="1:11" x14ac:dyDescent="0.25">
      <c r="A323" s="139"/>
      <c r="B323" s="139"/>
      <c r="C323" s="140"/>
      <c r="D323" s="140"/>
      <c r="E323" s="141"/>
      <c r="F323" s="140"/>
      <c r="G323" s="142"/>
      <c r="H323" s="142"/>
      <c r="I323" s="142"/>
      <c r="J323" s="143"/>
      <c r="K323" s="144"/>
    </row>
    <row r="324" spans="1:11" x14ac:dyDescent="0.25">
      <c r="A324" s="139"/>
      <c r="B324" s="139"/>
      <c r="C324" s="140"/>
      <c r="D324" s="140"/>
      <c r="E324" s="141"/>
      <c r="F324" s="140"/>
      <c r="G324" s="142"/>
      <c r="H324" s="142"/>
      <c r="I324" s="142"/>
      <c r="J324" s="143"/>
      <c r="K324" s="144"/>
    </row>
    <row r="325" spans="1:11" x14ac:dyDescent="0.25">
      <c r="A325" s="139"/>
      <c r="B325" s="139"/>
      <c r="C325" s="140"/>
      <c r="D325" s="140"/>
      <c r="E325" s="141"/>
      <c r="F325" s="140"/>
      <c r="G325" s="142"/>
      <c r="H325" s="142"/>
      <c r="I325" s="142"/>
      <c r="J325" s="143"/>
      <c r="K325" s="144"/>
    </row>
    <row r="326" spans="1:11" x14ac:dyDescent="0.25">
      <c r="A326" s="139"/>
      <c r="B326" s="139"/>
      <c r="C326" s="140"/>
      <c r="D326" s="140"/>
      <c r="E326" s="141"/>
      <c r="F326" s="140"/>
      <c r="G326" s="142"/>
      <c r="H326" s="142"/>
      <c r="I326" s="142"/>
      <c r="J326" s="143"/>
      <c r="K326" s="144"/>
    </row>
    <row r="327" spans="1:11" x14ac:dyDescent="0.25">
      <c r="A327" s="139"/>
      <c r="B327" s="139"/>
      <c r="C327" s="140"/>
      <c r="D327" s="140"/>
      <c r="E327" s="141"/>
      <c r="F327" s="140"/>
      <c r="G327" s="142"/>
      <c r="H327" s="142"/>
      <c r="I327" s="142"/>
      <c r="J327" s="143"/>
      <c r="K327" s="144"/>
    </row>
    <row r="328" spans="1:11" x14ac:dyDescent="0.25">
      <c r="A328" s="139"/>
      <c r="B328" s="139"/>
      <c r="C328" s="140"/>
      <c r="D328" s="140"/>
      <c r="E328" s="141"/>
      <c r="F328" s="140"/>
      <c r="G328" s="142"/>
      <c r="H328" s="142"/>
      <c r="I328" s="142"/>
      <c r="J328" s="143"/>
      <c r="K328" s="144"/>
    </row>
    <row r="329" spans="1:11" x14ac:dyDescent="0.25">
      <c r="A329" s="139"/>
      <c r="B329" s="139"/>
      <c r="C329" s="140"/>
      <c r="D329" s="140"/>
      <c r="E329" s="141"/>
      <c r="F329" s="140"/>
      <c r="G329" s="142"/>
      <c r="H329" s="142"/>
      <c r="I329" s="142"/>
      <c r="J329" s="143"/>
      <c r="K329" s="144"/>
    </row>
    <row r="330" spans="1:11" x14ac:dyDescent="0.25">
      <c r="A330" s="139"/>
      <c r="B330" s="139"/>
      <c r="C330" s="140"/>
      <c r="D330" s="140"/>
      <c r="E330" s="141"/>
      <c r="F330" s="140"/>
      <c r="G330" s="142"/>
      <c r="H330" s="142"/>
      <c r="I330" s="142"/>
      <c r="J330" s="143"/>
      <c r="K330" s="144"/>
    </row>
    <row r="331" spans="1:11" x14ac:dyDescent="0.25">
      <c r="A331" s="139"/>
      <c r="B331" s="139"/>
      <c r="C331" s="140"/>
      <c r="D331" s="140"/>
      <c r="E331" s="141"/>
      <c r="F331" s="140"/>
      <c r="G331" s="142"/>
      <c r="H331" s="142"/>
      <c r="I331" s="142"/>
      <c r="J331" s="143"/>
      <c r="K331" s="144"/>
    </row>
    <row r="332" spans="1:11" x14ac:dyDescent="0.25">
      <c r="A332" s="139"/>
      <c r="B332" s="139"/>
      <c r="C332" s="140"/>
      <c r="D332" s="140"/>
      <c r="E332" s="141"/>
      <c r="F332" s="140"/>
      <c r="G332" s="142"/>
      <c r="H332" s="142"/>
      <c r="I332" s="142"/>
      <c r="J332" s="143"/>
      <c r="K332" s="144"/>
    </row>
    <row r="333" spans="1:11" x14ac:dyDescent="0.25">
      <c r="A333" s="139"/>
      <c r="B333" s="139"/>
      <c r="C333" s="140"/>
      <c r="D333" s="140"/>
      <c r="E333" s="141"/>
      <c r="F333" s="140"/>
      <c r="G333" s="142"/>
      <c r="H333" s="142"/>
      <c r="I333" s="142"/>
      <c r="J333" s="143"/>
      <c r="K333" s="144"/>
    </row>
    <row r="334" spans="1:11" x14ac:dyDescent="0.25">
      <c r="A334" s="139"/>
      <c r="B334" s="139"/>
      <c r="C334" s="140"/>
      <c r="D334" s="140"/>
      <c r="E334" s="141"/>
      <c r="F334" s="140"/>
      <c r="G334" s="142"/>
      <c r="H334" s="142"/>
      <c r="I334" s="142"/>
      <c r="J334" s="143"/>
      <c r="K334" s="144"/>
    </row>
    <row r="335" spans="1:11" x14ac:dyDescent="0.25">
      <c r="A335" s="139"/>
      <c r="B335" s="139"/>
      <c r="C335" s="140"/>
      <c r="D335" s="140"/>
      <c r="E335" s="141"/>
      <c r="F335" s="140"/>
      <c r="G335" s="142"/>
      <c r="H335" s="142"/>
      <c r="I335" s="142"/>
      <c r="J335" s="143"/>
      <c r="K335" s="144"/>
    </row>
    <row r="336" spans="1:11" x14ac:dyDescent="0.25">
      <c r="A336" s="139"/>
      <c r="B336" s="139"/>
      <c r="C336" s="140"/>
      <c r="D336" s="140"/>
      <c r="E336" s="141"/>
      <c r="F336" s="140"/>
      <c r="G336" s="142"/>
      <c r="H336" s="142"/>
      <c r="I336" s="142"/>
      <c r="J336" s="143"/>
      <c r="K336" s="144"/>
    </row>
    <row r="337" spans="1:11" x14ac:dyDescent="0.25">
      <c r="A337" s="139"/>
      <c r="B337" s="139"/>
      <c r="C337" s="140"/>
      <c r="D337" s="140"/>
      <c r="E337" s="141"/>
      <c r="F337" s="140"/>
      <c r="G337" s="142"/>
      <c r="H337" s="142"/>
      <c r="I337" s="142"/>
      <c r="J337" s="143"/>
      <c r="K337" s="144"/>
    </row>
    <row r="338" spans="1:11" x14ac:dyDescent="0.25">
      <c r="A338" s="139"/>
      <c r="B338" s="139"/>
      <c r="C338" s="140"/>
      <c r="D338" s="140"/>
      <c r="E338" s="141"/>
      <c r="F338" s="140"/>
      <c r="G338" s="142"/>
      <c r="H338" s="142"/>
      <c r="I338" s="142"/>
      <c r="J338" s="143"/>
      <c r="K338" s="144"/>
    </row>
    <row r="339" spans="1:11" x14ac:dyDescent="0.25">
      <c r="A339" s="139"/>
      <c r="B339" s="139"/>
      <c r="C339" s="140"/>
      <c r="D339" s="140"/>
      <c r="E339" s="141"/>
      <c r="F339" s="140"/>
      <c r="G339" s="142"/>
      <c r="H339" s="142"/>
      <c r="I339" s="142"/>
      <c r="J339" s="143"/>
      <c r="K339" s="144"/>
    </row>
    <row r="340" spans="1:11" x14ac:dyDescent="0.25">
      <c r="A340" s="139"/>
      <c r="B340" s="139"/>
      <c r="C340" s="140"/>
      <c r="D340" s="140"/>
      <c r="E340" s="141"/>
      <c r="F340" s="140"/>
      <c r="G340" s="142"/>
      <c r="H340" s="142"/>
      <c r="I340" s="142"/>
      <c r="J340" s="143"/>
      <c r="K340" s="144"/>
    </row>
    <row r="341" spans="1:11" x14ac:dyDescent="0.25">
      <c r="A341" s="139"/>
      <c r="B341" s="139"/>
      <c r="C341" s="140"/>
      <c r="D341" s="140"/>
      <c r="E341" s="141"/>
      <c r="F341" s="140"/>
      <c r="G341" s="142"/>
      <c r="H341" s="142"/>
      <c r="I341" s="142"/>
      <c r="J341" s="143"/>
      <c r="K341" s="144"/>
    </row>
    <row r="342" spans="1:11" x14ac:dyDescent="0.25">
      <c r="A342" s="139"/>
      <c r="B342" s="139"/>
      <c r="C342" s="140"/>
      <c r="D342" s="140"/>
      <c r="E342" s="141"/>
      <c r="F342" s="140"/>
      <c r="G342" s="142"/>
      <c r="H342" s="142"/>
      <c r="I342" s="142"/>
      <c r="J342" s="143"/>
      <c r="K342" s="144"/>
    </row>
    <row r="343" spans="1:11" x14ac:dyDescent="0.25">
      <c r="A343" s="139"/>
      <c r="B343" s="139"/>
      <c r="C343" s="140"/>
      <c r="D343" s="140"/>
      <c r="E343" s="141"/>
      <c r="F343" s="140"/>
      <c r="G343" s="142"/>
      <c r="H343" s="142"/>
      <c r="I343" s="142"/>
      <c r="J343" s="143"/>
      <c r="K343" s="144"/>
    </row>
    <row r="344" spans="1:11" x14ac:dyDescent="0.25">
      <c r="A344" s="139"/>
      <c r="B344" s="139"/>
      <c r="C344" s="140"/>
      <c r="D344" s="140"/>
      <c r="E344" s="141"/>
      <c r="F344" s="140"/>
      <c r="G344" s="142"/>
      <c r="H344" s="142"/>
      <c r="I344" s="142"/>
      <c r="J344" s="143"/>
      <c r="K344" s="144"/>
    </row>
    <row r="345" spans="1:11" x14ac:dyDescent="0.25">
      <c r="A345" s="139"/>
      <c r="B345" s="139"/>
      <c r="C345" s="140"/>
      <c r="D345" s="140"/>
      <c r="E345" s="141"/>
      <c r="F345" s="140"/>
      <c r="G345" s="142"/>
      <c r="H345" s="142"/>
      <c r="I345" s="142"/>
      <c r="J345" s="143"/>
      <c r="K345" s="144"/>
    </row>
    <row r="346" spans="1:11" x14ac:dyDescent="0.25">
      <c r="A346" s="139"/>
      <c r="B346" s="139"/>
      <c r="C346" s="140"/>
      <c r="D346" s="140"/>
      <c r="E346" s="141"/>
      <c r="F346" s="140"/>
      <c r="G346" s="142"/>
      <c r="H346" s="142"/>
      <c r="I346" s="142"/>
      <c r="J346" s="143"/>
      <c r="K346" s="144"/>
    </row>
    <row r="347" spans="1:11" x14ac:dyDescent="0.25">
      <c r="A347" s="139"/>
      <c r="B347" s="139"/>
      <c r="C347" s="140"/>
      <c r="D347" s="140"/>
      <c r="E347" s="141"/>
      <c r="F347" s="140"/>
      <c r="G347" s="142"/>
      <c r="H347" s="142"/>
      <c r="I347" s="142"/>
      <c r="J347" s="143"/>
      <c r="K347" s="144"/>
    </row>
    <row r="348" spans="1:11" x14ac:dyDescent="0.25">
      <c r="A348" s="139"/>
      <c r="B348" s="139"/>
      <c r="C348" s="140"/>
      <c r="D348" s="140"/>
      <c r="E348" s="141"/>
      <c r="F348" s="140"/>
      <c r="G348" s="142"/>
      <c r="H348" s="142"/>
      <c r="I348" s="142"/>
      <c r="J348" s="143"/>
      <c r="K348" s="144"/>
    </row>
    <row r="349" spans="1:11" x14ac:dyDescent="0.25">
      <c r="A349" s="139"/>
      <c r="B349" s="139"/>
      <c r="C349" s="140"/>
      <c r="D349" s="140"/>
      <c r="E349" s="141"/>
      <c r="F349" s="140"/>
      <c r="G349" s="142"/>
      <c r="H349" s="142"/>
      <c r="I349" s="142"/>
      <c r="J349" s="143"/>
      <c r="K349" s="144"/>
    </row>
    <row r="350" spans="1:11" x14ac:dyDescent="0.25">
      <c r="A350" s="139"/>
      <c r="B350" s="139"/>
      <c r="C350" s="140"/>
      <c r="D350" s="140"/>
      <c r="E350" s="141"/>
      <c r="F350" s="140"/>
      <c r="G350" s="142"/>
      <c r="H350" s="142"/>
      <c r="I350" s="142"/>
      <c r="J350" s="143"/>
      <c r="K350" s="144"/>
    </row>
    <row r="351" spans="1:11" x14ac:dyDescent="0.25">
      <c r="A351" s="139"/>
      <c r="B351" s="139"/>
      <c r="C351" s="140"/>
      <c r="D351" s="140"/>
      <c r="E351" s="141"/>
      <c r="F351" s="140"/>
      <c r="G351" s="142"/>
      <c r="H351" s="142"/>
      <c r="I351" s="142"/>
      <c r="J351" s="143"/>
      <c r="K351" s="144"/>
    </row>
    <row r="352" spans="1:11" x14ac:dyDescent="0.25">
      <c r="A352" s="139"/>
      <c r="B352" s="139"/>
      <c r="C352" s="140"/>
      <c r="D352" s="140"/>
      <c r="E352" s="141"/>
      <c r="F352" s="140"/>
      <c r="G352" s="142"/>
      <c r="H352" s="142"/>
      <c r="I352" s="142"/>
      <c r="J352" s="143"/>
      <c r="K352" s="144"/>
    </row>
    <row r="353" spans="1:11" x14ac:dyDescent="0.25">
      <c r="A353" s="139"/>
      <c r="B353" s="139"/>
      <c r="C353" s="140"/>
      <c r="D353" s="140"/>
      <c r="E353" s="141"/>
      <c r="F353" s="140"/>
      <c r="G353" s="142"/>
      <c r="H353" s="142"/>
      <c r="I353" s="142"/>
      <c r="J353" s="143"/>
      <c r="K353" s="144"/>
    </row>
    <row r="354" spans="1:11" x14ac:dyDescent="0.25">
      <c r="A354" s="139"/>
      <c r="B354" s="139"/>
      <c r="C354" s="140"/>
      <c r="D354" s="140"/>
      <c r="E354" s="141"/>
      <c r="F354" s="140"/>
      <c r="G354" s="142"/>
      <c r="H354" s="142"/>
      <c r="I354" s="142"/>
      <c r="J354" s="143"/>
      <c r="K354" s="144"/>
    </row>
    <row r="355" spans="1:11" x14ac:dyDescent="0.25">
      <c r="A355" s="139"/>
      <c r="B355" s="139"/>
      <c r="C355" s="140"/>
      <c r="D355" s="140"/>
      <c r="E355" s="141"/>
      <c r="F355" s="140"/>
      <c r="G355" s="142"/>
      <c r="H355" s="142"/>
      <c r="I355" s="142"/>
      <c r="J355" s="143"/>
      <c r="K355" s="144"/>
    </row>
    <row r="356" spans="1:11" x14ac:dyDescent="0.25">
      <c r="A356" s="139"/>
      <c r="B356" s="139"/>
      <c r="C356" s="140"/>
      <c r="D356" s="140"/>
      <c r="E356" s="141"/>
      <c r="F356" s="140"/>
      <c r="G356" s="142"/>
      <c r="H356" s="142"/>
      <c r="I356" s="142"/>
      <c r="J356" s="143"/>
      <c r="K356" s="144"/>
    </row>
    <row r="357" spans="1:11" x14ac:dyDescent="0.25">
      <c r="A357" s="139"/>
      <c r="B357" s="139"/>
      <c r="C357" s="140"/>
      <c r="D357" s="140"/>
      <c r="E357" s="141"/>
      <c r="F357" s="140"/>
      <c r="G357" s="142"/>
      <c r="H357" s="142"/>
      <c r="I357" s="142"/>
      <c r="J357" s="143"/>
      <c r="K357" s="144"/>
    </row>
    <row r="358" spans="1:11" x14ac:dyDescent="0.25">
      <c r="A358" s="139"/>
      <c r="B358" s="139"/>
      <c r="C358" s="140"/>
      <c r="D358" s="140"/>
      <c r="E358" s="141"/>
      <c r="F358" s="140"/>
      <c r="G358" s="142"/>
      <c r="H358" s="142"/>
      <c r="I358" s="142"/>
      <c r="J358" s="143"/>
      <c r="K358" s="144"/>
    </row>
    <row r="359" spans="1:11" x14ac:dyDescent="0.25">
      <c r="A359" s="139"/>
      <c r="B359" s="139"/>
      <c r="C359" s="140"/>
      <c r="D359" s="140"/>
      <c r="E359" s="141"/>
      <c r="F359" s="140"/>
      <c r="G359" s="142"/>
      <c r="H359" s="142"/>
      <c r="I359" s="142"/>
      <c r="J359" s="143"/>
      <c r="K359" s="144"/>
    </row>
    <row r="360" spans="1:11" x14ac:dyDescent="0.25">
      <c r="A360" s="139"/>
      <c r="B360" s="139"/>
      <c r="C360" s="140"/>
      <c r="D360" s="140"/>
      <c r="E360" s="141"/>
      <c r="F360" s="140"/>
      <c r="G360" s="142"/>
      <c r="H360" s="142"/>
      <c r="I360" s="142"/>
      <c r="J360" s="143"/>
      <c r="K360" s="144"/>
    </row>
    <row r="361" spans="1:11" x14ac:dyDescent="0.25">
      <c r="A361" s="139"/>
      <c r="B361" s="139"/>
      <c r="C361" s="140"/>
      <c r="D361" s="140"/>
      <c r="E361" s="141"/>
      <c r="F361" s="140"/>
      <c r="G361" s="142"/>
      <c r="H361" s="142"/>
      <c r="I361" s="142"/>
      <c r="J361" s="143"/>
      <c r="K361" s="144"/>
    </row>
    <row r="362" spans="1:11" x14ac:dyDescent="0.25">
      <c r="A362" s="139"/>
      <c r="B362" s="139"/>
      <c r="C362" s="140"/>
      <c r="D362" s="140"/>
      <c r="E362" s="141"/>
      <c r="F362" s="140"/>
      <c r="G362" s="142"/>
      <c r="H362" s="142"/>
      <c r="I362" s="142"/>
      <c r="J362" s="143"/>
      <c r="K362" s="144"/>
    </row>
    <row r="363" spans="1:11" x14ac:dyDescent="0.25">
      <c r="A363" s="139"/>
      <c r="B363" s="139"/>
      <c r="C363" s="140"/>
      <c r="D363" s="140"/>
      <c r="E363" s="141"/>
      <c r="F363" s="140"/>
      <c r="G363" s="142"/>
      <c r="H363" s="142"/>
      <c r="I363" s="142"/>
      <c r="J363" s="143"/>
      <c r="K363" s="144"/>
    </row>
    <row r="364" spans="1:11" x14ac:dyDescent="0.25">
      <c r="A364" s="139"/>
      <c r="B364" s="139"/>
      <c r="C364" s="140"/>
      <c r="D364" s="140"/>
      <c r="E364" s="141"/>
      <c r="F364" s="140"/>
      <c r="G364" s="142"/>
      <c r="H364" s="142"/>
      <c r="I364" s="142"/>
      <c r="J364" s="143"/>
      <c r="K364" s="144"/>
    </row>
    <row r="365" spans="1:11" x14ac:dyDescent="0.25">
      <c r="A365" s="139"/>
      <c r="B365" s="139"/>
      <c r="C365" s="140"/>
      <c r="D365" s="140"/>
      <c r="E365" s="141"/>
      <c r="F365" s="140"/>
      <c r="G365" s="142"/>
      <c r="H365" s="142"/>
      <c r="I365" s="142"/>
      <c r="J365" s="143"/>
      <c r="K365" s="144"/>
    </row>
    <row r="366" spans="1:11" x14ac:dyDescent="0.25">
      <c r="A366" s="139"/>
      <c r="B366" s="139"/>
      <c r="C366" s="140"/>
      <c r="D366" s="140"/>
      <c r="E366" s="141"/>
      <c r="F366" s="140"/>
      <c r="G366" s="142"/>
      <c r="H366" s="142"/>
      <c r="I366" s="142"/>
      <c r="J366" s="143"/>
      <c r="K366" s="144"/>
    </row>
    <row r="367" spans="1:11" x14ac:dyDescent="0.25">
      <c r="A367" s="139"/>
      <c r="B367" s="139"/>
      <c r="C367" s="140"/>
      <c r="D367" s="140"/>
      <c r="E367" s="141"/>
      <c r="F367" s="140"/>
      <c r="G367" s="142"/>
      <c r="H367" s="142"/>
      <c r="I367" s="142"/>
      <c r="J367" s="143"/>
      <c r="K367" s="144"/>
    </row>
    <row r="368" spans="1:11" x14ac:dyDescent="0.25">
      <c r="A368" s="139"/>
      <c r="B368" s="139"/>
      <c r="C368" s="140"/>
      <c r="D368" s="140"/>
      <c r="E368" s="141"/>
      <c r="F368" s="140"/>
      <c r="G368" s="142"/>
      <c r="H368" s="142"/>
      <c r="I368" s="142"/>
      <c r="J368" s="143"/>
      <c r="K368" s="144"/>
    </row>
    <row r="369" spans="1:11" x14ac:dyDescent="0.25">
      <c r="A369" s="139"/>
      <c r="B369" s="139"/>
      <c r="C369" s="140"/>
      <c r="D369" s="140"/>
      <c r="E369" s="141"/>
      <c r="F369" s="140"/>
      <c r="G369" s="142"/>
      <c r="H369" s="142"/>
      <c r="I369" s="142"/>
      <c r="J369" s="143"/>
      <c r="K369" s="144"/>
    </row>
    <row r="370" spans="1:11" x14ac:dyDescent="0.25">
      <c r="A370" s="139"/>
      <c r="B370" s="139"/>
      <c r="C370" s="140"/>
      <c r="D370" s="140"/>
      <c r="E370" s="141"/>
      <c r="F370" s="140"/>
      <c r="G370" s="142"/>
      <c r="H370" s="142"/>
      <c r="I370" s="142"/>
      <c r="J370" s="143"/>
      <c r="K370" s="144"/>
    </row>
    <row r="371" spans="1:11" x14ac:dyDescent="0.25">
      <c r="A371" s="139"/>
      <c r="B371" s="139"/>
      <c r="C371" s="140"/>
      <c r="D371" s="140"/>
      <c r="E371" s="141"/>
      <c r="F371" s="140"/>
      <c r="G371" s="142"/>
      <c r="H371" s="142"/>
      <c r="I371" s="142"/>
      <c r="J371" s="143"/>
      <c r="K371" s="144"/>
    </row>
    <row r="372" spans="1:11" x14ac:dyDescent="0.25">
      <c r="A372" s="139"/>
      <c r="B372" s="139"/>
      <c r="C372" s="140"/>
      <c r="D372" s="140"/>
      <c r="E372" s="141"/>
      <c r="F372" s="140"/>
      <c r="G372" s="142"/>
      <c r="H372" s="142"/>
      <c r="I372" s="142"/>
      <c r="J372" s="143"/>
      <c r="K372" s="144"/>
    </row>
    <row r="373" spans="1:11" x14ac:dyDescent="0.25">
      <c r="A373" s="139"/>
      <c r="B373" s="139"/>
      <c r="C373" s="140"/>
      <c r="D373" s="140"/>
      <c r="E373" s="141"/>
      <c r="F373" s="140"/>
      <c r="G373" s="142"/>
      <c r="H373" s="142"/>
      <c r="I373" s="142"/>
      <c r="J373" s="143"/>
      <c r="K373" s="144"/>
    </row>
    <row r="374" spans="1:11" x14ac:dyDescent="0.25">
      <c r="A374" s="139"/>
      <c r="B374" s="139"/>
      <c r="C374" s="140"/>
      <c r="D374" s="140"/>
      <c r="E374" s="141"/>
      <c r="F374" s="140"/>
      <c r="G374" s="142"/>
      <c r="H374" s="142"/>
      <c r="I374" s="142"/>
      <c r="J374" s="143"/>
      <c r="K374" s="144"/>
    </row>
    <row r="375" spans="1:11" x14ac:dyDescent="0.25">
      <c r="A375" s="139"/>
      <c r="B375" s="139"/>
      <c r="C375" s="140"/>
      <c r="D375" s="140"/>
      <c r="E375" s="141"/>
      <c r="F375" s="140"/>
      <c r="G375" s="142"/>
      <c r="H375" s="142"/>
      <c r="I375" s="142"/>
      <c r="J375" s="143"/>
      <c r="K375" s="144"/>
    </row>
    <row r="376" spans="1:11" x14ac:dyDescent="0.25">
      <c r="A376" s="139"/>
      <c r="B376" s="139"/>
      <c r="C376" s="140"/>
      <c r="D376" s="140"/>
      <c r="E376" s="141"/>
      <c r="F376" s="140"/>
      <c r="G376" s="142"/>
      <c r="H376" s="142"/>
      <c r="I376" s="142"/>
      <c r="J376" s="143"/>
      <c r="K376" s="144"/>
    </row>
    <row r="377" spans="1:11" x14ac:dyDescent="0.25">
      <c r="A377" s="139"/>
      <c r="B377" s="139"/>
      <c r="C377" s="140"/>
      <c r="D377" s="140"/>
      <c r="E377" s="141"/>
      <c r="F377" s="140"/>
      <c r="G377" s="142"/>
      <c r="H377" s="142"/>
      <c r="I377" s="142"/>
      <c r="J377" s="143"/>
      <c r="K377" s="144"/>
    </row>
    <row r="378" spans="1:11" x14ac:dyDescent="0.25">
      <c r="A378" s="139"/>
      <c r="B378" s="139"/>
      <c r="C378" s="140"/>
      <c r="D378" s="140"/>
      <c r="E378" s="141"/>
      <c r="F378" s="140"/>
      <c r="G378" s="142"/>
      <c r="H378" s="142"/>
      <c r="I378" s="142"/>
      <c r="J378" s="143"/>
      <c r="K378" s="144"/>
    </row>
    <row r="379" spans="1:11" x14ac:dyDescent="0.25">
      <c r="A379" s="139"/>
      <c r="B379" s="139"/>
      <c r="C379" s="140"/>
      <c r="D379" s="140"/>
      <c r="E379" s="141"/>
      <c r="F379" s="140"/>
      <c r="G379" s="142"/>
      <c r="H379" s="142"/>
      <c r="I379" s="142"/>
      <c r="J379" s="143"/>
      <c r="K379" s="144"/>
    </row>
    <row r="380" spans="1:11" x14ac:dyDescent="0.25">
      <c r="A380" s="139"/>
      <c r="B380" s="139"/>
      <c r="C380" s="140"/>
      <c r="D380" s="140"/>
      <c r="E380" s="141"/>
      <c r="F380" s="140"/>
      <c r="G380" s="142"/>
      <c r="H380" s="142"/>
      <c r="I380" s="142"/>
      <c r="J380" s="143"/>
      <c r="K380" s="144"/>
    </row>
    <row r="381" spans="1:11" x14ac:dyDescent="0.25">
      <c r="A381" s="139"/>
      <c r="B381" s="139"/>
      <c r="C381" s="140"/>
      <c r="D381" s="140"/>
      <c r="E381" s="141"/>
      <c r="F381" s="140"/>
      <c r="G381" s="142"/>
      <c r="H381" s="142"/>
      <c r="I381" s="142"/>
      <c r="J381" s="143"/>
      <c r="K381" s="144"/>
    </row>
    <row r="382" spans="1:11" x14ac:dyDescent="0.25">
      <c r="A382" s="139"/>
      <c r="B382" s="139"/>
      <c r="C382" s="140"/>
      <c r="D382" s="140"/>
      <c r="E382" s="141"/>
      <c r="F382" s="140"/>
      <c r="G382" s="142"/>
      <c r="H382" s="142"/>
      <c r="I382" s="142"/>
      <c r="J382" s="143"/>
      <c r="K382" s="144"/>
    </row>
    <row r="383" spans="1:11" x14ac:dyDescent="0.25">
      <c r="A383" s="139"/>
      <c r="B383" s="139"/>
      <c r="C383" s="140"/>
      <c r="D383" s="140"/>
      <c r="E383" s="141"/>
      <c r="F383" s="140"/>
      <c r="G383" s="142"/>
      <c r="H383" s="142"/>
      <c r="I383" s="142"/>
      <c r="J383" s="143"/>
      <c r="K383" s="144"/>
    </row>
    <row r="384" spans="1:11" x14ac:dyDescent="0.25">
      <c r="A384" s="139"/>
      <c r="B384" s="139"/>
      <c r="C384" s="140"/>
      <c r="D384" s="140"/>
      <c r="E384" s="141"/>
      <c r="F384" s="140"/>
      <c r="G384" s="142"/>
      <c r="H384" s="142"/>
      <c r="I384" s="142"/>
      <c r="J384" s="143"/>
      <c r="K384" s="144"/>
    </row>
    <row r="385" spans="1:11" x14ac:dyDescent="0.25">
      <c r="A385" s="139"/>
      <c r="B385" s="139"/>
      <c r="C385" s="140"/>
      <c r="D385" s="140"/>
      <c r="E385" s="141"/>
      <c r="F385" s="140"/>
      <c r="G385" s="142"/>
      <c r="H385" s="142"/>
      <c r="I385" s="142"/>
      <c r="J385" s="143"/>
      <c r="K385" s="144"/>
    </row>
    <row r="386" spans="1:11" x14ac:dyDescent="0.25">
      <c r="A386" s="139"/>
      <c r="B386" s="139"/>
      <c r="C386" s="140"/>
      <c r="D386" s="140"/>
      <c r="E386" s="141"/>
      <c r="F386" s="140"/>
      <c r="G386" s="142"/>
      <c r="H386" s="142"/>
      <c r="I386" s="142"/>
      <c r="J386" s="143"/>
      <c r="K386" s="144"/>
    </row>
    <row r="387" spans="1:11" x14ac:dyDescent="0.25">
      <c r="A387" s="139"/>
      <c r="B387" s="139"/>
      <c r="C387" s="140"/>
      <c r="D387" s="140"/>
      <c r="E387" s="141"/>
      <c r="F387" s="140"/>
      <c r="G387" s="142"/>
      <c r="H387" s="142"/>
      <c r="I387" s="142"/>
      <c r="J387" s="143"/>
      <c r="K387" s="144"/>
    </row>
    <row r="388" spans="1:11" x14ac:dyDescent="0.25">
      <c r="A388" s="139"/>
      <c r="B388" s="139"/>
      <c r="C388" s="140"/>
      <c r="D388" s="140"/>
      <c r="E388" s="141"/>
      <c r="F388" s="140"/>
      <c r="G388" s="142"/>
      <c r="H388" s="142"/>
      <c r="I388" s="142"/>
      <c r="J388" s="143"/>
      <c r="K388" s="144"/>
    </row>
    <row r="389" spans="1:11" x14ac:dyDescent="0.25">
      <c r="A389" s="139"/>
      <c r="B389" s="139"/>
      <c r="C389" s="140"/>
      <c r="D389" s="140"/>
      <c r="E389" s="141"/>
      <c r="F389" s="140"/>
      <c r="G389" s="142"/>
      <c r="H389" s="142"/>
      <c r="I389" s="142"/>
      <c r="J389" s="143"/>
      <c r="K389" s="144"/>
    </row>
    <row r="390" spans="1:11" x14ac:dyDescent="0.25">
      <c r="A390" s="139"/>
      <c r="B390" s="139"/>
      <c r="C390" s="140"/>
      <c r="D390" s="140"/>
      <c r="E390" s="141"/>
      <c r="F390" s="140"/>
      <c r="G390" s="142"/>
      <c r="H390" s="142"/>
      <c r="I390" s="142"/>
      <c r="J390" s="143"/>
      <c r="K390" s="144"/>
    </row>
    <row r="391" spans="1:11" x14ac:dyDescent="0.25">
      <c r="A391" s="139"/>
      <c r="B391" s="139"/>
      <c r="C391" s="140"/>
      <c r="D391" s="140"/>
      <c r="E391" s="141"/>
      <c r="F391" s="140"/>
      <c r="G391" s="142"/>
      <c r="H391" s="142"/>
      <c r="I391" s="142"/>
      <c r="J391" s="143"/>
      <c r="K391" s="144"/>
    </row>
    <row r="392" spans="1:11" x14ac:dyDescent="0.25">
      <c r="A392" s="139"/>
      <c r="B392" s="139"/>
      <c r="C392" s="140"/>
      <c r="D392" s="140"/>
      <c r="E392" s="141"/>
      <c r="F392" s="140"/>
      <c r="G392" s="142"/>
      <c r="H392" s="142"/>
      <c r="I392" s="142"/>
      <c r="J392" s="143"/>
      <c r="K392" s="144"/>
    </row>
    <row r="393" spans="1:11" x14ac:dyDescent="0.25">
      <c r="A393" s="139"/>
      <c r="B393" s="139"/>
      <c r="C393" s="140"/>
      <c r="D393" s="140"/>
      <c r="E393" s="141"/>
      <c r="F393" s="140"/>
      <c r="G393" s="142"/>
      <c r="H393" s="142"/>
      <c r="I393" s="142"/>
      <c r="J393" s="143"/>
      <c r="K393" s="144"/>
    </row>
    <row r="394" spans="1:11" x14ac:dyDescent="0.25">
      <c r="A394" s="139"/>
      <c r="B394" s="139"/>
      <c r="C394" s="140"/>
      <c r="D394" s="140"/>
      <c r="E394" s="141"/>
      <c r="F394" s="140"/>
      <c r="G394" s="142"/>
      <c r="H394" s="142"/>
      <c r="I394" s="142"/>
      <c r="J394" s="143"/>
      <c r="K394" s="144"/>
    </row>
    <row r="395" spans="1:11" x14ac:dyDescent="0.25">
      <c r="A395" s="139"/>
      <c r="B395" s="139"/>
      <c r="C395" s="140"/>
      <c r="D395" s="140"/>
      <c r="E395" s="141"/>
      <c r="F395" s="140"/>
      <c r="G395" s="142"/>
      <c r="H395" s="142"/>
      <c r="I395" s="142"/>
      <c r="J395" s="143"/>
      <c r="K395" s="144"/>
    </row>
    <row r="396" spans="1:11" x14ac:dyDescent="0.25">
      <c r="A396" s="139"/>
      <c r="B396" s="139"/>
      <c r="C396" s="140"/>
      <c r="D396" s="140"/>
      <c r="E396" s="141"/>
      <c r="F396" s="140"/>
      <c r="G396" s="142"/>
      <c r="H396" s="142"/>
      <c r="I396" s="142"/>
      <c r="J396" s="143"/>
      <c r="K396" s="144"/>
    </row>
    <row r="397" spans="1:11" x14ac:dyDescent="0.25">
      <c r="A397" s="139"/>
      <c r="B397" s="139"/>
      <c r="C397" s="140"/>
      <c r="D397" s="140"/>
      <c r="E397" s="141"/>
      <c r="F397" s="140"/>
      <c r="G397" s="142"/>
      <c r="H397" s="142"/>
      <c r="I397" s="142"/>
      <c r="J397" s="143"/>
      <c r="K397" s="144"/>
    </row>
    <row r="398" spans="1:11" x14ac:dyDescent="0.25">
      <c r="A398" s="139"/>
      <c r="B398" s="139"/>
      <c r="C398" s="140"/>
      <c r="D398" s="140"/>
      <c r="E398" s="141"/>
      <c r="F398" s="140"/>
      <c r="G398" s="142"/>
      <c r="H398" s="142"/>
      <c r="I398" s="142"/>
      <c r="J398" s="143"/>
      <c r="K398" s="144"/>
    </row>
    <row r="399" spans="1:11" x14ac:dyDescent="0.25">
      <c r="A399" s="139"/>
      <c r="B399" s="139"/>
      <c r="C399" s="140"/>
      <c r="D399" s="140"/>
      <c r="E399" s="141"/>
      <c r="F399" s="140"/>
      <c r="G399" s="142"/>
      <c r="H399" s="142"/>
      <c r="I399" s="142"/>
      <c r="J399" s="143"/>
      <c r="K399" s="144"/>
    </row>
    <row r="400" spans="1:11" x14ac:dyDescent="0.25">
      <c r="A400" s="139"/>
      <c r="B400" s="139"/>
      <c r="C400" s="140"/>
      <c r="D400" s="140"/>
      <c r="E400" s="141"/>
      <c r="F400" s="140"/>
      <c r="G400" s="142"/>
      <c r="H400" s="142"/>
      <c r="I400" s="142"/>
      <c r="J400" s="143"/>
      <c r="K400" s="144"/>
    </row>
    <row r="401" spans="1:11" x14ac:dyDescent="0.25">
      <c r="A401" s="139"/>
      <c r="B401" s="139"/>
      <c r="C401" s="140"/>
      <c r="D401" s="140"/>
      <c r="E401" s="141"/>
      <c r="F401" s="140"/>
      <c r="G401" s="142"/>
      <c r="H401" s="142"/>
      <c r="I401" s="142"/>
      <c r="J401" s="143"/>
      <c r="K401" s="144"/>
    </row>
    <row r="402" spans="1:11" x14ac:dyDescent="0.25">
      <c r="A402" s="139"/>
      <c r="B402" s="139"/>
      <c r="C402" s="140"/>
      <c r="D402" s="140"/>
      <c r="E402" s="141"/>
      <c r="F402" s="140"/>
      <c r="G402" s="142"/>
      <c r="H402" s="142"/>
      <c r="I402" s="142"/>
      <c r="J402" s="143"/>
      <c r="K402" s="144"/>
    </row>
    <row r="403" spans="1:11" x14ac:dyDescent="0.25">
      <c r="A403" s="139"/>
      <c r="B403" s="139"/>
      <c r="C403" s="140"/>
      <c r="D403" s="140"/>
      <c r="E403" s="141"/>
      <c r="F403" s="140"/>
      <c r="G403" s="142"/>
      <c r="H403" s="142"/>
      <c r="I403" s="142"/>
      <c r="J403" s="143"/>
      <c r="K403" s="144"/>
    </row>
    <row r="404" spans="1:11" x14ac:dyDescent="0.25">
      <c r="A404" s="139"/>
      <c r="B404" s="139"/>
      <c r="C404" s="140"/>
      <c r="D404" s="140"/>
      <c r="E404" s="141"/>
      <c r="F404" s="140"/>
      <c r="G404" s="142"/>
      <c r="H404" s="142"/>
      <c r="I404" s="142"/>
      <c r="J404" s="143"/>
      <c r="K404" s="144"/>
    </row>
    <row r="405" spans="1:11" x14ac:dyDescent="0.25">
      <c r="A405" s="139"/>
      <c r="B405" s="139"/>
      <c r="C405" s="140"/>
      <c r="D405" s="140"/>
      <c r="E405" s="141"/>
      <c r="F405" s="140"/>
      <c r="G405" s="142"/>
      <c r="H405" s="142"/>
      <c r="I405" s="142"/>
      <c r="J405" s="143"/>
      <c r="K405" s="144"/>
    </row>
    <row r="406" spans="1:11" x14ac:dyDescent="0.25">
      <c r="A406" s="139"/>
      <c r="B406" s="139"/>
      <c r="C406" s="140"/>
      <c r="D406" s="140"/>
      <c r="E406" s="141"/>
      <c r="F406" s="140"/>
      <c r="G406" s="142"/>
      <c r="H406" s="142"/>
      <c r="I406" s="142"/>
      <c r="J406" s="143"/>
      <c r="K406" s="144"/>
    </row>
    <row r="407" spans="1:11" x14ac:dyDescent="0.25">
      <c r="A407" s="139"/>
      <c r="B407" s="139"/>
      <c r="C407" s="140"/>
      <c r="D407" s="140"/>
      <c r="E407" s="141"/>
      <c r="F407" s="140"/>
      <c r="G407" s="142"/>
      <c r="H407" s="142"/>
      <c r="I407" s="142"/>
      <c r="J407" s="143"/>
      <c r="K407" s="144"/>
    </row>
    <row r="408" spans="1:11" x14ac:dyDescent="0.25">
      <c r="A408" s="139"/>
      <c r="B408" s="139"/>
      <c r="C408" s="140"/>
      <c r="D408" s="140"/>
      <c r="E408" s="141"/>
      <c r="F408" s="140"/>
      <c r="G408" s="142"/>
      <c r="H408" s="142"/>
      <c r="I408" s="142"/>
      <c r="J408" s="143"/>
      <c r="K408" s="144"/>
    </row>
    <row r="409" spans="1:11" x14ac:dyDescent="0.25">
      <c r="A409" s="139"/>
      <c r="B409" s="139"/>
      <c r="C409" s="140"/>
      <c r="D409" s="140"/>
      <c r="E409" s="141"/>
      <c r="F409" s="140"/>
      <c r="G409" s="142"/>
      <c r="H409" s="142"/>
      <c r="I409" s="142"/>
      <c r="J409" s="143"/>
      <c r="K409" s="144"/>
    </row>
    <row r="410" spans="1:11" x14ac:dyDescent="0.25">
      <c r="A410" s="139"/>
      <c r="B410" s="139"/>
      <c r="C410" s="140"/>
      <c r="D410" s="140"/>
      <c r="E410" s="141"/>
      <c r="F410" s="140"/>
      <c r="G410" s="142"/>
      <c r="H410" s="142"/>
      <c r="I410" s="142"/>
      <c r="J410" s="143"/>
      <c r="K410" s="144"/>
    </row>
    <row r="411" spans="1:11" x14ac:dyDescent="0.25">
      <c r="A411" s="139"/>
      <c r="B411" s="139"/>
      <c r="C411" s="140"/>
      <c r="D411" s="140"/>
      <c r="E411" s="141"/>
      <c r="F411" s="140"/>
      <c r="G411" s="142"/>
      <c r="H411" s="142"/>
      <c r="I411" s="142"/>
      <c r="J411" s="143"/>
      <c r="K411" s="144"/>
    </row>
    <row r="412" spans="1:11" x14ac:dyDescent="0.25">
      <c r="A412" s="139"/>
      <c r="B412" s="139"/>
      <c r="C412" s="140"/>
      <c r="D412" s="140"/>
      <c r="E412" s="141"/>
      <c r="F412" s="140"/>
      <c r="G412" s="142"/>
      <c r="H412" s="142"/>
      <c r="I412" s="142"/>
      <c r="J412" s="143"/>
      <c r="K412" s="144"/>
    </row>
    <row r="413" spans="1:11" x14ac:dyDescent="0.25">
      <c r="A413" s="139"/>
      <c r="B413" s="139"/>
      <c r="C413" s="140"/>
      <c r="D413" s="140"/>
      <c r="E413" s="141"/>
      <c r="F413" s="140"/>
      <c r="G413" s="142"/>
      <c r="H413" s="142"/>
      <c r="I413" s="142"/>
      <c r="J413" s="143"/>
      <c r="K413" s="144"/>
    </row>
    <row r="414" spans="1:11" x14ac:dyDescent="0.25">
      <c r="A414" s="139"/>
      <c r="B414" s="139"/>
      <c r="C414" s="140"/>
      <c r="D414" s="140"/>
      <c r="E414" s="141"/>
      <c r="F414" s="140"/>
      <c r="G414" s="142"/>
      <c r="H414" s="142"/>
      <c r="I414" s="142"/>
      <c r="J414" s="143"/>
      <c r="K414" s="144"/>
    </row>
    <row r="415" spans="1:11" x14ac:dyDescent="0.25">
      <c r="A415" s="139"/>
      <c r="B415" s="139"/>
      <c r="C415" s="140"/>
      <c r="D415" s="140"/>
      <c r="E415" s="141"/>
      <c r="F415" s="140"/>
      <c r="G415" s="142"/>
      <c r="H415" s="142"/>
      <c r="I415" s="142"/>
      <c r="J415" s="143"/>
      <c r="K415" s="144"/>
    </row>
    <row r="416" spans="1:11" x14ac:dyDescent="0.25">
      <c r="A416" s="139"/>
      <c r="B416" s="139"/>
      <c r="C416" s="140"/>
      <c r="D416" s="140"/>
      <c r="E416" s="141"/>
      <c r="F416" s="140"/>
      <c r="G416" s="142"/>
      <c r="H416" s="142"/>
      <c r="I416" s="142"/>
      <c r="J416" s="143"/>
      <c r="K416" s="144"/>
    </row>
    <row r="417" spans="1:11" x14ac:dyDescent="0.25">
      <c r="A417" s="139"/>
      <c r="B417" s="139"/>
      <c r="C417" s="140"/>
      <c r="D417" s="140"/>
      <c r="E417" s="141"/>
      <c r="F417" s="140"/>
      <c r="G417" s="142"/>
      <c r="H417" s="142"/>
      <c r="I417" s="142"/>
      <c r="J417" s="143"/>
      <c r="K417" s="144"/>
    </row>
    <row r="418" spans="1:11" x14ac:dyDescent="0.25">
      <c r="A418" s="139"/>
      <c r="B418" s="139"/>
      <c r="C418" s="140"/>
      <c r="D418" s="140"/>
      <c r="E418" s="141"/>
      <c r="F418" s="140"/>
      <c r="G418" s="142"/>
      <c r="H418" s="142"/>
      <c r="I418" s="142"/>
      <c r="J418" s="143"/>
      <c r="K418" s="144"/>
    </row>
    <row r="419" spans="1:11" x14ac:dyDescent="0.25">
      <c r="A419" s="139"/>
      <c r="B419" s="139"/>
      <c r="C419" s="140"/>
      <c r="D419" s="140"/>
      <c r="E419" s="141"/>
      <c r="F419" s="140"/>
      <c r="G419" s="142"/>
      <c r="H419" s="142"/>
      <c r="I419" s="142"/>
      <c r="J419" s="143"/>
      <c r="K419" s="144"/>
    </row>
    <row r="420" spans="1:11" x14ac:dyDescent="0.25">
      <c r="A420" s="139"/>
      <c r="B420" s="139"/>
      <c r="C420" s="140"/>
      <c r="D420" s="140"/>
      <c r="E420" s="141"/>
      <c r="F420" s="140"/>
      <c r="G420" s="142"/>
      <c r="H420" s="142"/>
      <c r="I420" s="142"/>
      <c r="J420" s="143"/>
      <c r="K420" s="144"/>
    </row>
    <row r="421" spans="1:11" x14ac:dyDescent="0.25">
      <c r="A421" s="139"/>
      <c r="B421" s="139"/>
      <c r="C421" s="140"/>
      <c r="D421" s="140"/>
      <c r="E421" s="141"/>
      <c r="F421" s="140"/>
      <c r="G421" s="142"/>
      <c r="H421" s="142"/>
      <c r="I421" s="142"/>
      <c r="J421" s="143"/>
      <c r="K421" s="144"/>
    </row>
    <row r="422" spans="1:11" x14ac:dyDescent="0.25">
      <c r="A422" s="139"/>
      <c r="B422" s="139"/>
      <c r="C422" s="140"/>
      <c r="D422" s="140"/>
      <c r="E422" s="141"/>
      <c r="F422" s="140"/>
      <c r="G422" s="142"/>
      <c r="H422" s="142"/>
      <c r="I422" s="142"/>
      <c r="J422" s="143"/>
      <c r="K422" s="144"/>
    </row>
    <row r="423" spans="1:11" x14ac:dyDescent="0.25">
      <c r="A423" s="139"/>
      <c r="B423" s="139"/>
      <c r="C423" s="140"/>
      <c r="D423" s="140"/>
      <c r="E423" s="141"/>
      <c r="F423" s="140"/>
      <c r="G423" s="142"/>
      <c r="H423" s="142"/>
      <c r="I423" s="142"/>
      <c r="J423" s="143"/>
      <c r="K423" s="144"/>
    </row>
    <row r="424" spans="1:11" x14ac:dyDescent="0.25">
      <c r="A424" s="139"/>
      <c r="B424" s="139"/>
      <c r="C424" s="140"/>
      <c r="D424" s="140"/>
      <c r="E424" s="141"/>
      <c r="F424" s="140"/>
      <c r="G424" s="142"/>
      <c r="H424" s="142"/>
      <c r="I424" s="142"/>
      <c r="J424" s="143"/>
      <c r="K424" s="144"/>
    </row>
    <row r="425" spans="1:11" x14ac:dyDescent="0.25">
      <c r="A425" s="139"/>
      <c r="B425" s="139"/>
      <c r="C425" s="140"/>
      <c r="D425" s="140"/>
      <c r="E425" s="141"/>
      <c r="F425" s="140"/>
      <c r="G425" s="142"/>
      <c r="H425" s="142"/>
      <c r="I425" s="142"/>
      <c r="J425" s="143"/>
      <c r="K425" s="144"/>
    </row>
    <row r="426" spans="1:11" x14ac:dyDescent="0.25">
      <c r="A426" s="139"/>
      <c r="B426" s="139"/>
      <c r="C426" s="140"/>
      <c r="D426" s="140"/>
      <c r="E426" s="141"/>
      <c r="F426" s="140"/>
      <c r="G426" s="142"/>
      <c r="H426" s="142"/>
      <c r="I426" s="142"/>
      <c r="J426" s="143"/>
      <c r="K426" s="144"/>
    </row>
    <row r="427" spans="1:11" x14ac:dyDescent="0.25">
      <c r="A427" s="139"/>
      <c r="B427" s="139"/>
      <c r="C427" s="140"/>
      <c r="D427" s="140"/>
      <c r="E427" s="141"/>
      <c r="F427" s="140"/>
      <c r="G427" s="142"/>
      <c r="H427" s="142"/>
      <c r="I427" s="142"/>
      <c r="J427" s="143"/>
      <c r="K427" s="144"/>
    </row>
    <row r="428" spans="1:11" x14ac:dyDescent="0.25">
      <c r="A428" s="139"/>
      <c r="B428" s="139"/>
      <c r="C428" s="140"/>
      <c r="D428" s="140"/>
      <c r="E428" s="141"/>
      <c r="F428" s="140"/>
      <c r="G428" s="142"/>
      <c r="H428" s="142"/>
      <c r="I428" s="142"/>
      <c r="J428" s="143"/>
      <c r="K428" s="144"/>
    </row>
    <row r="429" spans="1:11" x14ac:dyDescent="0.25">
      <c r="A429" s="139"/>
      <c r="B429" s="139"/>
      <c r="C429" s="140"/>
      <c r="D429" s="140"/>
      <c r="E429" s="141"/>
      <c r="F429" s="140"/>
      <c r="G429" s="142"/>
      <c r="H429" s="142"/>
      <c r="I429" s="142"/>
      <c r="J429" s="143"/>
      <c r="K429" s="144"/>
    </row>
    <row r="430" spans="1:11" x14ac:dyDescent="0.25">
      <c r="A430" s="139"/>
      <c r="B430" s="139"/>
      <c r="C430" s="140"/>
      <c r="D430" s="140"/>
      <c r="E430" s="141"/>
      <c r="F430" s="140"/>
      <c r="G430" s="142"/>
      <c r="H430" s="142"/>
      <c r="I430" s="142"/>
      <c r="J430" s="143"/>
      <c r="K430" s="144"/>
    </row>
    <row r="431" spans="1:11" x14ac:dyDescent="0.25">
      <c r="A431" s="139"/>
      <c r="B431" s="139"/>
      <c r="C431" s="140"/>
      <c r="D431" s="140"/>
      <c r="E431" s="141"/>
      <c r="F431" s="140"/>
      <c r="G431" s="142"/>
      <c r="H431" s="142"/>
      <c r="I431" s="142"/>
      <c r="J431" s="143"/>
      <c r="K431" s="144"/>
    </row>
    <row r="432" spans="1:11" x14ac:dyDescent="0.25">
      <c r="A432" s="139"/>
      <c r="B432" s="139"/>
      <c r="C432" s="140"/>
      <c r="D432" s="140"/>
      <c r="E432" s="141"/>
      <c r="F432" s="140"/>
      <c r="G432" s="142"/>
      <c r="H432" s="142"/>
      <c r="I432" s="142"/>
      <c r="J432" s="143"/>
      <c r="K432" s="144"/>
    </row>
    <row r="433" spans="1:11" x14ac:dyDescent="0.25">
      <c r="A433" s="139"/>
      <c r="B433" s="139"/>
      <c r="C433" s="140"/>
      <c r="D433" s="140"/>
      <c r="E433" s="141"/>
      <c r="F433" s="140"/>
      <c r="G433" s="142"/>
      <c r="H433" s="142"/>
      <c r="I433" s="142"/>
      <c r="J433" s="143"/>
      <c r="K433" s="144"/>
    </row>
    <row r="434" spans="1:11" x14ac:dyDescent="0.25">
      <c r="A434" s="139"/>
      <c r="B434" s="139"/>
      <c r="C434" s="140"/>
      <c r="D434" s="140"/>
      <c r="E434" s="141"/>
      <c r="F434" s="140"/>
      <c r="G434" s="142"/>
      <c r="H434" s="142"/>
      <c r="I434" s="142"/>
      <c r="J434" s="143"/>
      <c r="K434" s="144"/>
    </row>
    <row r="435" spans="1:11" x14ac:dyDescent="0.25">
      <c r="A435" s="139"/>
      <c r="B435" s="139"/>
      <c r="C435" s="140"/>
      <c r="D435" s="140"/>
      <c r="E435" s="141"/>
      <c r="F435" s="140"/>
      <c r="G435" s="142"/>
      <c r="H435" s="142"/>
      <c r="I435" s="142"/>
      <c r="J435" s="143"/>
      <c r="K435" s="144"/>
    </row>
    <row r="436" spans="1:11" x14ac:dyDescent="0.25">
      <c r="A436" s="139"/>
      <c r="B436" s="139"/>
      <c r="C436" s="140"/>
      <c r="D436" s="140"/>
      <c r="E436" s="141"/>
      <c r="F436" s="140"/>
      <c r="G436" s="142"/>
      <c r="H436" s="142"/>
      <c r="I436" s="142"/>
      <c r="J436" s="143"/>
      <c r="K436" s="144"/>
    </row>
    <row r="437" spans="1:11" x14ac:dyDescent="0.25">
      <c r="A437" s="139"/>
      <c r="B437" s="139"/>
      <c r="C437" s="140"/>
      <c r="D437" s="140"/>
      <c r="E437" s="141"/>
      <c r="F437" s="140"/>
      <c r="G437" s="142"/>
      <c r="H437" s="142"/>
      <c r="I437" s="142"/>
      <c r="J437" s="143"/>
      <c r="K437" s="144"/>
    </row>
    <row r="438" spans="1:11" x14ac:dyDescent="0.25">
      <c r="A438" s="139"/>
      <c r="B438" s="139"/>
      <c r="C438" s="140"/>
      <c r="D438" s="140"/>
      <c r="E438" s="141"/>
      <c r="F438" s="140"/>
      <c r="G438" s="142"/>
      <c r="H438" s="142"/>
      <c r="I438" s="142"/>
      <c r="J438" s="143"/>
      <c r="K438" s="144"/>
    </row>
    <row r="439" spans="1:11" x14ac:dyDescent="0.25">
      <c r="A439" s="139"/>
      <c r="B439" s="139"/>
      <c r="C439" s="140"/>
      <c r="D439" s="140"/>
      <c r="E439" s="141"/>
      <c r="F439" s="140"/>
      <c r="G439" s="142"/>
      <c r="H439" s="142"/>
      <c r="I439" s="142"/>
      <c r="J439" s="143"/>
      <c r="K439" s="144"/>
    </row>
    <row r="440" spans="1:11" x14ac:dyDescent="0.25">
      <c r="A440" s="139"/>
      <c r="B440" s="139"/>
      <c r="C440" s="140"/>
      <c r="D440" s="140"/>
      <c r="E440" s="141"/>
      <c r="F440" s="140"/>
      <c r="G440" s="142"/>
      <c r="H440" s="142"/>
      <c r="I440" s="142"/>
      <c r="J440" s="143"/>
      <c r="K440" s="144"/>
    </row>
    <row r="441" spans="1:11" x14ac:dyDescent="0.25">
      <c r="A441" s="139"/>
      <c r="B441" s="139"/>
      <c r="C441" s="140"/>
      <c r="D441" s="140"/>
      <c r="E441" s="141"/>
      <c r="F441" s="140"/>
      <c r="G441" s="142"/>
      <c r="H441" s="142"/>
      <c r="I441" s="142"/>
      <c r="J441" s="143"/>
      <c r="K441" s="144"/>
    </row>
    <row r="442" spans="1:11" x14ac:dyDescent="0.25">
      <c r="A442" s="139"/>
      <c r="B442" s="139"/>
      <c r="C442" s="140"/>
      <c r="D442" s="140"/>
      <c r="E442" s="141"/>
      <c r="F442" s="140"/>
      <c r="G442" s="142"/>
      <c r="H442" s="142"/>
      <c r="I442" s="142"/>
      <c r="J442" s="143"/>
      <c r="K442" s="144"/>
    </row>
    <row r="443" spans="1:11" x14ac:dyDescent="0.25">
      <c r="A443" s="139"/>
      <c r="B443" s="139"/>
      <c r="C443" s="140"/>
      <c r="D443" s="140"/>
      <c r="E443" s="141"/>
      <c r="F443" s="140"/>
      <c r="G443" s="142"/>
      <c r="H443" s="142"/>
      <c r="I443" s="142"/>
      <c r="J443" s="143"/>
      <c r="K443" s="144"/>
    </row>
    <row r="444" spans="1:11" x14ac:dyDescent="0.25">
      <c r="A444" s="139"/>
      <c r="B444" s="139"/>
      <c r="C444" s="140"/>
      <c r="D444" s="140"/>
      <c r="E444" s="141"/>
      <c r="F444" s="140"/>
      <c r="G444" s="142"/>
      <c r="H444" s="142"/>
      <c r="I444" s="142"/>
      <c r="J444" s="143"/>
      <c r="K444" s="144"/>
    </row>
    <row r="445" spans="1:11" x14ac:dyDescent="0.25">
      <c r="A445" s="139"/>
      <c r="B445" s="139"/>
      <c r="C445" s="140"/>
      <c r="D445" s="140"/>
      <c r="E445" s="141"/>
      <c r="F445" s="140"/>
      <c r="G445" s="142"/>
      <c r="H445" s="142"/>
      <c r="I445" s="142"/>
      <c r="J445" s="143"/>
      <c r="K445" s="144"/>
    </row>
    <row r="446" spans="1:11" x14ac:dyDescent="0.25">
      <c r="A446" s="139"/>
      <c r="B446" s="139"/>
      <c r="C446" s="140"/>
      <c r="D446" s="140"/>
      <c r="E446" s="141"/>
      <c r="F446" s="140"/>
      <c r="G446" s="142"/>
      <c r="H446" s="142"/>
      <c r="I446" s="142"/>
      <c r="J446" s="143"/>
      <c r="K446" s="144"/>
    </row>
    <row r="447" spans="1:11" x14ac:dyDescent="0.25">
      <c r="A447" s="139"/>
      <c r="B447" s="139"/>
      <c r="C447" s="140"/>
      <c r="D447" s="140"/>
      <c r="E447" s="141"/>
      <c r="F447" s="140"/>
      <c r="G447" s="142"/>
      <c r="H447" s="142"/>
      <c r="I447" s="142"/>
      <c r="J447" s="143"/>
      <c r="K447" s="144"/>
    </row>
    <row r="448" spans="1:11" x14ac:dyDescent="0.25">
      <c r="A448" s="139"/>
      <c r="B448" s="139"/>
      <c r="C448" s="140"/>
      <c r="D448" s="140"/>
      <c r="E448" s="141"/>
      <c r="F448" s="140"/>
      <c r="G448" s="142"/>
      <c r="H448" s="142"/>
      <c r="I448" s="142"/>
      <c r="J448" s="143"/>
      <c r="K448" s="144"/>
    </row>
    <row r="449" spans="1:11" x14ac:dyDescent="0.25">
      <c r="A449" s="139"/>
      <c r="B449" s="139"/>
      <c r="C449" s="140"/>
      <c r="D449" s="140"/>
      <c r="E449" s="141"/>
      <c r="F449" s="140"/>
      <c r="G449" s="142"/>
      <c r="H449" s="142"/>
      <c r="I449" s="142"/>
      <c r="J449" s="143"/>
      <c r="K449" s="144"/>
    </row>
    <row r="450" spans="1:11" x14ac:dyDescent="0.25">
      <c r="A450" s="139"/>
      <c r="B450" s="139"/>
      <c r="C450" s="140"/>
      <c r="D450" s="140"/>
      <c r="E450" s="141"/>
      <c r="F450" s="140"/>
      <c r="G450" s="142"/>
      <c r="H450" s="142"/>
      <c r="I450" s="142"/>
      <c r="J450" s="143"/>
      <c r="K450" s="144"/>
    </row>
    <row r="451" spans="1:11" x14ac:dyDescent="0.25">
      <c r="A451" s="139"/>
      <c r="B451" s="139"/>
      <c r="C451" s="140"/>
      <c r="D451" s="140"/>
      <c r="E451" s="141"/>
      <c r="F451" s="140"/>
      <c r="G451" s="142"/>
      <c r="H451" s="142"/>
      <c r="I451" s="142"/>
      <c r="J451" s="143"/>
      <c r="K451" s="144"/>
    </row>
    <row r="452" spans="1:11" x14ac:dyDescent="0.25">
      <c r="A452" s="139"/>
      <c r="B452" s="139"/>
      <c r="C452" s="140"/>
      <c r="D452" s="140"/>
      <c r="E452" s="141"/>
      <c r="F452" s="140"/>
      <c r="G452" s="142"/>
      <c r="H452" s="142"/>
      <c r="I452" s="142"/>
      <c r="J452" s="143"/>
      <c r="K452" s="144"/>
    </row>
    <row r="453" spans="1:11" x14ac:dyDescent="0.25">
      <c r="A453" s="139"/>
      <c r="B453" s="139"/>
      <c r="C453" s="140"/>
      <c r="D453" s="140"/>
      <c r="E453" s="141"/>
      <c r="F453" s="140"/>
      <c r="G453" s="142"/>
      <c r="H453" s="142"/>
      <c r="I453" s="142"/>
      <c r="J453" s="143"/>
      <c r="K453" s="144"/>
    </row>
    <row r="454" spans="1:11" x14ac:dyDescent="0.25">
      <c r="A454" s="139"/>
      <c r="B454" s="139"/>
      <c r="C454" s="140"/>
      <c r="D454" s="140"/>
      <c r="E454" s="141"/>
      <c r="F454" s="140"/>
      <c r="G454" s="142"/>
      <c r="H454" s="142"/>
      <c r="I454" s="142"/>
      <c r="J454" s="143"/>
      <c r="K454" s="144"/>
    </row>
    <row r="455" spans="1:11" x14ac:dyDescent="0.25">
      <c r="A455" s="139"/>
      <c r="B455" s="139"/>
      <c r="C455" s="140"/>
      <c r="D455" s="140"/>
      <c r="E455" s="141"/>
      <c r="F455" s="140"/>
      <c r="G455" s="142"/>
      <c r="H455" s="142"/>
      <c r="I455" s="142"/>
      <c r="J455" s="143"/>
      <c r="K455" s="144"/>
    </row>
    <row r="456" spans="1:11" x14ac:dyDescent="0.25">
      <c r="A456" s="139"/>
      <c r="B456" s="139"/>
      <c r="C456" s="140"/>
      <c r="D456" s="140"/>
      <c r="E456" s="141"/>
      <c r="F456" s="140"/>
      <c r="G456" s="142"/>
      <c r="H456" s="142"/>
      <c r="I456" s="142"/>
      <c r="J456" s="143"/>
      <c r="K456" s="144"/>
    </row>
    <row r="457" spans="1:11" x14ac:dyDescent="0.25">
      <c r="A457" s="139"/>
      <c r="B457" s="139"/>
      <c r="C457" s="140"/>
      <c r="D457" s="140"/>
      <c r="E457" s="141"/>
      <c r="F457" s="140"/>
      <c r="G457" s="142"/>
      <c r="H457" s="142"/>
      <c r="I457" s="142"/>
      <c r="J457" s="143"/>
      <c r="K457" s="144"/>
    </row>
    <row r="458" spans="1:11" x14ac:dyDescent="0.25">
      <c r="A458" s="139"/>
      <c r="B458" s="139"/>
      <c r="C458" s="140"/>
      <c r="D458" s="140"/>
      <c r="E458" s="141"/>
      <c r="F458" s="140"/>
      <c r="G458" s="142"/>
      <c r="H458" s="142"/>
      <c r="I458" s="142"/>
      <c r="J458" s="143"/>
      <c r="K458" s="144"/>
    </row>
    <row r="459" spans="1:11" x14ac:dyDescent="0.25">
      <c r="A459" s="139"/>
      <c r="B459" s="139"/>
      <c r="C459" s="140"/>
      <c r="D459" s="140"/>
      <c r="E459" s="141"/>
      <c r="F459" s="140"/>
      <c r="G459" s="142"/>
      <c r="H459" s="142"/>
      <c r="I459" s="142"/>
      <c r="J459" s="143"/>
      <c r="K459" s="144"/>
    </row>
    <row r="460" spans="1:11" x14ac:dyDescent="0.25">
      <c r="A460" s="139"/>
      <c r="B460" s="139"/>
      <c r="C460" s="140"/>
      <c r="D460" s="140"/>
      <c r="E460" s="141"/>
      <c r="F460" s="140"/>
      <c r="G460" s="142"/>
      <c r="H460" s="142"/>
      <c r="I460" s="142"/>
      <c r="J460" s="143"/>
      <c r="K460" s="144"/>
    </row>
    <row r="461" spans="1:11" x14ac:dyDescent="0.25">
      <c r="A461" s="139"/>
      <c r="B461" s="139"/>
      <c r="C461" s="140"/>
      <c r="D461" s="140"/>
      <c r="E461" s="141"/>
      <c r="F461" s="140"/>
      <c r="G461" s="142"/>
      <c r="H461" s="142"/>
      <c r="I461" s="142"/>
      <c r="J461" s="143"/>
      <c r="K461" s="144"/>
    </row>
    <row r="462" spans="1:11" x14ac:dyDescent="0.25">
      <c r="A462" s="139"/>
      <c r="B462" s="139"/>
      <c r="C462" s="140"/>
      <c r="D462" s="140"/>
      <c r="E462" s="141"/>
      <c r="F462" s="140"/>
      <c r="G462" s="142"/>
      <c r="H462" s="142"/>
      <c r="I462" s="142"/>
      <c r="J462" s="143"/>
      <c r="K462" s="144"/>
    </row>
    <row r="463" spans="1:11" x14ac:dyDescent="0.25">
      <c r="A463" s="139"/>
      <c r="B463" s="139"/>
      <c r="C463" s="140"/>
      <c r="D463" s="140"/>
      <c r="E463" s="141"/>
      <c r="F463" s="140"/>
      <c r="G463" s="142"/>
      <c r="H463" s="142"/>
      <c r="I463" s="142"/>
      <c r="J463" s="143"/>
      <c r="K463" s="144"/>
    </row>
    <row r="464" spans="1:11" x14ac:dyDescent="0.25">
      <c r="A464" s="139"/>
      <c r="B464" s="139"/>
      <c r="C464" s="140"/>
      <c r="D464" s="140"/>
      <c r="E464" s="141"/>
      <c r="F464" s="140"/>
      <c r="G464" s="142"/>
      <c r="H464" s="142"/>
      <c r="I464" s="142"/>
      <c r="J464" s="143"/>
      <c r="K464" s="144"/>
    </row>
    <row r="465" spans="1:11" x14ac:dyDescent="0.25">
      <c r="A465" s="139"/>
      <c r="B465" s="139"/>
      <c r="C465" s="140"/>
      <c r="D465" s="140"/>
      <c r="E465" s="141"/>
      <c r="F465" s="140"/>
      <c r="G465" s="142"/>
      <c r="H465" s="142"/>
      <c r="I465" s="142"/>
      <c r="J465" s="143"/>
      <c r="K465" s="144"/>
    </row>
    <row r="466" spans="1:11" x14ac:dyDescent="0.25">
      <c r="A466" s="139"/>
      <c r="B466" s="139"/>
      <c r="C466" s="140"/>
      <c r="D466" s="140"/>
      <c r="E466" s="141"/>
      <c r="F466" s="140"/>
      <c r="G466" s="142"/>
      <c r="H466" s="142"/>
      <c r="I466" s="142"/>
      <c r="J466" s="143"/>
      <c r="K466" s="144"/>
    </row>
    <row r="467" spans="1:11" x14ac:dyDescent="0.25">
      <c r="A467" s="139"/>
      <c r="B467" s="139"/>
      <c r="C467" s="140"/>
      <c r="D467" s="140"/>
      <c r="E467" s="141"/>
      <c r="F467" s="140"/>
      <c r="G467" s="142"/>
      <c r="H467" s="142"/>
      <c r="I467" s="142"/>
      <c r="J467" s="143"/>
      <c r="K467" s="144"/>
    </row>
    <row r="468" spans="1:11" x14ac:dyDescent="0.25">
      <c r="A468" s="139"/>
      <c r="B468" s="139"/>
      <c r="C468" s="140"/>
      <c r="D468" s="140"/>
      <c r="E468" s="141"/>
      <c r="F468" s="140"/>
      <c r="G468" s="142"/>
      <c r="H468" s="142"/>
      <c r="I468" s="142"/>
      <c r="J468" s="143"/>
      <c r="K468" s="144"/>
    </row>
    <row r="469" spans="1:11" x14ac:dyDescent="0.25">
      <c r="A469" s="139"/>
      <c r="B469" s="139"/>
      <c r="C469" s="140"/>
      <c r="D469" s="140"/>
      <c r="E469" s="141"/>
      <c r="F469" s="140"/>
      <c r="G469" s="142"/>
      <c r="H469" s="142"/>
      <c r="I469" s="142"/>
      <c r="J469" s="143"/>
      <c r="K469" s="144"/>
    </row>
    <row r="470" spans="1:11" x14ac:dyDescent="0.25">
      <c r="A470" s="139"/>
      <c r="B470" s="139"/>
      <c r="C470" s="140"/>
      <c r="D470" s="140"/>
      <c r="E470" s="141"/>
      <c r="F470" s="140"/>
      <c r="G470" s="142"/>
      <c r="H470" s="142"/>
      <c r="I470" s="142"/>
      <c r="J470" s="143"/>
      <c r="K470" s="144"/>
    </row>
    <row r="471" spans="1:11" x14ac:dyDescent="0.25">
      <c r="A471" s="139"/>
      <c r="B471" s="139"/>
      <c r="C471" s="140"/>
      <c r="D471" s="140"/>
      <c r="E471" s="141"/>
      <c r="F471" s="140"/>
      <c r="G471" s="142"/>
      <c r="H471" s="142"/>
      <c r="I471" s="142"/>
      <c r="J471" s="143"/>
      <c r="K471" s="144"/>
    </row>
    <row r="472" spans="1:11" x14ac:dyDescent="0.25">
      <c r="A472" s="139"/>
      <c r="B472" s="139"/>
      <c r="C472" s="140"/>
      <c r="D472" s="140"/>
      <c r="E472" s="141"/>
      <c r="F472" s="140"/>
      <c r="G472" s="142"/>
      <c r="H472" s="142"/>
      <c r="I472" s="142"/>
      <c r="J472" s="143"/>
      <c r="K472" s="144"/>
    </row>
    <row r="473" spans="1:11" x14ac:dyDescent="0.25">
      <c r="A473" s="139"/>
      <c r="B473" s="139"/>
      <c r="C473" s="140"/>
      <c r="D473" s="140"/>
      <c r="E473" s="141"/>
      <c r="F473" s="140"/>
      <c r="G473" s="142"/>
      <c r="H473" s="142"/>
      <c r="I473" s="142"/>
      <c r="J473" s="143"/>
      <c r="K473" s="144"/>
    </row>
    <row r="474" spans="1:11" x14ac:dyDescent="0.25">
      <c r="A474" s="139"/>
      <c r="B474" s="139"/>
      <c r="C474" s="140"/>
      <c r="D474" s="140"/>
      <c r="E474" s="141"/>
      <c r="F474" s="140"/>
      <c r="G474" s="142"/>
      <c r="H474" s="142"/>
      <c r="I474" s="142"/>
      <c r="J474" s="143"/>
      <c r="K474" s="144"/>
    </row>
    <row r="475" spans="1:11" x14ac:dyDescent="0.25">
      <c r="A475" s="139"/>
      <c r="B475" s="139"/>
      <c r="C475" s="140"/>
      <c r="D475" s="140"/>
      <c r="E475" s="141"/>
      <c r="F475" s="140"/>
      <c r="G475" s="142"/>
      <c r="H475" s="142"/>
      <c r="I475" s="142"/>
      <c r="J475" s="143"/>
      <c r="K475" s="144"/>
    </row>
    <row r="476" spans="1:11" x14ac:dyDescent="0.25">
      <c r="A476" s="139"/>
      <c r="B476" s="139"/>
      <c r="C476" s="140"/>
      <c r="D476" s="140"/>
      <c r="E476" s="141"/>
      <c r="F476" s="140"/>
      <c r="G476" s="142"/>
      <c r="H476" s="142"/>
      <c r="I476" s="142"/>
      <c r="J476" s="143"/>
      <c r="K476" s="144"/>
    </row>
    <row r="477" spans="1:11" x14ac:dyDescent="0.25">
      <c r="A477" s="139"/>
      <c r="B477" s="139"/>
      <c r="C477" s="140"/>
      <c r="D477" s="140"/>
      <c r="E477" s="141"/>
      <c r="F477" s="140"/>
      <c r="G477" s="142"/>
      <c r="H477" s="142"/>
      <c r="I477" s="142"/>
      <c r="J477" s="143"/>
      <c r="K477" s="144"/>
    </row>
    <row r="478" spans="1:11" x14ac:dyDescent="0.25">
      <c r="A478" s="139"/>
      <c r="B478" s="139"/>
      <c r="C478" s="140"/>
      <c r="D478" s="140"/>
      <c r="E478" s="141"/>
      <c r="F478" s="140"/>
      <c r="G478" s="142"/>
      <c r="H478" s="142"/>
      <c r="I478" s="142"/>
      <c r="J478" s="143"/>
      <c r="K478" s="144"/>
    </row>
    <row r="479" spans="1:11" x14ac:dyDescent="0.25">
      <c r="A479" s="139"/>
      <c r="B479" s="139"/>
      <c r="C479" s="140"/>
      <c r="D479" s="140"/>
      <c r="E479" s="141"/>
      <c r="F479" s="140"/>
      <c r="G479" s="142"/>
      <c r="H479" s="142"/>
      <c r="I479" s="142"/>
      <c r="J479" s="143"/>
      <c r="K479" s="144"/>
    </row>
    <row r="480" spans="1:11" x14ac:dyDescent="0.25">
      <c r="A480" s="139"/>
      <c r="B480" s="139"/>
      <c r="C480" s="140"/>
      <c r="D480" s="140"/>
      <c r="E480" s="141"/>
      <c r="F480" s="140"/>
      <c r="G480" s="142"/>
      <c r="H480" s="142"/>
      <c r="I480" s="142"/>
      <c r="J480" s="143"/>
      <c r="K480" s="144"/>
    </row>
    <row r="481" spans="1:11" x14ac:dyDescent="0.25">
      <c r="A481" s="139"/>
      <c r="B481" s="139"/>
      <c r="C481" s="140"/>
      <c r="D481" s="140"/>
      <c r="E481" s="141"/>
      <c r="F481" s="140"/>
      <c r="G481" s="142"/>
      <c r="H481" s="142"/>
      <c r="I481" s="142"/>
      <c r="J481" s="143"/>
      <c r="K481" s="144"/>
    </row>
    <row r="482" spans="1:11" x14ac:dyDescent="0.25">
      <c r="A482" s="139"/>
      <c r="B482" s="139"/>
      <c r="C482" s="140"/>
      <c r="D482" s="140"/>
      <c r="E482" s="141"/>
      <c r="F482" s="140"/>
      <c r="G482" s="142"/>
      <c r="H482" s="142"/>
      <c r="I482" s="142"/>
      <c r="J482" s="143"/>
      <c r="K482" s="144"/>
    </row>
    <row r="483" spans="1:11" x14ac:dyDescent="0.25">
      <c r="A483" s="139"/>
      <c r="B483" s="139"/>
      <c r="C483" s="140"/>
      <c r="D483" s="140"/>
      <c r="E483" s="141"/>
      <c r="F483" s="140"/>
      <c r="G483" s="142"/>
      <c r="H483" s="142"/>
      <c r="I483" s="142"/>
      <c r="J483" s="143"/>
      <c r="K483" s="144"/>
    </row>
    <row r="484" spans="1:11" x14ac:dyDescent="0.25">
      <c r="A484" s="139"/>
      <c r="B484" s="139"/>
      <c r="C484" s="140"/>
      <c r="D484" s="140"/>
      <c r="E484" s="141"/>
      <c r="F484" s="140"/>
      <c r="G484" s="142"/>
      <c r="H484" s="142"/>
      <c r="I484" s="142"/>
      <c r="J484" s="143"/>
      <c r="K484" s="144"/>
    </row>
    <row r="485" spans="1:11" x14ac:dyDescent="0.25">
      <c r="A485" s="139"/>
      <c r="B485" s="139"/>
      <c r="C485" s="140"/>
      <c r="D485" s="140"/>
      <c r="E485" s="141"/>
      <c r="F485" s="140"/>
      <c r="G485" s="142"/>
      <c r="H485" s="142"/>
      <c r="I485" s="142"/>
      <c r="J485" s="143"/>
      <c r="K485" s="144"/>
    </row>
    <row r="486" spans="1:11" x14ac:dyDescent="0.25">
      <c r="A486" s="139"/>
      <c r="B486" s="139"/>
      <c r="C486" s="140"/>
      <c r="D486" s="140"/>
      <c r="E486" s="141"/>
      <c r="F486" s="140"/>
      <c r="G486" s="142"/>
      <c r="H486" s="142"/>
      <c r="I486" s="142"/>
      <c r="J486" s="143"/>
      <c r="K486" s="144"/>
    </row>
    <row r="487" spans="1:11" x14ac:dyDescent="0.25">
      <c r="A487" s="139"/>
      <c r="B487" s="139"/>
      <c r="C487" s="140"/>
      <c r="D487" s="140"/>
      <c r="E487" s="141"/>
      <c r="F487" s="140"/>
      <c r="G487" s="142"/>
      <c r="H487" s="142"/>
      <c r="I487" s="142"/>
      <c r="J487" s="143"/>
      <c r="K487" s="144"/>
    </row>
    <row r="488" spans="1:11" x14ac:dyDescent="0.25">
      <c r="A488" s="139"/>
      <c r="B488" s="139"/>
      <c r="C488" s="140"/>
      <c r="D488" s="140"/>
      <c r="E488" s="141"/>
      <c r="F488" s="140"/>
      <c r="G488" s="142"/>
      <c r="H488" s="142"/>
      <c r="I488" s="142"/>
      <c r="J488" s="143"/>
      <c r="K488" s="144"/>
    </row>
    <row r="489" spans="1:11" x14ac:dyDescent="0.25">
      <c r="A489" s="139"/>
      <c r="B489" s="139"/>
      <c r="C489" s="140"/>
      <c r="D489" s="140"/>
      <c r="E489" s="141"/>
      <c r="F489" s="140"/>
      <c r="G489" s="142"/>
      <c r="H489" s="142"/>
      <c r="I489" s="142"/>
      <c r="J489" s="143"/>
      <c r="K489" s="144"/>
    </row>
    <row r="490" spans="1:11" x14ac:dyDescent="0.25">
      <c r="A490" s="139"/>
      <c r="B490" s="139"/>
      <c r="C490" s="140"/>
      <c r="D490" s="140"/>
      <c r="E490" s="141"/>
      <c r="F490" s="140"/>
      <c r="G490" s="142"/>
      <c r="H490" s="142"/>
      <c r="I490" s="142"/>
      <c r="J490" s="143"/>
      <c r="K490" s="144"/>
    </row>
    <row r="491" spans="1:11" x14ac:dyDescent="0.25">
      <c r="A491" s="139"/>
      <c r="B491" s="139"/>
      <c r="C491" s="140"/>
      <c r="D491" s="140"/>
      <c r="E491" s="141"/>
      <c r="F491" s="140"/>
      <c r="G491" s="142"/>
      <c r="H491" s="142"/>
      <c r="I491" s="142"/>
      <c r="J491" s="143"/>
      <c r="K491" s="144"/>
    </row>
    <row r="492" spans="1:11" x14ac:dyDescent="0.25">
      <c r="A492" s="139"/>
      <c r="B492" s="139"/>
      <c r="C492" s="140"/>
      <c r="D492" s="140"/>
      <c r="E492" s="141"/>
      <c r="F492" s="140"/>
      <c r="G492" s="142"/>
      <c r="H492" s="142"/>
      <c r="I492" s="142"/>
      <c r="J492" s="143"/>
      <c r="K492" s="144"/>
    </row>
    <row r="493" spans="1:11" x14ac:dyDescent="0.25">
      <c r="A493" s="139"/>
      <c r="B493" s="139"/>
      <c r="C493" s="140"/>
      <c r="D493" s="140"/>
      <c r="E493" s="141"/>
      <c r="F493" s="140"/>
      <c r="G493" s="142"/>
      <c r="H493" s="142"/>
      <c r="I493" s="142"/>
      <c r="J493" s="143"/>
      <c r="K493" s="144"/>
    </row>
    <row r="494" spans="1:11" x14ac:dyDescent="0.25">
      <c r="A494" s="139"/>
      <c r="B494" s="139"/>
      <c r="C494" s="140"/>
      <c r="D494" s="140"/>
      <c r="E494" s="141"/>
      <c r="F494" s="140"/>
      <c r="G494" s="142"/>
      <c r="H494" s="142"/>
      <c r="I494" s="142"/>
      <c r="J494" s="143"/>
      <c r="K494" s="144"/>
    </row>
    <row r="495" spans="1:11" x14ac:dyDescent="0.25">
      <c r="A495" s="139"/>
      <c r="B495" s="139"/>
      <c r="C495" s="140"/>
      <c r="D495" s="140"/>
      <c r="E495" s="141"/>
      <c r="F495" s="140"/>
      <c r="G495" s="142"/>
      <c r="H495" s="142"/>
      <c r="I495" s="142"/>
      <c r="J495" s="143"/>
      <c r="K495" s="144"/>
    </row>
    <row r="496" spans="1:11" x14ac:dyDescent="0.25">
      <c r="A496" s="139"/>
      <c r="B496" s="139"/>
      <c r="C496" s="140"/>
      <c r="D496" s="140"/>
      <c r="E496" s="141"/>
      <c r="F496" s="140"/>
      <c r="G496" s="142"/>
      <c r="H496" s="142"/>
      <c r="I496" s="142"/>
      <c r="J496" s="143"/>
      <c r="K496" s="144"/>
    </row>
    <row r="497" spans="1:11" x14ac:dyDescent="0.25">
      <c r="A497" s="139"/>
      <c r="B497" s="139"/>
      <c r="C497" s="140"/>
      <c r="D497" s="140"/>
      <c r="E497" s="141"/>
      <c r="F497" s="140"/>
      <c r="G497" s="142"/>
      <c r="H497" s="142"/>
      <c r="I497" s="142"/>
      <c r="J497" s="143"/>
      <c r="K497" s="144"/>
    </row>
    <row r="498" spans="1:11" x14ac:dyDescent="0.25">
      <c r="A498" s="139"/>
      <c r="B498" s="139"/>
      <c r="C498" s="140"/>
      <c r="D498" s="140"/>
      <c r="E498" s="141"/>
      <c r="F498" s="140"/>
      <c r="G498" s="142"/>
      <c r="H498" s="142"/>
      <c r="I498" s="142"/>
      <c r="J498" s="143"/>
      <c r="K498" s="144"/>
    </row>
    <row r="499" spans="1:11" x14ac:dyDescent="0.25">
      <c r="A499" s="139"/>
      <c r="B499" s="139"/>
      <c r="C499" s="140"/>
      <c r="D499" s="140"/>
      <c r="E499" s="141"/>
      <c r="F499" s="140"/>
      <c r="G499" s="142"/>
      <c r="H499" s="142"/>
      <c r="I499" s="142"/>
      <c r="J499" s="143"/>
      <c r="K499" s="144"/>
    </row>
    <row r="500" spans="1:11" x14ac:dyDescent="0.25">
      <c r="A500" s="139"/>
      <c r="B500" s="139"/>
      <c r="C500" s="140"/>
      <c r="D500" s="140"/>
      <c r="E500" s="141"/>
      <c r="F500" s="140"/>
      <c r="G500" s="142"/>
      <c r="H500" s="142"/>
      <c r="I500" s="142"/>
      <c r="J500" s="143"/>
      <c r="K500" s="144"/>
    </row>
    <row r="501" spans="1:11" x14ac:dyDescent="0.25">
      <c r="A501" s="139"/>
      <c r="B501" s="139"/>
      <c r="C501" s="140"/>
      <c r="D501" s="140"/>
      <c r="E501" s="141"/>
      <c r="F501" s="140"/>
      <c r="G501" s="142"/>
      <c r="H501" s="142"/>
      <c r="I501" s="142"/>
      <c r="J501" s="143"/>
      <c r="K501" s="144"/>
    </row>
    <row r="502" spans="1:11" x14ac:dyDescent="0.25">
      <c r="A502" s="139"/>
      <c r="B502" s="139"/>
      <c r="C502" s="140"/>
      <c r="D502" s="140"/>
      <c r="E502" s="141"/>
      <c r="F502" s="140"/>
      <c r="G502" s="142"/>
      <c r="H502" s="142"/>
      <c r="I502" s="142"/>
      <c r="J502" s="143"/>
      <c r="K502" s="144"/>
    </row>
    <row r="503" spans="1:11" x14ac:dyDescent="0.25">
      <c r="A503" s="139"/>
      <c r="B503" s="139"/>
      <c r="C503" s="140"/>
      <c r="D503" s="140"/>
      <c r="E503" s="141"/>
      <c r="F503" s="140"/>
      <c r="G503" s="142"/>
      <c r="H503" s="142"/>
      <c r="I503" s="142"/>
      <c r="J503" s="143"/>
      <c r="K503" s="144"/>
    </row>
    <row r="504" spans="1:11" x14ac:dyDescent="0.25">
      <c r="A504" s="139"/>
      <c r="B504" s="139"/>
      <c r="C504" s="140"/>
      <c r="D504" s="140"/>
      <c r="E504" s="141"/>
      <c r="F504" s="140"/>
      <c r="G504" s="142"/>
      <c r="H504" s="142"/>
      <c r="I504" s="142"/>
      <c r="J504" s="143"/>
      <c r="K504" s="144"/>
    </row>
    <row r="505" spans="1:11" x14ac:dyDescent="0.25">
      <c r="A505" s="139"/>
      <c r="B505" s="139"/>
      <c r="C505" s="140"/>
      <c r="D505" s="140"/>
      <c r="E505" s="141"/>
      <c r="F505" s="140"/>
      <c r="G505" s="142"/>
      <c r="H505" s="142"/>
      <c r="I505" s="142"/>
      <c r="J505" s="143"/>
      <c r="K505" s="144"/>
    </row>
    <row r="506" spans="1:11" x14ac:dyDescent="0.25">
      <c r="A506" s="139"/>
      <c r="B506" s="139"/>
      <c r="C506" s="140"/>
      <c r="D506" s="140"/>
      <c r="E506" s="141"/>
      <c r="F506" s="140"/>
      <c r="G506" s="142"/>
      <c r="H506" s="142"/>
      <c r="I506" s="142"/>
      <c r="J506" s="143"/>
      <c r="K506" s="144"/>
    </row>
    <row r="507" spans="1:11" x14ac:dyDescent="0.25">
      <c r="A507" s="139"/>
      <c r="B507" s="139"/>
      <c r="C507" s="140"/>
      <c r="D507" s="140"/>
      <c r="E507" s="141"/>
      <c r="F507" s="140"/>
      <c r="G507" s="142"/>
      <c r="H507" s="142"/>
      <c r="I507" s="142"/>
      <c r="J507" s="143"/>
      <c r="K507" s="144"/>
    </row>
    <row r="508" spans="1:11" x14ac:dyDescent="0.25">
      <c r="A508" s="139"/>
      <c r="B508" s="139"/>
      <c r="C508" s="140"/>
      <c r="D508" s="140"/>
      <c r="E508" s="141"/>
      <c r="F508" s="140"/>
      <c r="G508" s="142"/>
      <c r="H508" s="142"/>
      <c r="I508" s="142"/>
      <c r="J508" s="143"/>
      <c r="K508" s="144"/>
    </row>
    <row r="509" spans="1:11" x14ac:dyDescent="0.25">
      <c r="A509" s="139"/>
      <c r="B509" s="139"/>
      <c r="C509" s="140"/>
      <c r="D509" s="140"/>
      <c r="E509" s="141"/>
      <c r="F509" s="140"/>
      <c r="G509" s="142"/>
      <c r="H509" s="142"/>
      <c r="I509" s="142"/>
      <c r="J509" s="143"/>
      <c r="K509" s="144"/>
    </row>
    <row r="510" spans="1:11" x14ac:dyDescent="0.25">
      <c r="A510" s="139"/>
      <c r="B510" s="139"/>
      <c r="C510" s="140"/>
      <c r="D510" s="140"/>
      <c r="E510" s="141"/>
      <c r="F510" s="140"/>
      <c r="G510" s="142"/>
      <c r="H510" s="142"/>
      <c r="I510" s="142"/>
      <c r="J510" s="143"/>
      <c r="K510" s="144"/>
    </row>
    <row r="511" spans="1:11" x14ac:dyDescent="0.25">
      <c r="A511" s="139"/>
      <c r="B511" s="139"/>
      <c r="C511" s="140"/>
      <c r="D511" s="140"/>
      <c r="E511" s="141"/>
      <c r="F511" s="140"/>
      <c r="G511" s="142"/>
      <c r="H511" s="142"/>
      <c r="I511" s="142"/>
      <c r="J511" s="143"/>
      <c r="K511" s="144"/>
    </row>
    <row r="512" spans="1:11" x14ac:dyDescent="0.25">
      <c r="A512" s="139"/>
      <c r="B512" s="139"/>
      <c r="C512" s="140"/>
      <c r="D512" s="140"/>
      <c r="E512" s="141"/>
      <c r="F512" s="140"/>
      <c r="G512" s="142"/>
      <c r="H512" s="142"/>
      <c r="I512" s="142"/>
      <c r="J512" s="143"/>
      <c r="K512" s="144"/>
    </row>
    <row r="513" spans="1:11" x14ac:dyDescent="0.25">
      <c r="A513" s="139"/>
      <c r="B513" s="139"/>
      <c r="C513" s="140"/>
      <c r="D513" s="140"/>
      <c r="E513" s="141"/>
      <c r="F513" s="140"/>
      <c r="G513" s="142"/>
      <c r="H513" s="142"/>
      <c r="I513" s="142"/>
      <c r="J513" s="143"/>
      <c r="K513" s="144"/>
    </row>
    <row r="514" spans="1:11" x14ac:dyDescent="0.25">
      <c r="A514" s="139"/>
      <c r="B514" s="139"/>
      <c r="C514" s="140"/>
      <c r="D514" s="140"/>
      <c r="E514" s="141"/>
      <c r="F514" s="140"/>
      <c r="G514" s="142"/>
      <c r="H514" s="142"/>
      <c r="I514" s="142"/>
      <c r="J514" s="143"/>
      <c r="K514" s="144"/>
    </row>
    <row r="515" spans="1:11" x14ac:dyDescent="0.25">
      <c r="A515" s="139"/>
      <c r="B515" s="139"/>
      <c r="C515" s="140"/>
      <c r="D515" s="140"/>
      <c r="E515" s="141"/>
      <c r="F515" s="140"/>
      <c r="G515" s="142"/>
      <c r="H515" s="142"/>
      <c r="I515" s="142"/>
      <c r="J515" s="143"/>
      <c r="K515" s="144"/>
    </row>
    <row r="516" spans="1:11" x14ac:dyDescent="0.25">
      <c r="A516" s="139"/>
      <c r="B516" s="139"/>
      <c r="C516" s="140"/>
      <c r="D516" s="140"/>
      <c r="E516" s="141"/>
      <c r="F516" s="140"/>
      <c r="G516" s="142"/>
      <c r="H516" s="142"/>
      <c r="I516" s="142"/>
      <c r="J516" s="143"/>
      <c r="K516" s="144"/>
    </row>
    <row r="517" spans="1:11" x14ac:dyDescent="0.25">
      <c r="A517" s="139"/>
      <c r="B517" s="139"/>
      <c r="C517" s="140"/>
      <c r="D517" s="140"/>
      <c r="E517" s="141"/>
      <c r="F517" s="140"/>
      <c r="G517" s="142"/>
      <c r="H517" s="142"/>
      <c r="I517" s="142"/>
      <c r="J517" s="143"/>
      <c r="K517" s="144"/>
    </row>
    <row r="518" spans="1:11" x14ac:dyDescent="0.25">
      <c r="A518" s="139"/>
      <c r="B518" s="139"/>
      <c r="C518" s="140"/>
      <c r="D518" s="140"/>
      <c r="E518" s="141"/>
      <c r="F518" s="140"/>
      <c r="G518" s="142"/>
      <c r="H518" s="142"/>
      <c r="I518" s="142"/>
      <c r="J518" s="143"/>
      <c r="K518" s="144"/>
    </row>
    <row r="519" spans="1:11" x14ac:dyDescent="0.25">
      <c r="A519" s="139"/>
      <c r="B519" s="139"/>
      <c r="C519" s="140"/>
      <c r="D519" s="140"/>
      <c r="E519" s="141"/>
      <c r="F519" s="140"/>
      <c r="G519" s="142"/>
      <c r="H519" s="142"/>
      <c r="I519" s="142"/>
      <c r="J519" s="143"/>
      <c r="K519" s="144"/>
    </row>
    <row r="520" spans="1:11" x14ac:dyDescent="0.25">
      <c r="A520" s="139"/>
      <c r="B520" s="139"/>
      <c r="C520" s="140"/>
      <c r="D520" s="140"/>
      <c r="E520" s="141"/>
      <c r="F520" s="140"/>
      <c r="G520" s="142"/>
      <c r="H520" s="142"/>
      <c r="I520" s="142"/>
      <c r="J520" s="143"/>
      <c r="K520" s="144"/>
    </row>
    <row r="521" spans="1:11" x14ac:dyDescent="0.25">
      <c r="A521" s="139"/>
      <c r="B521" s="139"/>
      <c r="C521" s="140"/>
      <c r="D521" s="140"/>
      <c r="E521" s="141"/>
      <c r="F521" s="140"/>
      <c r="G521" s="142"/>
      <c r="H521" s="142"/>
      <c r="I521" s="142"/>
      <c r="J521" s="143"/>
      <c r="K521" s="144"/>
    </row>
    <row r="522" spans="1:11" x14ac:dyDescent="0.25">
      <c r="A522" s="139"/>
      <c r="B522" s="139"/>
      <c r="C522" s="140"/>
      <c r="D522" s="140"/>
      <c r="E522" s="141"/>
      <c r="F522" s="140"/>
      <c r="G522" s="142"/>
      <c r="H522" s="142"/>
      <c r="I522" s="142"/>
      <c r="J522" s="143"/>
      <c r="K522" s="144"/>
    </row>
    <row r="523" spans="1:11" x14ac:dyDescent="0.25">
      <c r="A523" s="139"/>
      <c r="B523" s="139"/>
      <c r="C523" s="140"/>
      <c r="D523" s="140"/>
      <c r="E523" s="141"/>
      <c r="F523" s="140"/>
      <c r="G523" s="142"/>
      <c r="H523" s="142"/>
      <c r="I523" s="142"/>
      <c r="J523" s="143"/>
      <c r="K523" s="144"/>
    </row>
    <row r="524" spans="1:11" x14ac:dyDescent="0.25">
      <c r="A524" s="139"/>
      <c r="B524" s="139"/>
      <c r="C524" s="140"/>
      <c r="D524" s="140"/>
      <c r="E524" s="141"/>
      <c r="F524" s="140"/>
      <c r="G524" s="142"/>
      <c r="H524" s="142"/>
      <c r="I524" s="142"/>
      <c r="J524" s="143"/>
      <c r="K524" s="144"/>
    </row>
    <row r="525" spans="1:11" x14ac:dyDescent="0.25">
      <c r="A525" s="139"/>
      <c r="B525" s="139"/>
      <c r="C525" s="140"/>
      <c r="D525" s="140"/>
      <c r="E525" s="141"/>
      <c r="F525" s="140"/>
      <c r="G525" s="142"/>
      <c r="H525" s="142"/>
      <c r="I525" s="142"/>
      <c r="J525" s="143"/>
      <c r="K525" s="144"/>
    </row>
    <row r="526" spans="1:11" x14ac:dyDescent="0.25">
      <c r="A526" s="139"/>
      <c r="B526" s="139"/>
      <c r="C526" s="140"/>
      <c r="D526" s="140"/>
      <c r="E526" s="141"/>
      <c r="F526" s="140"/>
      <c r="G526" s="142"/>
      <c r="H526" s="142"/>
      <c r="I526" s="142"/>
      <c r="J526" s="143"/>
      <c r="K526" s="144"/>
    </row>
    <row r="527" spans="1:11" x14ac:dyDescent="0.25">
      <c r="A527" s="139"/>
      <c r="B527" s="139"/>
      <c r="C527" s="140"/>
      <c r="D527" s="140"/>
      <c r="E527" s="141"/>
      <c r="F527" s="140"/>
      <c r="G527" s="142"/>
      <c r="H527" s="142"/>
      <c r="I527" s="142"/>
      <c r="J527" s="143"/>
      <c r="K527" s="144"/>
    </row>
    <row r="528" spans="1:11" x14ac:dyDescent="0.25">
      <c r="A528" s="139"/>
      <c r="B528" s="139"/>
      <c r="C528" s="140"/>
      <c r="D528" s="140"/>
      <c r="E528" s="141"/>
      <c r="F528" s="140"/>
      <c r="G528" s="142"/>
      <c r="H528" s="142"/>
      <c r="I528" s="142"/>
      <c r="J528" s="143"/>
      <c r="K528" s="144"/>
    </row>
    <row r="529" spans="1:11" x14ac:dyDescent="0.25">
      <c r="A529" s="139"/>
      <c r="B529" s="139"/>
      <c r="C529" s="140"/>
      <c r="D529" s="140"/>
      <c r="E529" s="141"/>
      <c r="F529" s="140"/>
      <c r="G529" s="142"/>
      <c r="H529" s="142"/>
      <c r="I529" s="142"/>
      <c r="J529" s="143"/>
      <c r="K529" s="144"/>
    </row>
    <row r="530" spans="1:11" x14ac:dyDescent="0.25">
      <c r="A530" s="139"/>
      <c r="B530" s="139"/>
      <c r="C530" s="140"/>
      <c r="D530" s="140"/>
      <c r="E530" s="141"/>
      <c r="F530" s="140"/>
      <c r="G530" s="142"/>
      <c r="H530" s="142"/>
      <c r="I530" s="142"/>
      <c r="J530" s="143"/>
      <c r="K530" s="144"/>
    </row>
    <row r="531" spans="1:11" x14ac:dyDescent="0.25">
      <c r="A531" s="139"/>
      <c r="B531" s="139"/>
      <c r="C531" s="140"/>
      <c r="D531" s="140"/>
      <c r="E531" s="141"/>
      <c r="F531" s="140"/>
      <c r="G531" s="142"/>
      <c r="H531" s="142"/>
      <c r="I531" s="142"/>
      <c r="J531" s="143"/>
      <c r="K531" s="144"/>
    </row>
    <row r="532" spans="1:11" x14ac:dyDescent="0.25">
      <c r="A532" s="139"/>
      <c r="B532" s="139"/>
      <c r="C532" s="140"/>
      <c r="D532" s="140"/>
      <c r="E532" s="141"/>
      <c r="F532" s="140"/>
      <c r="G532" s="142"/>
      <c r="H532" s="142"/>
      <c r="I532" s="142"/>
      <c r="J532" s="143"/>
      <c r="K532" s="144"/>
    </row>
    <row r="533" spans="1:11" x14ac:dyDescent="0.25">
      <c r="A533" s="139"/>
      <c r="B533" s="139"/>
      <c r="C533" s="140"/>
      <c r="D533" s="140"/>
      <c r="E533" s="141"/>
      <c r="F533" s="140"/>
      <c r="G533" s="142"/>
      <c r="H533" s="142"/>
      <c r="I533" s="142"/>
      <c r="J533" s="143"/>
      <c r="K533" s="144"/>
    </row>
    <row r="534" spans="1:11" x14ac:dyDescent="0.25">
      <c r="A534" s="139"/>
      <c r="B534" s="139"/>
      <c r="C534" s="140"/>
      <c r="D534" s="140"/>
      <c r="E534" s="141"/>
      <c r="F534" s="140"/>
      <c r="G534" s="142"/>
      <c r="H534" s="142"/>
      <c r="I534" s="142"/>
      <c r="J534" s="143"/>
      <c r="K534" s="144"/>
    </row>
    <row r="535" spans="1:11" x14ac:dyDescent="0.25">
      <c r="A535" s="139"/>
      <c r="B535" s="139"/>
      <c r="C535" s="140"/>
      <c r="D535" s="140"/>
      <c r="E535" s="141"/>
      <c r="F535" s="140"/>
      <c r="G535" s="142"/>
      <c r="H535" s="142"/>
      <c r="I535" s="142"/>
      <c r="J535" s="143"/>
      <c r="K535" s="144"/>
    </row>
    <row r="536" spans="1:11" x14ac:dyDescent="0.25">
      <c r="A536" s="139"/>
      <c r="B536" s="139"/>
      <c r="C536" s="140"/>
      <c r="D536" s="140"/>
      <c r="E536" s="141"/>
      <c r="F536" s="140"/>
      <c r="G536" s="142"/>
      <c r="H536" s="142"/>
      <c r="I536" s="142"/>
      <c r="J536" s="143"/>
      <c r="K536" s="144"/>
    </row>
    <row r="537" spans="1:11" x14ac:dyDescent="0.25">
      <c r="A537" s="139"/>
      <c r="B537" s="139"/>
      <c r="C537" s="140"/>
      <c r="D537" s="140"/>
      <c r="E537" s="141"/>
      <c r="F537" s="140"/>
      <c r="G537" s="142"/>
      <c r="H537" s="142"/>
      <c r="I537" s="142"/>
      <c r="J537" s="143"/>
      <c r="K537" s="144"/>
    </row>
    <row r="538" spans="1:11" x14ac:dyDescent="0.25">
      <c r="A538" s="139"/>
      <c r="B538" s="139"/>
      <c r="C538" s="140"/>
      <c r="D538" s="140"/>
      <c r="E538" s="141"/>
      <c r="F538" s="140"/>
      <c r="G538" s="142"/>
      <c r="H538" s="142"/>
      <c r="I538" s="142"/>
      <c r="J538" s="143"/>
      <c r="K538" s="144"/>
    </row>
    <row r="539" spans="1:11" x14ac:dyDescent="0.25">
      <c r="A539" s="139"/>
      <c r="B539" s="139"/>
      <c r="C539" s="140"/>
      <c r="D539" s="140"/>
      <c r="E539" s="141"/>
      <c r="F539" s="140"/>
      <c r="G539" s="142"/>
      <c r="H539" s="142"/>
      <c r="I539" s="142"/>
      <c r="J539" s="143"/>
      <c r="K539" s="144"/>
    </row>
    <row r="540" spans="1:11" x14ac:dyDescent="0.25">
      <c r="A540" s="139"/>
      <c r="B540" s="139"/>
      <c r="C540" s="140"/>
      <c r="D540" s="140"/>
      <c r="E540" s="141"/>
      <c r="F540" s="140"/>
      <c r="G540" s="142"/>
      <c r="H540" s="142"/>
      <c r="I540" s="142"/>
      <c r="J540" s="143"/>
      <c r="K540" s="144"/>
    </row>
    <row r="541" spans="1:11" x14ac:dyDescent="0.25">
      <c r="A541" s="139"/>
      <c r="B541" s="139"/>
      <c r="C541" s="140"/>
      <c r="D541" s="140"/>
      <c r="E541" s="141"/>
      <c r="F541" s="140"/>
      <c r="G541" s="142"/>
      <c r="H541" s="142"/>
      <c r="I541" s="142"/>
      <c r="J541" s="143"/>
      <c r="K541" s="144"/>
    </row>
    <row r="542" spans="1:11" x14ac:dyDescent="0.25">
      <c r="A542" s="139"/>
      <c r="B542" s="139"/>
      <c r="C542" s="140"/>
      <c r="D542" s="140"/>
      <c r="E542" s="141"/>
      <c r="F542" s="140"/>
      <c r="G542" s="142"/>
      <c r="H542" s="142"/>
      <c r="I542" s="142"/>
      <c r="J542" s="143"/>
      <c r="K542" s="144"/>
    </row>
    <row r="543" spans="1:11" x14ac:dyDescent="0.25">
      <c r="A543" s="139"/>
      <c r="B543" s="139"/>
      <c r="C543" s="140"/>
      <c r="D543" s="140"/>
      <c r="E543" s="141"/>
      <c r="F543" s="140"/>
      <c r="G543" s="142"/>
      <c r="H543" s="142"/>
      <c r="I543" s="142"/>
      <c r="J543" s="143"/>
      <c r="K543" s="144"/>
    </row>
    <row r="544" spans="1:11" x14ac:dyDescent="0.25">
      <c r="A544" s="139"/>
      <c r="B544" s="139"/>
      <c r="C544" s="140"/>
      <c r="D544" s="140"/>
      <c r="E544" s="141"/>
      <c r="F544" s="140"/>
      <c r="G544" s="142"/>
      <c r="H544" s="142"/>
      <c r="I544" s="142"/>
      <c r="J544" s="143"/>
      <c r="K544" s="144"/>
    </row>
    <row r="545" spans="1:11" x14ac:dyDescent="0.25">
      <c r="A545" s="139"/>
      <c r="B545" s="139"/>
      <c r="C545" s="140"/>
      <c r="D545" s="140"/>
      <c r="E545" s="141"/>
      <c r="F545" s="140"/>
      <c r="G545" s="142"/>
      <c r="H545" s="142"/>
      <c r="I545" s="142"/>
      <c r="J545" s="143"/>
      <c r="K545" s="144"/>
    </row>
    <row r="546" spans="1:11" x14ac:dyDescent="0.25">
      <c r="A546" s="139"/>
      <c r="B546" s="139"/>
      <c r="C546" s="140"/>
      <c r="D546" s="140"/>
      <c r="E546" s="141"/>
      <c r="F546" s="140"/>
      <c r="G546" s="142"/>
      <c r="H546" s="142"/>
      <c r="I546" s="142"/>
      <c r="J546" s="143"/>
      <c r="K546" s="144"/>
    </row>
    <row r="547" spans="1:11" x14ac:dyDescent="0.25">
      <c r="A547" s="139"/>
      <c r="B547" s="139"/>
      <c r="C547" s="140"/>
      <c r="D547" s="140"/>
      <c r="E547" s="141"/>
      <c r="F547" s="140"/>
      <c r="G547" s="142"/>
      <c r="H547" s="142"/>
      <c r="I547" s="142"/>
      <c r="J547" s="143"/>
      <c r="K547" s="144"/>
    </row>
    <row r="548" spans="1:11" x14ac:dyDescent="0.25">
      <c r="A548" s="139"/>
      <c r="B548" s="139"/>
      <c r="C548" s="140"/>
      <c r="D548" s="140"/>
      <c r="E548" s="141"/>
      <c r="F548" s="140"/>
      <c r="G548" s="142"/>
      <c r="H548" s="142"/>
      <c r="I548" s="142"/>
      <c r="J548" s="143"/>
      <c r="K548" s="144"/>
    </row>
    <row r="549" spans="1:11" x14ac:dyDescent="0.25">
      <c r="A549" s="139"/>
      <c r="B549" s="139"/>
      <c r="C549" s="140"/>
      <c r="D549" s="140"/>
      <c r="E549" s="141"/>
      <c r="F549" s="140"/>
      <c r="G549" s="142"/>
      <c r="H549" s="142"/>
      <c r="I549" s="142"/>
      <c r="J549" s="143"/>
      <c r="K549" s="144"/>
    </row>
    <row r="550" spans="1:11" x14ac:dyDescent="0.25">
      <c r="A550" s="139"/>
      <c r="B550" s="139"/>
      <c r="C550" s="140"/>
      <c r="D550" s="140"/>
      <c r="E550" s="141"/>
      <c r="F550" s="140"/>
      <c r="G550" s="142"/>
      <c r="H550" s="142"/>
      <c r="I550" s="142"/>
      <c r="J550" s="143"/>
      <c r="K550" s="144"/>
    </row>
    <row r="551" spans="1:11" x14ac:dyDescent="0.25">
      <c r="A551" s="139"/>
      <c r="B551" s="139"/>
      <c r="C551" s="140"/>
      <c r="D551" s="140"/>
      <c r="E551" s="141"/>
      <c r="F551" s="140"/>
      <c r="G551" s="142"/>
      <c r="H551" s="142"/>
      <c r="I551" s="142"/>
      <c r="J551" s="143"/>
      <c r="K551" s="144"/>
    </row>
    <row r="552" spans="1:11" x14ac:dyDescent="0.25">
      <c r="A552" s="139"/>
      <c r="B552" s="139"/>
      <c r="C552" s="140"/>
      <c r="D552" s="140"/>
      <c r="E552" s="141"/>
      <c r="F552" s="140"/>
      <c r="G552" s="142"/>
      <c r="H552" s="142"/>
      <c r="I552" s="142"/>
      <c r="J552" s="143"/>
      <c r="K552" s="144"/>
    </row>
    <row r="553" spans="1:11" x14ac:dyDescent="0.25">
      <c r="A553" s="139"/>
      <c r="B553" s="139"/>
      <c r="C553" s="140"/>
      <c r="D553" s="140"/>
      <c r="E553" s="141"/>
      <c r="F553" s="140"/>
      <c r="G553" s="142"/>
      <c r="H553" s="142"/>
      <c r="I553" s="142"/>
      <c r="J553" s="143"/>
      <c r="K553" s="144"/>
    </row>
    <row r="554" spans="1:11" x14ac:dyDescent="0.25">
      <c r="A554" s="139"/>
      <c r="B554" s="139"/>
      <c r="C554" s="140"/>
      <c r="D554" s="140"/>
      <c r="E554" s="141"/>
      <c r="F554" s="140"/>
      <c r="G554" s="142"/>
      <c r="H554" s="142"/>
      <c r="I554" s="142"/>
      <c r="J554" s="143"/>
      <c r="K554" s="144"/>
    </row>
    <row r="555" spans="1:11" x14ac:dyDescent="0.25">
      <c r="A555" s="139"/>
      <c r="B555" s="139"/>
      <c r="C555" s="140"/>
      <c r="D555" s="140"/>
      <c r="E555" s="141"/>
      <c r="F555" s="140"/>
      <c r="G555" s="142"/>
      <c r="H555" s="142"/>
      <c r="I555" s="142"/>
      <c r="J555" s="143"/>
      <c r="K555" s="144"/>
    </row>
    <row r="556" spans="1:11" x14ac:dyDescent="0.25">
      <c r="A556" s="139"/>
      <c r="B556" s="139"/>
      <c r="C556" s="140"/>
      <c r="D556" s="140"/>
      <c r="E556" s="141"/>
      <c r="F556" s="140"/>
      <c r="G556" s="142"/>
      <c r="H556" s="142"/>
      <c r="I556" s="142"/>
      <c r="J556" s="143"/>
      <c r="K556" s="144"/>
    </row>
    <row r="557" spans="1:11" x14ac:dyDescent="0.25">
      <c r="A557" s="139"/>
      <c r="B557" s="139"/>
      <c r="C557" s="140"/>
      <c r="D557" s="140"/>
      <c r="E557" s="141"/>
      <c r="F557" s="140"/>
      <c r="G557" s="142"/>
      <c r="H557" s="142"/>
      <c r="I557" s="142"/>
      <c r="J557" s="143"/>
      <c r="K557" s="144"/>
    </row>
    <row r="558" spans="1:11" x14ac:dyDescent="0.25">
      <c r="A558" s="139"/>
      <c r="B558" s="139"/>
      <c r="C558" s="140"/>
      <c r="D558" s="140"/>
      <c r="E558" s="141"/>
      <c r="F558" s="140"/>
      <c r="G558" s="142"/>
      <c r="H558" s="142"/>
      <c r="I558" s="142"/>
      <c r="J558" s="143"/>
      <c r="K558" s="144"/>
    </row>
    <row r="559" spans="1:11" x14ac:dyDescent="0.25">
      <c r="A559" s="139"/>
      <c r="B559" s="139"/>
      <c r="C559" s="140"/>
      <c r="D559" s="140"/>
      <c r="E559" s="141"/>
      <c r="F559" s="140"/>
      <c r="G559" s="142"/>
      <c r="H559" s="142"/>
      <c r="I559" s="142"/>
      <c r="J559" s="143"/>
      <c r="K559" s="144"/>
    </row>
    <row r="560" spans="1:11" x14ac:dyDescent="0.25">
      <c r="A560" s="139"/>
      <c r="B560" s="139"/>
      <c r="C560" s="140"/>
      <c r="D560" s="140"/>
      <c r="E560" s="141"/>
      <c r="F560" s="140"/>
      <c r="G560" s="142"/>
      <c r="H560" s="142"/>
      <c r="I560" s="142"/>
      <c r="J560" s="143"/>
      <c r="K560" s="144"/>
    </row>
    <row r="561" spans="1:11" x14ac:dyDescent="0.25">
      <c r="A561" s="139"/>
      <c r="B561" s="139"/>
      <c r="C561" s="140"/>
      <c r="D561" s="140"/>
      <c r="E561" s="141"/>
      <c r="F561" s="140"/>
      <c r="G561" s="142"/>
      <c r="H561" s="142"/>
      <c r="I561" s="142"/>
      <c r="J561" s="143"/>
      <c r="K561" s="144"/>
    </row>
    <row r="562" spans="1:11" x14ac:dyDescent="0.25">
      <c r="A562" s="139"/>
      <c r="B562" s="139"/>
      <c r="C562" s="140"/>
      <c r="D562" s="140"/>
      <c r="E562" s="141"/>
      <c r="F562" s="140"/>
      <c r="G562" s="142"/>
      <c r="H562" s="142"/>
      <c r="I562" s="142"/>
      <c r="J562" s="143"/>
      <c r="K562" s="144"/>
    </row>
    <row r="563" spans="1:11" x14ac:dyDescent="0.25">
      <c r="A563" s="139"/>
      <c r="B563" s="139"/>
      <c r="C563" s="140"/>
      <c r="D563" s="140"/>
      <c r="E563" s="141"/>
      <c r="F563" s="140"/>
      <c r="G563" s="142"/>
      <c r="H563" s="142"/>
      <c r="I563" s="142"/>
      <c r="J563" s="143"/>
      <c r="K563" s="144"/>
    </row>
    <row r="564" spans="1:11" x14ac:dyDescent="0.25">
      <c r="A564" s="139"/>
      <c r="B564" s="139"/>
      <c r="C564" s="140"/>
      <c r="D564" s="140"/>
      <c r="E564" s="141"/>
      <c r="F564" s="140"/>
      <c r="G564" s="142"/>
      <c r="H564" s="142"/>
      <c r="I564" s="142"/>
      <c r="J564" s="143"/>
      <c r="K564" s="144"/>
    </row>
    <row r="565" spans="1:11" x14ac:dyDescent="0.25">
      <c r="A565" s="139"/>
      <c r="B565" s="139"/>
      <c r="C565" s="140"/>
      <c r="D565" s="140"/>
      <c r="E565" s="141"/>
      <c r="F565" s="140"/>
      <c r="G565" s="142"/>
      <c r="H565" s="142"/>
      <c r="I565" s="142"/>
      <c r="J565" s="143"/>
      <c r="K565" s="144"/>
    </row>
    <row r="566" spans="1:11" x14ac:dyDescent="0.25">
      <c r="A566" s="139"/>
      <c r="B566" s="139"/>
      <c r="C566" s="140"/>
      <c r="D566" s="140"/>
      <c r="E566" s="141"/>
      <c r="F566" s="140"/>
      <c r="G566" s="142"/>
      <c r="H566" s="142"/>
      <c r="I566" s="142"/>
      <c r="J566" s="143"/>
      <c r="K566" s="144"/>
    </row>
    <row r="567" spans="1:11" x14ac:dyDescent="0.25">
      <c r="A567" s="139"/>
      <c r="B567" s="139"/>
      <c r="C567" s="140"/>
      <c r="D567" s="140"/>
      <c r="E567" s="141"/>
      <c r="F567" s="140"/>
      <c r="G567" s="142"/>
      <c r="H567" s="142"/>
      <c r="I567" s="142"/>
      <c r="J567" s="143"/>
      <c r="K567" s="144"/>
    </row>
    <row r="568" spans="1:11" x14ac:dyDescent="0.25">
      <c r="A568" s="139"/>
      <c r="B568" s="139"/>
      <c r="C568" s="140"/>
      <c r="D568" s="140"/>
      <c r="E568" s="141"/>
      <c r="F568" s="140"/>
      <c r="G568" s="142"/>
      <c r="H568" s="142"/>
      <c r="I568" s="142"/>
      <c r="J568" s="143"/>
      <c r="K568" s="144"/>
    </row>
    <row r="569" spans="1:11" x14ac:dyDescent="0.25">
      <c r="A569" s="139"/>
      <c r="B569" s="139"/>
      <c r="C569" s="140"/>
      <c r="D569" s="140"/>
      <c r="E569" s="141"/>
      <c r="F569" s="140"/>
      <c r="G569" s="142"/>
      <c r="H569" s="142"/>
      <c r="I569" s="142"/>
      <c r="J569" s="143"/>
      <c r="K569" s="144"/>
    </row>
    <row r="570" spans="1:11" x14ac:dyDescent="0.25">
      <c r="A570" s="139"/>
      <c r="B570" s="139"/>
      <c r="C570" s="140"/>
      <c r="D570" s="140"/>
      <c r="E570" s="141"/>
      <c r="F570" s="140"/>
      <c r="G570" s="142"/>
      <c r="H570" s="142"/>
      <c r="I570" s="142"/>
      <c r="J570" s="143"/>
      <c r="K570" s="144"/>
    </row>
    <row r="571" spans="1:11" x14ac:dyDescent="0.25">
      <c r="A571" s="139"/>
      <c r="B571" s="139"/>
      <c r="C571" s="140"/>
      <c r="D571" s="140"/>
      <c r="E571" s="141"/>
      <c r="F571" s="140"/>
      <c r="G571" s="142"/>
      <c r="H571" s="142"/>
      <c r="I571" s="142"/>
      <c r="J571" s="143"/>
      <c r="K571" s="144"/>
    </row>
    <row r="572" spans="1:11" x14ac:dyDescent="0.25">
      <c r="A572" s="139"/>
      <c r="B572" s="139"/>
      <c r="C572" s="140"/>
      <c r="D572" s="140"/>
      <c r="E572" s="141"/>
      <c r="F572" s="140"/>
      <c r="G572" s="142"/>
      <c r="H572" s="142"/>
      <c r="I572" s="142"/>
      <c r="J572" s="143"/>
      <c r="K572" s="144"/>
    </row>
    <row r="573" spans="1:11" x14ac:dyDescent="0.25">
      <c r="A573" s="139"/>
      <c r="B573" s="139"/>
      <c r="C573" s="140"/>
      <c r="D573" s="140"/>
      <c r="E573" s="141"/>
      <c r="F573" s="140"/>
      <c r="G573" s="142"/>
      <c r="H573" s="142"/>
      <c r="I573" s="142"/>
      <c r="J573" s="143"/>
      <c r="K573" s="144"/>
    </row>
    <row r="574" spans="1:11" x14ac:dyDescent="0.25">
      <c r="A574" s="139"/>
      <c r="B574" s="139"/>
      <c r="C574" s="140"/>
      <c r="D574" s="140"/>
      <c r="E574" s="141"/>
      <c r="F574" s="140"/>
      <c r="G574" s="142"/>
      <c r="H574" s="142"/>
      <c r="I574" s="142"/>
      <c r="J574" s="143"/>
      <c r="K574" s="144"/>
    </row>
    <row r="575" spans="1:11" x14ac:dyDescent="0.25">
      <c r="A575" s="139"/>
      <c r="B575" s="139"/>
      <c r="C575" s="140"/>
      <c r="D575" s="140"/>
      <c r="E575" s="141"/>
      <c r="F575" s="140"/>
      <c r="G575" s="142"/>
      <c r="H575" s="142"/>
      <c r="I575" s="142"/>
      <c r="J575" s="143"/>
      <c r="K575" s="144"/>
    </row>
    <row r="576" spans="1:11" x14ac:dyDescent="0.25">
      <c r="A576" s="139"/>
      <c r="B576" s="139"/>
      <c r="C576" s="140"/>
      <c r="D576" s="140"/>
      <c r="E576" s="141"/>
      <c r="F576" s="140"/>
      <c r="G576" s="142"/>
      <c r="H576" s="142"/>
      <c r="I576" s="142"/>
      <c r="J576" s="143"/>
      <c r="K576" s="144"/>
    </row>
    <row r="577" spans="1:11" x14ac:dyDescent="0.25">
      <c r="A577" s="139"/>
      <c r="B577" s="139"/>
      <c r="C577" s="140"/>
      <c r="D577" s="140"/>
      <c r="E577" s="141"/>
      <c r="F577" s="140"/>
      <c r="G577" s="142"/>
      <c r="H577" s="142"/>
      <c r="I577" s="142"/>
      <c r="J577" s="143"/>
      <c r="K577" s="144"/>
    </row>
    <row r="578" spans="1:11" x14ac:dyDescent="0.25">
      <c r="A578" s="139"/>
      <c r="B578" s="139"/>
      <c r="C578" s="140"/>
      <c r="D578" s="140"/>
      <c r="E578" s="141"/>
      <c r="F578" s="140"/>
      <c r="G578" s="142"/>
      <c r="H578" s="142"/>
      <c r="I578" s="142"/>
      <c r="J578" s="143"/>
      <c r="K578" s="144"/>
    </row>
    <row r="579" spans="1:11" x14ac:dyDescent="0.25">
      <c r="A579" s="139"/>
      <c r="B579" s="139"/>
      <c r="C579" s="140"/>
      <c r="D579" s="140"/>
      <c r="E579" s="141"/>
      <c r="F579" s="140"/>
      <c r="G579" s="142"/>
      <c r="H579" s="142"/>
      <c r="I579" s="142"/>
      <c r="J579" s="143"/>
      <c r="K579" s="144"/>
    </row>
    <row r="580" spans="1:11" x14ac:dyDescent="0.25">
      <c r="A580" s="139"/>
      <c r="B580" s="139"/>
      <c r="C580" s="140"/>
      <c r="D580" s="140"/>
      <c r="E580" s="141"/>
      <c r="F580" s="140"/>
      <c r="G580" s="142"/>
      <c r="H580" s="142"/>
      <c r="I580" s="142"/>
      <c r="J580" s="143"/>
      <c r="K580" s="144"/>
    </row>
    <row r="581" spans="1:11" x14ac:dyDescent="0.25">
      <c r="A581" s="139"/>
      <c r="B581" s="139"/>
      <c r="C581" s="140"/>
      <c r="D581" s="140"/>
      <c r="E581" s="141"/>
      <c r="F581" s="140"/>
      <c r="G581" s="142"/>
      <c r="H581" s="142"/>
      <c r="I581" s="142"/>
      <c r="J581" s="143"/>
      <c r="K581" s="144"/>
    </row>
    <row r="582" spans="1:11" x14ac:dyDescent="0.25">
      <c r="A582" s="139"/>
      <c r="B582" s="139"/>
      <c r="C582" s="140"/>
      <c r="D582" s="140"/>
      <c r="E582" s="141"/>
      <c r="F582" s="140"/>
      <c r="G582" s="142"/>
      <c r="H582" s="142"/>
      <c r="I582" s="142"/>
      <c r="J582" s="143"/>
      <c r="K582" s="144"/>
    </row>
    <row r="583" spans="1:11" x14ac:dyDescent="0.25">
      <c r="A583" s="139"/>
      <c r="B583" s="139"/>
      <c r="C583" s="140"/>
      <c r="D583" s="140"/>
      <c r="E583" s="141"/>
      <c r="F583" s="140"/>
      <c r="G583" s="142"/>
      <c r="H583" s="142"/>
      <c r="I583" s="142"/>
      <c r="J583" s="143"/>
      <c r="K583" s="144"/>
    </row>
    <row r="584" spans="1:11" x14ac:dyDescent="0.25">
      <c r="A584" s="139"/>
      <c r="B584" s="139"/>
      <c r="C584" s="140"/>
      <c r="D584" s="140"/>
      <c r="E584" s="141"/>
      <c r="F584" s="140"/>
      <c r="G584" s="142"/>
      <c r="H584" s="142"/>
      <c r="I584" s="142"/>
      <c r="J584" s="143"/>
      <c r="K584" s="144"/>
    </row>
    <row r="585" spans="1:11" x14ac:dyDescent="0.25">
      <c r="A585" s="139"/>
      <c r="B585" s="139"/>
      <c r="C585" s="140"/>
      <c r="D585" s="140"/>
      <c r="E585" s="141"/>
      <c r="F585" s="140"/>
      <c r="G585" s="142"/>
      <c r="H585" s="142"/>
      <c r="I585" s="142"/>
      <c r="J585" s="143"/>
      <c r="K585" s="144"/>
    </row>
    <row r="586" spans="1:11" x14ac:dyDescent="0.25">
      <c r="A586" s="139"/>
      <c r="B586" s="139"/>
      <c r="C586" s="140"/>
      <c r="D586" s="140"/>
      <c r="E586" s="141"/>
      <c r="F586" s="140"/>
      <c r="G586" s="142"/>
      <c r="H586" s="142"/>
      <c r="I586" s="142"/>
      <c r="J586" s="143"/>
      <c r="K586" s="144"/>
    </row>
    <row r="587" spans="1:11" x14ac:dyDescent="0.25">
      <c r="A587" s="139"/>
      <c r="B587" s="139"/>
      <c r="C587" s="140"/>
      <c r="D587" s="140"/>
      <c r="E587" s="141"/>
      <c r="F587" s="140"/>
      <c r="G587" s="142"/>
      <c r="H587" s="142"/>
      <c r="I587" s="142"/>
      <c r="J587" s="143"/>
      <c r="K587" s="144"/>
    </row>
    <row r="588" spans="1:11" x14ac:dyDescent="0.25">
      <c r="A588" s="139"/>
      <c r="B588" s="139"/>
      <c r="C588" s="140"/>
      <c r="D588" s="140"/>
      <c r="E588" s="141"/>
      <c r="F588" s="140"/>
      <c r="G588" s="142"/>
      <c r="H588" s="142"/>
      <c r="I588" s="142"/>
      <c r="J588" s="143"/>
      <c r="K588" s="144"/>
    </row>
    <row r="589" spans="1:11" x14ac:dyDescent="0.25">
      <c r="A589" s="139"/>
      <c r="B589" s="139"/>
      <c r="C589" s="140"/>
      <c r="D589" s="140"/>
      <c r="E589" s="141"/>
      <c r="F589" s="140"/>
      <c r="G589" s="142"/>
      <c r="H589" s="142"/>
      <c r="I589" s="142"/>
      <c r="J589" s="143"/>
      <c r="K589" s="144"/>
    </row>
    <row r="590" spans="1:11" x14ac:dyDescent="0.25">
      <c r="A590" s="139"/>
      <c r="B590" s="139"/>
      <c r="C590" s="140"/>
      <c r="D590" s="140"/>
      <c r="E590" s="141"/>
      <c r="F590" s="140"/>
      <c r="G590" s="142"/>
      <c r="H590" s="142"/>
      <c r="I590" s="142"/>
      <c r="J590" s="143"/>
      <c r="K590" s="144"/>
    </row>
    <row r="591" spans="1:11" x14ac:dyDescent="0.25">
      <c r="A591" s="139"/>
      <c r="B591" s="139"/>
      <c r="C591" s="140"/>
      <c r="D591" s="140"/>
      <c r="E591" s="141"/>
      <c r="F591" s="140"/>
      <c r="G591" s="142"/>
      <c r="H591" s="142"/>
      <c r="I591" s="142"/>
      <c r="J591" s="143"/>
      <c r="K591" s="144"/>
    </row>
    <row r="592" spans="1:11" x14ac:dyDescent="0.25">
      <c r="A592" s="139"/>
      <c r="B592" s="139"/>
      <c r="C592" s="140"/>
      <c r="D592" s="140"/>
      <c r="E592" s="141"/>
      <c r="F592" s="140"/>
      <c r="G592" s="142"/>
      <c r="H592" s="142"/>
      <c r="I592" s="142"/>
      <c r="J592" s="143"/>
      <c r="K592" s="144"/>
    </row>
    <row r="593" spans="1:11" x14ac:dyDescent="0.25">
      <c r="A593" s="139"/>
      <c r="B593" s="139"/>
      <c r="C593" s="140"/>
      <c r="D593" s="140"/>
      <c r="E593" s="141"/>
      <c r="F593" s="140"/>
      <c r="G593" s="142"/>
      <c r="H593" s="142"/>
      <c r="I593" s="142"/>
      <c r="J593" s="143"/>
      <c r="K593" s="144"/>
    </row>
    <row r="594" spans="1:11" x14ac:dyDescent="0.25">
      <c r="A594" s="139"/>
      <c r="B594" s="139"/>
      <c r="C594" s="140"/>
      <c r="D594" s="140"/>
      <c r="E594" s="141"/>
      <c r="F594" s="140"/>
      <c r="G594" s="142"/>
      <c r="H594" s="142"/>
      <c r="I594" s="142"/>
      <c r="J594" s="143"/>
      <c r="K594" s="144"/>
    </row>
    <row r="595" spans="1:11" x14ac:dyDescent="0.25">
      <c r="A595" s="139"/>
      <c r="B595" s="139"/>
      <c r="C595" s="140"/>
      <c r="D595" s="140"/>
      <c r="E595" s="141"/>
      <c r="F595" s="140"/>
      <c r="G595" s="142"/>
      <c r="H595" s="142"/>
      <c r="I595" s="142"/>
      <c r="J595" s="143"/>
      <c r="K595" s="144"/>
    </row>
    <row r="596" spans="1:11" x14ac:dyDescent="0.25">
      <c r="A596" s="139"/>
      <c r="B596" s="139"/>
      <c r="C596" s="140"/>
      <c r="D596" s="140"/>
      <c r="E596" s="141"/>
      <c r="F596" s="140"/>
      <c r="G596" s="142"/>
      <c r="H596" s="142"/>
      <c r="I596" s="142"/>
      <c r="J596" s="143"/>
      <c r="K596" s="144"/>
    </row>
    <row r="597" spans="1:11" x14ac:dyDescent="0.25">
      <c r="A597" s="139"/>
      <c r="B597" s="139"/>
      <c r="C597" s="140"/>
      <c r="D597" s="140"/>
      <c r="E597" s="141"/>
      <c r="F597" s="140"/>
      <c r="G597" s="142"/>
      <c r="H597" s="142"/>
      <c r="I597" s="142"/>
      <c r="J597" s="143"/>
      <c r="K597" s="144"/>
    </row>
    <row r="598" spans="1:11" x14ac:dyDescent="0.25">
      <c r="A598" s="139"/>
      <c r="B598" s="139"/>
      <c r="C598" s="140"/>
      <c r="D598" s="140"/>
      <c r="E598" s="141"/>
      <c r="F598" s="140"/>
      <c r="G598" s="142"/>
      <c r="H598" s="142"/>
      <c r="I598" s="142"/>
      <c r="J598" s="143"/>
      <c r="K598" s="144"/>
    </row>
    <row r="599" spans="1:11" x14ac:dyDescent="0.25">
      <c r="A599" s="139"/>
      <c r="B599" s="139"/>
      <c r="C599" s="140"/>
      <c r="D599" s="140"/>
      <c r="E599" s="141"/>
      <c r="F599" s="140"/>
      <c r="G599" s="142"/>
      <c r="H599" s="142"/>
      <c r="I599" s="142"/>
      <c r="J599" s="143"/>
      <c r="K599" s="144"/>
    </row>
    <row r="600" spans="1:11" x14ac:dyDescent="0.25">
      <c r="A600" s="139"/>
      <c r="B600" s="139"/>
      <c r="C600" s="140"/>
      <c r="D600" s="140"/>
      <c r="E600" s="141"/>
      <c r="F600" s="140"/>
      <c r="G600" s="142"/>
      <c r="H600" s="142"/>
      <c r="I600" s="142"/>
      <c r="J600" s="143"/>
      <c r="K600" s="144"/>
    </row>
    <row r="601" spans="1:11" x14ac:dyDescent="0.25">
      <c r="A601" s="139"/>
      <c r="B601" s="139"/>
      <c r="C601" s="140"/>
      <c r="D601" s="140"/>
      <c r="E601" s="141"/>
      <c r="F601" s="140"/>
      <c r="G601" s="142"/>
      <c r="H601" s="142"/>
      <c r="I601" s="142"/>
      <c r="J601" s="143"/>
      <c r="K601" s="144"/>
    </row>
    <row r="602" spans="1:11" x14ac:dyDescent="0.25">
      <c r="A602" s="139"/>
      <c r="B602" s="139"/>
      <c r="C602" s="140"/>
      <c r="D602" s="140"/>
      <c r="E602" s="141"/>
      <c r="F602" s="140"/>
      <c r="G602" s="142"/>
      <c r="H602" s="142"/>
      <c r="I602" s="142"/>
      <c r="J602" s="143"/>
      <c r="K602" s="144"/>
    </row>
    <row r="603" spans="1:11" x14ac:dyDescent="0.25">
      <c r="A603" s="139"/>
      <c r="B603" s="139"/>
      <c r="C603" s="140"/>
      <c r="D603" s="140"/>
      <c r="E603" s="141"/>
      <c r="F603" s="140"/>
      <c r="G603" s="142"/>
      <c r="H603" s="142"/>
      <c r="I603" s="142"/>
      <c r="J603" s="143"/>
      <c r="K603" s="144"/>
    </row>
    <row r="604" spans="1:11" x14ac:dyDescent="0.25">
      <c r="A604" s="139"/>
      <c r="B604" s="139"/>
      <c r="C604" s="140"/>
      <c r="D604" s="140"/>
      <c r="E604" s="141"/>
      <c r="F604" s="140"/>
      <c r="G604" s="142"/>
      <c r="H604" s="142"/>
      <c r="I604" s="142"/>
      <c r="J604" s="143"/>
      <c r="K604" s="144"/>
    </row>
    <row r="605" spans="1:11" x14ac:dyDescent="0.25">
      <c r="A605" s="139"/>
      <c r="B605" s="139"/>
      <c r="C605" s="140"/>
      <c r="D605" s="140"/>
      <c r="E605" s="141"/>
      <c r="F605" s="140"/>
      <c r="G605" s="142"/>
      <c r="H605" s="142"/>
      <c r="I605" s="142"/>
      <c r="J605" s="143"/>
      <c r="K605" s="144"/>
    </row>
    <row r="606" spans="1:11" x14ac:dyDescent="0.25">
      <c r="A606" s="139"/>
      <c r="B606" s="139"/>
      <c r="C606" s="140"/>
      <c r="D606" s="140"/>
      <c r="E606" s="141"/>
      <c r="F606" s="140"/>
      <c r="G606" s="142"/>
      <c r="H606" s="142"/>
      <c r="I606" s="142"/>
      <c r="J606" s="143"/>
      <c r="K606" s="144"/>
    </row>
    <row r="607" spans="1:11" x14ac:dyDescent="0.25">
      <c r="A607" s="139"/>
      <c r="B607" s="139"/>
      <c r="C607" s="140"/>
      <c r="D607" s="140"/>
      <c r="E607" s="141"/>
      <c r="F607" s="140"/>
      <c r="G607" s="142"/>
      <c r="H607" s="142"/>
      <c r="I607" s="142"/>
      <c r="J607" s="143"/>
      <c r="K607" s="144"/>
    </row>
    <row r="608" spans="1:11" x14ac:dyDescent="0.25">
      <c r="A608" s="139"/>
      <c r="B608" s="139"/>
      <c r="C608" s="140"/>
      <c r="D608" s="140"/>
      <c r="E608" s="141"/>
      <c r="F608" s="140"/>
      <c r="G608" s="142"/>
      <c r="H608" s="142"/>
      <c r="I608" s="142"/>
      <c r="J608" s="143"/>
      <c r="K608" s="144"/>
    </row>
    <row r="609" spans="1:11" x14ac:dyDescent="0.25">
      <c r="A609" s="139"/>
      <c r="B609" s="139"/>
      <c r="C609" s="140"/>
      <c r="D609" s="140"/>
      <c r="E609" s="141"/>
      <c r="F609" s="140"/>
      <c r="G609" s="142"/>
      <c r="H609" s="142"/>
      <c r="I609" s="142"/>
      <c r="J609" s="143"/>
      <c r="K609" s="144"/>
    </row>
    <row r="610" spans="1:11" x14ac:dyDescent="0.25">
      <c r="A610" s="139"/>
      <c r="B610" s="139"/>
      <c r="C610" s="140"/>
      <c r="D610" s="140"/>
      <c r="E610" s="141"/>
      <c r="F610" s="140"/>
      <c r="G610" s="142"/>
      <c r="H610" s="142"/>
      <c r="I610" s="142"/>
      <c r="J610" s="143"/>
      <c r="K610" s="144"/>
    </row>
    <row r="611" spans="1:11" x14ac:dyDescent="0.25">
      <c r="A611" s="139"/>
      <c r="B611" s="139"/>
      <c r="C611" s="140"/>
      <c r="D611" s="140"/>
      <c r="E611" s="141"/>
      <c r="F611" s="140"/>
      <c r="G611" s="142"/>
      <c r="H611" s="142"/>
      <c r="I611" s="142"/>
      <c r="J611" s="143"/>
      <c r="K611" s="144"/>
    </row>
    <row r="612" spans="1:11" x14ac:dyDescent="0.25">
      <c r="A612" s="139"/>
      <c r="B612" s="139"/>
      <c r="C612" s="140"/>
      <c r="D612" s="140"/>
      <c r="E612" s="141"/>
      <c r="F612" s="140"/>
      <c r="G612" s="142"/>
      <c r="H612" s="142"/>
      <c r="I612" s="142"/>
      <c r="J612" s="143"/>
      <c r="K612" s="144"/>
    </row>
    <row r="613" spans="1:11" x14ac:dyDescent="0.25">
      <c r="A613" s="139"/>
      <c r="B613" s="139"/>
      <c r="C613" s="140"/>
      <c r="D613" s="140"/>
      <c r="E613" s="141"/>
      <c r="F613" s="140"/>
      <c r="G613" s="142"/>
      <c r="H613" s="142"/>
      <c r="I613" s="142"/>
      <c r="J613" s="143"/>
      <c r="K613" s="144"/>
    </row>
    <row r="614" spans="1:11" x14ac:dyDescent="0.25">
      <c r="A614" s="139"/>
      <c r="B614" s="139"/>
      <c r="C614" s="140"/>
      <c r="D614" s="140"/>
      <c r="E614" s="141"/>
      <c r="F614" s="140"/>
      <c r="G614" s="142"/>
      <c r="H614" s="142"/>
      <c r="I614" s="142"/>
      <c r="J614" s="143"/>
      <c r="K614" s="144"/>
    </row>
    <row r="615" spans="1:11" x14ac:dyDescent="0.25">
      <c r="A615" s="139"/>
      <c r="B615" s="139"/>
      <c r="C615" s="140"/>
      <c r="D615" s="140"/>
      <c r="E615" s="141"/>
      <c r="F615" s="140"/>
      <c r="G615" s="142"/>
      <c r="H615" s="142"/>
      <c r="I615" s="142"/>
      <c r="J615" s="143"/>
      <c r="K615" s="144"/>
    </row>
    <row r="616" spans="1:11" x14ac:dyDescent="0.25">
      <c r="A616" s="139"/>
      <c r="B616" s="139"/>
      <c r="C616" s="140"/>
      <c r="D616" s="140"/>
      <c r="E616" s="141"/>
      <c r="F616" s="140"/>
      <c r="G616" s="142"/>
      <c r="H616" s="142"/>
      <c r="I616" s="142"/>
      <c r="J616" s="143"/>
      <c r="K616" s="144"/>
    </row>
    <row r="617" spans="1:11" x14ac:dyDescent="0.25">
      <c r="A617" s="139"/>
      <c r="B617" s="139"/>
      <c r="C617" s="140"/>
      <c r="D617" s="140"/>
      <c r="E617" s="141"/>
      <c r="F617" s="140"/>
      <c r="G617" s="142"/>
      <c r="H617" s="142"/>
      <c r="I617" s="142"/>
      <c r="J617" s="143"/>
      <c r="K617" s="144"/>
    </row>
    <row r="618" spans="1:11" x14ac:dyDescent="0.25">
      <c r="A618" s="139"/>
      <c r="B618" s="139"/>
      <c r="C618" s="140"/>
      <c r="D618" s="140"/>
      <c r="E618" s="141"/>
      <c r="F618" s="140"/>
      <c r="G618" s="142"/>
      <c r="H618" s="142"/>
      <c r="I618" s="142"/>
      <c r="J618" s="143"/>
      <c r="K618" s="144"/>
    </row>
    <row r="619" spans="1:11" x14ac:dyDescent="0.25">
      <c r="A619" s="139"/>
      <c r="B619" s="139"/>
      <c r="C619" s="140"/>
      <c r="D619" s="140"/>
      <c r="E619" s="141"/>
      <c r="F619" s="140"/>
      <c r="G619" s="142"/>
      <c r="H619" s="142"/>
      <c r="I619" s="142"/>
      <c r="J619" s="143"/>
      <c r="K619" s="144"/>
    </row>
    <row r="620" spans="1:11" x14ac:dyDescent="0.25">
      <c r="A620" s="139"/>
      <c r="B620" s="139"/>
      <c r="C620" s="140"/>
      <c r="D620" s="140"/>
      <c r="E620" s="141"/>
      <c r="F620" s="140"/>
      <c r="G620" s="142"/>
      <c r="H620" s="142"/>
      <c r="I620" s="142"/>
      <c r="J620" s="143"/>
      <c r="K620" s="144"/>
    </row>
    <row r="621" spans="1:11" x14ac:dyDescent="0.25">
      <c r="A621" s="139"/>
      <c r="B621" s="139"/>
      <c r="C621" s="140"/>
      <c r="D621" s="140"/>
      <c r="E621" s="141"/>
      <c r="F621" s="140"/>
      <c r="G621" s="142"/>
      <c r="H621" s="142"/>
      <c r="I621" s="142"/>
      <c r="J621" s="143"/>
      <c r="K621" s="144"/>
    </row>
    <row r="622" spans="1:11" x14ac:dyDescent="0.25">
      <c r="A622" s="139"/>
      <c r="B622" s="139"/>
      <c r="C622" s="140"/>
      <c r="D622" s="140"/>
      <c r="E622" s="141"/>
      <c r="F622" s="140"/>
      <c r="G622" s="142"/>
      <c r="H622" s="142"/>
      <c r="I622" s="142"/>
      <c r="J622" s="143"/>
      <c r="K622" s="144"/>
    </row>
    <row r="623" spans="1:11" x14ac:dyDescent="0.25">
      <c r="A623" s="139"/>
      <c r="B623" s="139"/>
      <c r="C623" s="140"/>
      <c r="D623" s="140"/>
      <c r="E623" s="141"/>
      <c r="F623" s="140"/>
      <c r="G623" s="142"/>
      <c r="H623" s="142"/>
      <c r="I623" s="142"/>
      <c r="J623" s="143"/>
      <c r="K623" s="144"/>
    </row>
    <row r="624" spans="1:11" x14ac:dyDescent="0.25">
      <c r="A624" s="139"/>
      <c r="B624" s="139"/>
      <c r="C624" s="140"/>
      <c r="D624" s="140"/>
      <c r="E624" s="141"/>
      <c r="F624" s="140"/>
      <c r="G624" s="142"/>
      <c r="H624" s="142"/>
      <c r="I624" s="142"/>
      <c r="J624" s="143"/>
      <c r="K624" s="144"/>
    </row>
    <row r="625" spans="1:11" x14ac:dyDescent="0.25">
      <c r="A625" s="139"/>
      <c r="B625" s="139"/>
      <c r="C625" s="140"/>
      <c r="D625" s="140"/>
      <c r="E625" s="141"/>
      <c r="F625" s="140"/>
      <c r="G625" s="142"/>
      <c r="H625" s="142"/>
      <c r="I625" s="142"/>
      <c r="J625" s="143"/>
      <c r="K625" s="144"/>
    </row>
    <row r="626" spans="1:11" x14ac:dyDescent="0.25">
      <c r="A626" s="139"/>
      <c r="B626" s="139"/>
      <c r="C626" s="140"/>
      <c r="D626" s="140"/>
      <c r="E626" s="141"/>
      <c r="F626" s="140"/>
      <c r="G626" s="142"/>
      <c r="H626" s="142"/>
      <c r="I626" s="142"/>
      <c r="J626" s="143"/>
      <c r="K626" s="144"/>
    </row>
    <row r="627" spans="1:11" x14ac:dyDescent="0.25">
      <c r="A627" s="139"/>
      <c r="B627" s="139"/>
      <c r="C627" s="140"/>
      <c r="D627" s="140"/>
      <c r="E627" s="141"/>
      <c r="F627" s="140"/>
      <c r="G627" s="142"/>
      <c r="H627" s="142"/>
      <c r="I627" s="142"/>
      <c r="J627" s="143"/>
      <c r="K627" s="144"/>
    </row>
    <row r="628" spans="1:11" x14ac:dyDescent="0.25">
      <c r="A628" s="139"/>
      <c r="B628" s="139"/>
      <c r="C628" s="140"/>
      <c r="D628" s="140"/>
      <c r="E628" s="141"/>
      <c r="F628" s="140"/>
      <c r="G628" s="142"/>
      <c r="H628" s="142"/>
      <c r="I628" s="142"/>
      <c r="J628" s="143"/>
      <c r="K628" s="144"/>
    </row>
    <row r="629" spans="1:11" x14ac:dyDescent="0.25">
      <c r="A629" s="139"/>
      <c r="B629" s="139"/>
      <c r="C629" s="140"/>
      <c r="D629" s="140"/>
      <c r="E629" s="141"/>
      <c r="F629" s="140"/>
      <c r="G629" s="142"/>
      <c r="H629" s="142"/>
      <c r="I629" s="142"/>
      <c r="J629" s="143"/>
      <c r="K629" s="144"/>
    </row>
    <row r="630" spans="1:11" x14ac:dyDescent="0.25">
      <c r="A630" s="139"/>
      <c r="B630" s="139"/>
      <c r="C630" s="140"/>
      <c r="D630" s="140"/>
      <c r="E630" s="141"/>
      <c r="F630" s="140"/>
      <c r="G630" s="142"/>
      <c r="H630" s="142"/>
      <c r="I630" s="142"/>
      <c r="J630" s="143"/>
      <c r="K630" s="144"/>
    </row>
    <row r="631" spans="1:11" x14ac:dyDescent="0.25">
      <c r="A631" s="139"/>
      <c r="B631" s="139"/>
      <c r="C631" s="140"/>
      <c r="D631" s="140"/>
      <c r="E631" s="141"/>
      <c r="F631" s="140"/>
      <c r="G631" s="142"/>
      <c r="H631" s="142"/>
      <c r="I631" s="142"/>
      <c r="J631" s="143"/>
      <c r="K631" s="144"/>
    </row>
    <row r="632" spans="1:11" x14ac:dyDescent="0.25">
      <c r="A632" s="139"/>
      <c r="B632" s="139"/>
      <c r="C632" s="140"/>
      <c r="D632" s="140"/>
      <c r="E632" s="141"/>
      <c r="F632" s="140"/>
      <c r="G632" s="142"/>
      <c r="H632" s="142"/>
      <c r="I632" s="142"/>
      <c r="J632" s="143"/>
      <c r="K632" s="144"/>
    </row>
    <row r="633" spans="1:11" x14ac:dyDescent="0.25">
      <c r="A633" s="139"/>
      <c r="B633" s="139"/>
      <c r="C633" s="140"/>
      <c r="D633" s="140"/>
      <c r="E633" s="141"/>
      <c r="F633" s="140"/>
      <c r="G633" s="142"/>
      <c r="H633" s="142"/>
      <c r="I633" s="142"/>
      <c r="J633" s="143"/>
      <c r="K633" s="144"/>
    </row>
    <row r="634" spans="1:11" x14ac:dyDescent="0.25">
      <c r="A634" s="139"/>
      <c r="B634" s="139"/>
      <c r="C634" s="140"/>
      <c r="D634" s="140"/>
      <c r="E634" s="141"/>
      <c r="F634" s="140"/>
      <c r="G634" s="142"/>
      <c r="H634" s="142"/>
      <c r="I634" s="142"/>
      <c r="J634" s="143"/>
      <c r="K634" s="144"/>
    </row>
    <row r="635" spans="1:11" x14ac:dyDescent="0.25">
      <c r="A635" s="139"/>
      <c r="B635" s="139"/>
      <c r="C635" s="140"/>
      <c r="D635" s="140"/>
      <c r="E635" s="141"/>
      <c r="F635" s="140"/>
      <c r="G635" s="142"/>
      <c r="H635" s="142"/>
      <c r="I635" s="142"/>
      <c r="J635" s="143"/>
      <c r="K635" s="144"/>
    </row>
    <row r="636" spans="1:11" x14ac:dyDescent="0.25">
      <c r="A636" s="139"/>
      <c r="B636" s="139"/>
      <c r="C636" s="140"/>
      <c r="D636" s="140"/>
      <c r="E636" s="141"/>
      <c r="F636" s="140"/>
      <c r="G636" s="142"/>
      <c r="H636" s="142"/>
      <c r="I636" s="142"/>
      <c r="J636" s="143"/>
      <c r="K636" s="144"/>
    </row>
    <row r="637" spans="1:11" x14ac:dyDescent="0.25">
      <c r="A637" s="139"/>
      <c r="B637" s="139"/>
      <c r="C637" s="140"/>
      <c r="D637" s="140"/>
      <c r="E637" s="141"/>
      <c r="F637" s="140"/>
      <c r="G637" s="142"/>
      <c r="H637" s="142"/>
      <c r="I637" s="142"/>
      <c r="J637" s="143"/>
      <c r="K637" s="144"/>
    </row>
    <row r="638" spans="1:11" x14ac:dyDescent="0.25">
      <c r="A638" s="139"/>
      <c r="B638" s="139"/>
      <c r="C638" s="140"/>
      <c r="D638" s="140"/>
      <c r="E638" s="141"/>
      <c r="F638" s="140"/>
      <c r="G638" s="142"/>
      <c r="H638" s="142"/>
      <c r="I638" s="142"/>
      <c r="J638" s="143"/>
      <c r="K638" s="144"/>
    </row>
    <row r="639" spans="1:11" x14ac:dyDescent="0.25">
      <c r="A639" s="139"/>
      <c r="B639" s="139"/>
      <c r="C639" s="140"/>
      <c r="D639" s="140"/>
      <c r="E639" s="141"/>
      <c r="F639" s="140"/>
      <c r="G639" s="142"/>
      <c r="H639" s="142"/>
      <c r="I639" s="142"/>
      <c r="J639" s="143"/>
      <c r="K639" s="144"/>
    </row>
    <row r="640" spans="1:11" x14ac:dyDescent="0.25">
      <c r="A640" s="139"/>
      <c r="B640" s="139"/>
      <c r="C640" s="140"/>
      <c r="D640" s="140"/>
      <c r="E640" s="141"/>
      <c r="F640" s="140"/>
      <c r="G640" s="142"/>
      <c r="H640" s="142"/>
      <c r="I640" s="142"/>
      <c r="J640" s="143"/>
      <c r="K640" s="144"/>
    </row>
    <row r="641" spans="1:11" x14ac:dyDescent="0.25">
      <c r="A641" s="139"/>
      <c r="B641" s="139"/>
      <c r="C641" s="140"/>
      <c r="D641" s="140"/>
      <c r="E641" s="141"/>
      <c r="F641" s="140"/>
      <c r="G641" s="142"/>
      <c r="H641" s="142"/>
      <c r="I641" s="142"/>
      <c r="J641" s="143"/>
      <c r="K641" s="144"/>
    </row>
    <row r="642" spans="1:11" x14ac:dyDescent="0.25">
      <c r="A642" s="139"/>
      <c r="B642" s="139"/>
      <c r="C642" s="140"/>
      <c r="D642" s="140"/>
      <c r="E642" s="141"/>
      <c r="F642" s="140"/>
      <c r="G642" s="142"/>
      <c r="H642" s="142"/>
      <c r="I642" s="142"/>
      <c r="J642" s="143"/>
      <c r="K642" s="144"/>
    </row>
    <row r="643" spans="1:11" x14ac:dyDescent="0.25">
      <c r="A643" s="139"/>
      <c r="B643" s="139"/>
      <c r="C643" s="140"/>
      <c r="D643" s="140"/>
      <c r="E643" s="141"/>
      <c r="F643" s="140"/>
      <c r="G643" s="142"/>
      <c r="H643" s="142"/>
      <c r="I643" s="142"/>
      <c r="J643" s="143"/>
      <c r="K643" s="144"/>
    </row>
    <row r="644" spans="1:11" x14ac:dyDescent="0.25">
      <c r="A644" s="139"/>
      <c r="B644" s="139"/>
      <c r="C644" s="140"/>
      <c r="D644" s="140"/>
      <c r="E644" s="141"/>
      <c r="F644" s="140"/>
      <c r="G644" s="142"/>
      <c r="H644" s="142"/>
      <c r="I644" s="142"/>
      <c r="J644" s="143"/>
      <c r="K644" s="144"/>
    </row>
    <row r="645" spans="1:11" x14ac:dyDescent="0.25">
      <c r="A645" s="139"/>
      <c r="B645" s="139"/>
      <c r="C645" s="140"/>
      <c r="D645" s="140"/>
      <c r="E645" s="141"/>
      <c r="F645" s="140"/>
      <c r="G645" s="142"/>
      <c r="H645" s="142"/>
      <c r="I645" s="142"/>
      <c r="J645" s="143"/>
      <c r="K645" s="144"/>
    </row>
    <row r="646" spans="1:11" x14ac:dyDescent="0.25">
      <c r="A646" s="139"/>
      <c r="B646" s="139"/>
      <c r="C646" s="140"/>
      <c r="D646" s="140"/>
      <c r="E646" s="141"/>
      <c r="F646" s="140"/>
      <c r="G646" s="142"/>
      <c r="H646" s="142"/>
      <c r="I646" s="142"/>
      <c r="J646" s="143"/>
      <c r="K646" s="144"/>
    </row>
    <row r="647" spans="1:11" x14ac:dyDescent="0.25">
      <c r="A647" s="139"/>
      <c r="B647" s="139"/>
      <c r="C647" s="140"/>
      <c r="D647" s="140"/>
      <c r="E647" s="141"/>
      <c r="F647" s="140"/>
      <c r="G647" s="142"/>
      <c r="H647" s="142"/>
      <c r="I647" s="142"/>
      <c r="J647" s="143"/>
      <c r="K647" s="144"/>
    </row>
    <row r="648" spans="1:11" x14ac:dyDescent="0.25">
      <c r="A648" s="139"/>
      <c r="B648" s="139"/>
      <c r="C648" s="140"/>
      <c r="D648" s="140"/>
      <c r="E648" s="141"/>
      <c r="F648" s="140"/>
      <c r="G648" s="142"/>
      <c r="H648" s="142"/>
      <c r="I648" s="142"/>
      <c r="J648" s="143"/>
      <c r="K648" s="144"/>
    </row>
    <row r="649" spans="1:11" x14ac:dyDescent="0.25">
      <c r="A649" s="139"/>
      <c r="B649" s="139"/>
      <c r="C649" s="140"/>
      <c r="D649" s="140"/>
      <c r="E649" s="141"/>
      <c r="F649" s="140"/>
      <c r="G649" s="142"/>
      <c r="H649" s="142"/>
      <c r="I649" s="142"/>
      <c r="J649" s="143"/>
      <c r="K649" s="144"/>
    </row>
    <row r="650" spans="1:11" x14ac:dyDescent="0.25">
      <c r="A650" s="139"/>
      <c r="B650" s="139"/>
      <c r="C650" s="140"/>
      <c r="D650" s="140"/>
      <c r="E650" s="141"/>
      <c r="F650" s="140"/>
      <c r="G650" s="142"/>
      <c r="H650" s="142"/>
      <c r="I650" s="142"/>
      <c r="J650" s="143"/>
      <c r="K650" s="144"/>
    </row>
    <row r="651" spans="1:11" x14ac:dyDescent="0.25">
      <c r="A651" s="139"/>
      <c r="B651" s="139"/>
      <c r="C651" s="140"/>
      <c r="D651" s="140"/>
      <c r="E651" s="141"/>
      <c r="F651" s="140"/>
      <c r="G651" s="142"/>
      <c r="H651" s="142"/>
      <c r="I651" s="142"/>
      <c r="J651" s="143"/>
      <c r="K651" s="144"/>
    </row>
    <row r="652" spans="1:11" x14ac:dyDescent="0.25">
      <c r="A652" s="139"/>
      <c r="B652" s="139"/>
      <c r="C652" s="140"/>
      <c r="D652" s="140"/>
      <c r="E652" s="141"/>
      <c r="F652" s="140"/>
      <c r="G652" s="142"/>
      <c r="H652" s="142"/>
      <c r="I652" s="142"/>
      <c r="J652" s="143"/>
      <c r="K652" s="144"/>
    </row>
    <row r="653" spans="1:11" x14ac:dyDescent="0.25">
      <c r="A653" s="139"/>
      <c r="B653" s="139"/>
      <c r="C653" s="140"/>
      <c r="D653" s="140"/>
      <c r="E653" s="141"/>
      <c r="F653" s="140"/>
      <c r="G653" s="142"/>
      <c r="H653" s="142"/>
      <c r="I653" s="142"/>
      <c r="J653" s="143"/>
      <c r="K653" s="144"/>
    </row>
    <row r="654" spans="1:11" x14ac:dyDescent="0.25">
      <c r="A654" s="139"/>
      <c r="B654" s="139"/>
      <c r="C654" s="140"/>
      <c r="D654" s="140"/>
      <c r="E654" s="141"/>
      <c r="F654" s="140"/>
      <c r="G654" s="142"/>
      <c r="H654" s="142"/>
      <c r="I654" s="142"/>
      <c r="J654" s="143"/>
      <c r="K654" s="144"/>
    </row>
    <row r="655" spans="1:11" x14ac:dyDescent="0.25">
      <c r="A655" s="139"/>
      <c r="B655" s="139"/>
      <c r="C655" s="140"/>
      <c r="D655" s="140"/>
      <c r="E655" s="141"/>
      <c r="F655" s="140"/>
      <c r="G655" s="142"/>
      <c r="H655" s="142"/>
      <c r="I655" s="142"/>
      <c r="J655" s="143"/>
      <c r="K655" s="144"/>
    </row>
    <row r="656" spans="1:11" x14ac:dyDescent="0.25">
      <c r="A656" s="139"/>
      <c r="B656" s="139"/>
      <c r="C656" s="140"/>
      <c r="D656" s="140"/>
      <c r="E656" s="141"/>
      <c r="F656" s="140"/>
      <c r="G656" s="142"/>
      <c r="H656" s="142"/>
      <c r="I656" s="142"/>
      <c r="J656" s="143"/>
      <c r="K656" s="144"/>
    </row>
    <row r="657" spans="1:11" x14ac:dyDescent="0.25">
      <c r="A657" s="139"/>
      <c r="B657" s="139"/>
      <c r="C657" s="140"/>
      <c r="D657" s="140"/>
      <c r="E657" s="141"/>
      <c r="F657" s="140"/>
      <c r="G657" s="142"/>
      <c r="H657" s="142"/>
      <c r="I657" s="142"/>
      <c r="J657" s="143"/>
      <c r="K657" s="144"/>
    </row>
    <row r="658" spans="1:11" x14ac:dyDescent="0.25">
      <c r="A658" s="139"/>
      <c r="B658" s="139"/>
      <c r="C658" s="140"/>
      <c r="D658" s="140"/>
      <c r="E658" s="141"/>
      <c r="F658" s="140"/>
      <c r="G658" s="142"/>
      <c r="H658" s="142"/>
      <c r="I658" s="142"/>
      <c r="J658" s="143"/>
      <c r="K658" s="144"/>
    </row>
    <row r="659" spans="1:11" x14ac:dyDescent="0.25">
      <c r="A659" s="139"/>
      <c r="B659" s="139"/>
      <c r="C659" s="140"/>
      <c r="D659" s="140"/>
      <c r="E659" s="141"/>
      <c r="F659" s="140"/>
      <c r="G659" s="142"/>
      <c r="H659" s="142"/>
      <c r="I659" s="142"/>
      <c r="J659" s="143"/>
      <c r="K659" s="144"/>
    </row>
    <row r="660" spans="1:11" x14ac:dyDescent="0.25">
      <c r="A660" s="139"/>
      <c r="B660" s="139"/>
      <c r="C660" s="140"/>
      <c r="D660" s="140"/>
      <c r="E660" s="141"/>
      <c r="F660" s="140"/>
      <c r="G660" s="142"/>
      <c r="H660" s="142"/>
      <c r="I660" s="142"/>
      <c r="J660" s="143"/>
      <c r="K660" s="144"/>
    </row>
    <row r="661" spans="1:11" x14ac:dyDescent="0.25">
      <c r="A661" s="139"/>
      <c r="B661" s="139"/>
      <c r="C661" s="140"/>
      <c r="D661" s="140"/>
      <c r="E661" s="141"/>
      <c r="F661" s="140"/>
      <c r="G661" s="142"/>
      <c r="H661" s="142"/>
      <c r="I661" s="142"/>
      <c r="J661" s="143"/>
      <c r="K661" s="144"/>
    </row>
    <row r="662" spans="1:11" x14ac:dyDescent="0.25">
      <c r="A662" s="139"/>
      <c r="B662" s="139"/>
      <c r="C662" s="140"/>
      <c r="D662" s="140"/>
      <c r="E662" s="141"/>
      <c r="F662" s="140"/>
      <c r="G662" s="142"/>
      <c r="H662" s="142"/>
      <c r="I662" s="142"/>
      <c r="J662" s="143"/>
      <c r="K662" s="144"/>
    </row>
    <row r="663" spans="1:11" x14ac:dyDescent="0.25">
      <c r="A663" s="139"/>
      <c r="B663" s="139"/>
      <c r="C663" s="140"/>
      <c r="D663" s="140"/>
      <c r="E663" s="141"/>
      <c r="F663" s="140"/>
      <c r="G663" s="142"/>
      <c r="H663" s="142"/>
      <c r="I663" s="142"/>
      <c r="J663" s="143"/>
      <c r="K663" s="144"/>
    </row>
    <row r="664" spans="1:11" x14ac:dyDescent="0.25">
      <c r="A664" s="139"/>
      <c r="B664" s="139"/>
      <c r="C664" s="140"/>
      <c r="D664" s="140"/>
      <c r="E664" s="141"/>
      <c r="F664" s="140"/>
      <c r="G664" s="142"/>
      <c r="H664" s="142"/>
      <c r="I664" s="142"/>
      <c r="J664" s="143"/>
      <c r="K664" s="144"/>
    </row>
    <row r="665" spans="1:11" x14ac:dyDescent="0.25">
      <c r="A665" s="139"/>
      <c r="B665" s="139"/>
      <c r="C665" s="140"/>
      <c r="D665" s="140"/>
      <c r="E665" s="141"/>
      <c r="F665" s="140"/>
      <c r="G665" s="142"/>
      <c r="H665" s="142"/>
      <c r="I665" s="142"/>
      <c r="J665" s="143"/>
      <c r="K665" s="144"/>
    </row>
    <row r="666" spans="1:11" x14ac:dyDescent="0.25">
      <c r="A666" s="139"/>
      <c r="B666" s="139"/>
      <c r="C666" s="140"/>
      <c r="D666" s="140"/>
      <c r="E666" s="141"/>
      <c r="F666" s="140"/>
      <c r="G666" s="142"/>
      <c r="H666" s="142"/>
      <c r="I666" s="142"/>
      <c r="J666" s="143"/>
      <c r="K666" s="144"/>
    </row>
    <row r="667" spans="1:11" x14ac:dyDescent="0.25">
      <c r="A667" s="139"/>
      <c r="B667" s="139"/>
      <c r="C667" s="140"/>
      <c r="D667" s="140"/>
      <c r="E667" s="141"/>
      <c r="F667" s="140"/>
      <c r="G667" s="142"/>
      <c r="H667" s="142"/>
      <c r="I667" s="142"/>
      <c r="J667" s="143"/>
      <c r="K667" s="144"/>
    </row>
    <row r="668" spans="1:11" x14ac:dyDescent="0.25">
      <c r="A668" s="139"/>
      <c r="B668" s="139"/>
      <c r="C668" s="140"/>
      <c r="D668" s="140"/>
      <c r="E668" s="141"/>
      <c r="F668" s="140"/>
      <c r="G668" s="142"/>
      <c r="H668" s="142"/>
      <c r="I668" s="142"/>
      <c r="J668" s="143"/>
      <c r="K668" s="144"/>
    </row>
    <row r="669" spans="1:11" x14ac:dyDescent="0.25">
      <c r="A669" s="139"/>
      <c r="B669" s="139"/>
      <c r="C669" s="140"/>
      <c r="D669" s="140"/>
      <c r="E669" s="141"/>
      <c r="F669" s="140"/>
      <c r="G669" s="142"/>
      <c r="H669" s="142"/>
      <c r="I669" s="142"/>
      <c r="J669" s="143"/>
      <c r="K669" s="144"/>
    </row>
    <row r="670" spans="1:11" x14ac:dyDescent="0.25">
      <c r="A670" s="139"/>
      <c r="B670" s="139"/>
      <c r="C670" s="140"/>
      <c r="D670" s="140"/>
      <c r="E670" s="141"/>
      <c r="F670" s="140"/>
      <c r="G670" s="142"/>
      <c r="H670" s="142"/>
      <c r="I670" s="142"/>
      <c r="J670" s="143"/>
      <c r="K670" s="144"/>
    </row>
    <row r="671" spans="1:11" x14ac:dyDescent="0.25">
      <c r="A671" s="139"/>
      <c r="B671" s="139"/>
      <c r="C671" s="140"/>
      <c r="D671" s="140"/>
      <c r="E671" s="141"/>
      <c r="F671" s="140"/>
      <c r="G671" s="142"/>
      <c r="H671" s="142"/>
      <c r="I671" s="142"/>
      <c r="J671" s="143"/>
      <c r="K671" s="144"/>
    </row>
    <row r="672" spans="1:11" x14ac:dyDescent="0.25">
      <c r="A672" s="139"/>
      <c r="B672" s="139"/>
      <c r="C672" s="140"/>
      <c r="D672" s="140"/>
      <c r="E672" s="141"/>
      <c r="F672" s="140"/>
      <c r="G672" s="142"/>
      <c r="H672" s="142"/>
      <c r="I672" s="142"/>
      <c r="J672" s="143"/>
      <c r="K672" s="144"/>
    </row>
    <row r="673" spans="1:11" x14ac:dyDescent="0.25">
      <c r="A673" s="139"/>
      <c r="B673" s="139"/>
      <c r="C673" s="140"/>
      <c r="D673" s="140"/>
      <c r="E673" s="141"/>
      <c r="F673" s="140"/>
      <c r="G673" s="142"/>
      <c r="H673" s="142"/>
      <c r="I673" s="142"/>
      <c r="J673" s="143"/>
      <c r="K673" s="144"/>
    </row>
    <row r="674" spans="1:11" x14ac:dyDescent="0.25">
      <c r="A674" s="139"/>
      <c r="B674" s="139"/>
      <c r="C674" s="140"/>
      <c r="D674" s="140"/>
      <c r="E674" s="141"/>
      <c r="F674" s="140"/>
      <c r="G674" s="142"/>
      <c r="H674" s="142"/>
      <c r="I674" s="142"/>
      <c r="J674" s="143"/>
      <c r="K674" s="144"/>
    </row>
    <row r="675" spans="1:11" x14ac:dyDescent="0.25">
      <c r="A675" s="139"/>
      <c r="B675" s="139"/>
      <c r="C675" s="140"/>
      <c r="D675" s="140"/>
      <c r="E675" s="141"/>
      <c r="F675" s="140"/>
      <c r="G675" s="142"/>
      <c r="H675" s="142"/>
      <c r="I675" s="142"/>
      <c r="J675" s="143"/>
      <c r="K675" s="144"/>
    </row>
    <row r="676" spans="1:11" x14ac:dyDescent="0.25">
      <c r="A676" s="139"/>
      <c r="B676" s="139"/>
      <c r="C676" s="140"/>
      <c r="D676" s="140"/>
      <c r="E676" s="141"/>
      <c r="F676" s="140"/>
      <c r="G676" s="142"/>
      <c r="H676" s="142"/>
      <c r="I676" s="142"/>
      <c r="J676" s="143"/>
      <c r="K676" s="144"/>
    </row>
    <row r="677" spans="1:11" x14ac:dyDescent="0.25">
      <c r="A677" s="139"/>
      <c r="B677" s="139"/>
      <c r="C677" s="140"/>
      <c r="D677" s="140"/>
      <c r="E677" s="141"/>
      <c r="F677" s="140"/>
      <c r="G677" s="142"/>
      <c r="H677" s="142"/>
      <c r="I677" s="142"/>
      <c r="J677" s="143"/>
      <c r="K677" s="144"/>
    </row>
    <row r="678" spans="1:11" x14ac:dyDescent="0.25">
      <c r="A678" s="139"/>
      <c r="B678" s="139"/>
      <c r="C678" s="140"/>
      <c r="D678" s="140"/>
      <c r="E678" s="141"/>
      <c r="F678" s="140"/>
      <c r="G678" s="142"/>
      <c r="H678" s="142"/>
      <c r="I678" s="142"/>
      <c r="J678" s="143"/>
      <c r="K678" s="144"/>
    </row>
    <row r="679" spans="1:11" x14ac:dyDescent="0.25">
      <c r="A679" s="139"/>
      <c r="B679" s="139"/>
      <c r="C679" s="140"/>
      <c r="D679" s="140"/>
      <c r="E679" s="141"/>
      <c r="F679" s="140"/>
      <c r="G679" s="142"/>
      <c r="H679" s="142"/>
      <c r="I679" s="142"/>
      <c r="J679" s="143"/>
      <c r="K679" s="144"/>
    </row>
    <row r="680" spans="1:11" x14ac:dyDescent="0.25">
      <c r="A680" s="139"/>
      <c r="B680" s="139"/>
      <c r="C680" s="140"/>
      <c r="D680" s="140"/>
      <c r="E680" s="141"/>
      <c r="F680" s="140"/>
      <c r="G680" s="142"/>
      <c r="H680" s="142"/>
      <c r="I680" s="142"/>
      <c r="J680" s="143"/>
      <c r="K680" s="144"/>
    </row>
    <row r="681" spans="1:11" x14ac:dyDescent="0.25">
      <c r="A681" s="139"/>
      <c r="B681" s="139"/>
      <c r="C681" s="140"/>
      <c r="D681" s="140"/>
      <c r="E681" s="141"/>
      <c r="F681" s="140"/>
      <c r="G681" s="142"/>
      <c r="H681" s="142"/>
      <c r="I681" s="142"/>
      <c r="J681" s="143"/>
      <c r="K681" s="144"/>
    </row>
    <row r="682" spans="1:11" x14ac:dyDescent="0.25">
      <c r="A682" s="139"/>
      <c r="B682" s="139"/>
      <c r="C682" s="140"/>
      <c r="D682" s="140"/>
      <c r="E682" s="141"/>
      <c r="F682" s="140"/>
      <c r="G682" s="142"/>
      <c r="H682" s="142"/>
      <c r="I682" s="142"/>
      <c r="J682" s="143"/>
      <c r="K682" s="144"/>
    </row>
    <row r="683" spans="1:11" x14ac:dyDescent="0.25">
      <c r="A683" s="139"/>
      <c r="B683" s="139"/>
      <c r="C683" s="140"/>
      <c r="D683" s="140"/>
      <c r="E683" s="141"/>
      <c r="F683" s="140"/>
      <c r="G683" s="142"/>
      <c r="H683" s="142"/>
      <c r="I683" s="142"/>
      <c r="J683" s="143"/>
      <c r="K683" s="144"/>
    </row>
    <row r="684" spans="1:11" x14ac:dyDescent="0.25">
      <c r="A684" s="139"/>
      <c r="B684" s="139"/>
      <c r="C684" s="140"/>
      <c r="D684" s="140"/>
      <c r="E684" s="141"/>
      <c r="F684" s="140"/>
      <c r="G684" s="142"/>
      <c r="H684" s="142"/>
      <c r="I684" s="142"/>
      <c r="J684" s="143"/>
      <c r="K684" s="144"/>
    </row>
    <row r="685" spans="1:11" x14ac:dyDescent="0.25">
      <c r="A685" s="139"/>
      <c r="B685" s="139"/>
      <c r="C685" s="140"/>
      <c r="D685" s="140"/>
      <c r="E685" s="141"/>
      <c r="F685" s="140"/>
      <c r="G685" s="142"/>
      <c r="H685" s="142"/>
      <c r="I685" s="142"/>
      <c r="J685" s="143"/>
      <c r="K685" s="144"/>
    </row>
    <row r="686" spans="1:11" x14ac:dyDescent="0.25">
      <c r="A686" s="139"/>
      <c r="B686" s="139"/>
      <c r="C686" s="140"/>
      <c r="D686" s="140"/>
      <c r="E686" s="141"/>
      <c r="F686" s="140"/>
      <c r="G686" s="142"/>
      <c r="H686" s="142"/>
      <c r="I686" s="142"/>
      <c r="J686" s="143"/>
      <c r="K686" s="144"/>
    </row>
    <row r="687" spans="1:11" x14ac:dyDescent="0.25">
      <c r="A687" s="139"/>
      <c r="B687" s="139"/>
      <c r="C687" s="140"/>
      <c r="D687" s="140"/>
      <c r="E687" s="141"/>
      <c r="F687" s="140"/>
      <c r="G687" s="142"/>
      <c r="H687" s="142"/>
      <c r="I687" s="142"/>
      <c r="J687" s="143"/>
      <c r="K687" s="144"/>
    </row>
    <row r="688" spans="1:11" x14ac:dyDescent="0.25">
      <c r="A688" s="139"/>
      <c r="B688" s="139"/>
      <c r="C688" s="140"/>
      <c r="D688" s="140"/>
      <c r="E688" s="141"/>
      <c r="F688" s="140"/>
      <c r="G688" s="142"/>
      <c r="H688" s="142"/>
      <c r="I688" s="142"/>
      <c r="J688" s="143"/>
      <c r="K688" s="144"/>
    </row>
    <row r="689" spans="1:11" x14ac:dyDescent="0.25">
      <c r="A689" s="139"/>
      <c r="B689" s="139"/>
      <c r="C689" s="140"/>
      <c r="D689" s="140"/>
      <c r="E689" s="141"/>
      <c r="F689" s="140"/>
      <c r="G689" s="142"/>
      <c r="H689" s="142"/>
      <c r="I689" s="142"/>
      <c r="J689" s="143"/>
      <c r="K689" s="144"/>
    </row>
    <row r="690" spans="1:11" x14ac:dyDescent="0.25">
      <c r="A690" s="139"/>
      <c r="B690" s="139"/>
      <c r="C690" s="140"/>
      <c r="D690" s="140"/>
      <c r="E690" s="141"/>
      <c r="F690" s="140"/>
      <c r="G690" s="142"/>
      <c r="H690" s="142"/>
      <c r="I690" s="142"/>
      <c r="J690" s="143"/>
      <c r="K690" s="144"/>
    </row>
    <row r="691" spans="1:11" x14ac:dyDescent="0.25">
      <c r="A691" s="139"/>
      <c r="B691" s="139"/>
      <c r="C691" s="140"/>
      <c r="D691" s="140"/>
      <c r="E691" s="141"/>
      <c r="F691" s="140"/>
      <c r="G691" s="142"/>
      <c r="H691" s="142"/>
      <c r="I691" s="142"/>
      <c r="J691" s="143"/>
      <c r="K691" s="144"/>
    </row>
    <row r="692" spans="1:11" x14ac:dyDescent="0.25">
      <c r="A692" s="139"/>
      <c r="B692" s="139"/>
      <c r="C692" s="140"/>
      <c r="D692" s="140"/>
      <c r="E692" s="141"/>
      <c r="F692" s="140"/>
      <c r="G692" s="142"/>
      <c r="H692" s="142"/>
      <c r="I692" s="142"/>
      <c r="J692" s="143"/>
      <c r="K692" s="144"/>
    </row>
    <row r="693" spans="1:11" x14ac:dyDescent="0.25">
      <c r="A693" s="139"/>
      <c r="B693" s="139"/>
      <c r="C693" s="140"/>
      <c r="D693" s="140"/>
      <c r="E693" s="141"/>
      <c r="F693" s="140"/>
      <c r="G693" s="142"/>
      <c r="H693" s="142"/>
      <c r="I693" s="142"/>
      <c r="J693" s="143"/>
      <c r="K693" s="144"/>
    </row>
    <row r="694" spans="1:11" x14ac:dyDescent="0.25">
      <c r="A694" s="139"/>
      <c r="B694" s="139"/>
      <c r="C694" s="140"/>
      <c r="D694" s="140"/>
      <c r="E694" s="141"/>
      <c r="F694" s="140"/>
      <c r="G694" s="142"/>
      <c r="H694" s="142"/>
      <c r="I694" s="142"/>
      <c r="J694" s="143"/>
      <c r="K694" s="144"/>
    </row>
    <row r="695" spans="1:11" x14ac:dyDescent="0.25">
      <c r="A695" s="139"/>
      <c r="B695" s="139"/>
      <c r="C695" s="140"/>
      <c r="D695" s="140"/>
      <c r="E695" s="141"/>
      <c r="F695" s="140"/>
      <c r="G695" s="142"/>
      <c r="H695" s="142"/>
      <c r="I695" s="142"/>
      <c r="J695" s="143"/>
      <c r="K695" s="144"/>
    </row>
    <row r="696" spans="1:11" x14ac:dyDescent="0.25">
      <c r="A696" s="139"/>
      <c r="B696" s="139"/>
      <c r="C696" s="140"/>
      <c r="D696" s="140"/>
      <c r="E696" s="141"/>
      <c r="F696" s="140"/>
      <c r="G696" s="142"/>
      <c r="H696" s="142"/>
      <c r="I696" s="142"/>
      <c r="J696" s="143"/>
      <c r="K696" s="144"/>
    </row>
    <row r="697" spans="1:11" x14ac:dyDescent="0.25">
      <c r="A697" s="139"/>
      <c r="B697" s="139"/>
      <c r="C697" s="140"/>
      <c r="D697" s="140"/>
      <c r="E697" s="141"/>
      <c r="F697" s="140"/>
      <c r="G697" s="142"/>
      <c r="H697" s="142"/>
      <c r="I697" s="142"/>
      <c r="J697" s="143"/>
      <c r="K697" s="144"/>
    </row>
    <row r="698" spans="1:11" x14ac:dyDescent="0.25">
      <c r="A698" s="139"/>
      <c r="B698" s="139"/>
      <c r="C698" s="140"/>
      <c r="D698" s="140"/>
      <c r="E698" s="141"/>
      <c r="F698" s="140"/>
      <c r="G698" s="142"/>
      <c r="H698" s="142"/>
      <c r="I698" s="142"/>
      <c r="J698" s="143"/>
      <c r="K698" s="144"/>
    </row>
    <row r="699" spans="1:11" x14ac:dyDescent="0.25">
      <c r="A699" s="139"/>
      <c r="B699" s="139"/>
      <c r="C699" s="140"/>
      <c r="D699" s="140"/>
      <c r="E699" s="141"/>
      <c r="F699" s="140"/>
      <c r="G699" s="142"/>
      <c r="H699" s="142"/>
      <c r="I699" s="142"/>
      <c r="J699" s="143"/>
      <c r="K699" s="144"/>
    </row>
    <row r="700" spans="1:11" x14ac:dyDescent="0.25">
      <c r="A700" s="139"/>
      <c r="B700" s="139"/>
      <c r="C700" s="140"/>
      <c r="D700" s="140"/>
      <c r="E700" s="141"/>
      <c r="F700" s="140"/>
      <c r="G700" s="142"/>
      <c r="H700" s="142"/>
      <c r="I700" s="142"/>
      <c r="J700" s="143"/>
      <c r="K700" s="144"/>
    </row>
    <row r="701" spans="1:11" x14ac:dyDescent="0.25">
      <c r="A701" s="139"/>
      <c r="B701" s="139"/>
      <c r="C701" s="140"/>
      <c r="D701" s="140"/>
      <c r="E701" s="141"/>
      <c r="F701" s="140"/>
      <c r="G701" s="142"/>
      <c r="H701" s="142"/>
      <c r="I701" s="142"/>
      <c r="J701" s="143"/>
      <c r="K701" s="144"/>
    </row>
    <row r="702" spans="1:11" x14ac:dyDescent="0.25">
      <c r="A702" s="139"/>
      <c r="B702" s="139"/>
      <c r="C702" s="140"/>
      <c r="D702" s="140"/>
      <c r="E702" s="141"/>
      <c r="F702" s="140"/>
      <c r="G702" s="142"/>
      <c r="H702" s="142"/>
      <c r="I702" s="142"/>
      <c r="J702" s="143"/>
      <c r="K702" s="144"/>
    </row>
    <row r="703" spans="1:11" x14ac:dyDescent="0.25">
      <c r="A703" s="139"/>
      <c r="B703" s="139"/>
      <c r="C703" s="140"/>
      <c r="D703" s="140"/>
      <c r="E703" s="141"/>
      <c r="F703" s="140"/>
      <c r="G703" s="142"/>
      <c r="H703" s="142"/>
      <c r="I703" s="142"/>
      <c r="J703" s="143"/>
      <c r="K703" s="144"/>
    </row>
    <row r="704" spans="1:11" x14ac:dyDescent="0.25">
      <c r="A704" s="139"/>
      <c r="B704" s="139"/>
      <c r="C704" s="140"/>
      <c r="D704" s="140"/>
      <c r="E704" s="141"/>
      <c r="F704" s="140"/>
      <c r="G704" s="142"/>
      <c r="H704" s="142"/>
      <c r="I704" s="142"/>
      <c r="J704" s="143"/>
      <c r="K704" s="144"/>
    </row>
    <row r="705" spans="1:11" x14ac:dyDescent="0.25">
      <c r="A705" s="139"/>
      <c r="B705" s="139"/>
      <c r="C705" s="140"/>
      <c r="D705" s="140"/>
      <c r="E705" s="141"/>
      <c r="F705" s="140"/>
      <c r="G705" s="142"/>
      <c r="H705" s="142"/>
      <c r="I705" s="142"/>
      <c r="J705" s="143"/>
      <c r="K705" s="144"/>
    </row>
    <row r="706" spans="1:11" x14ac:dyDescent="0.25">
      <c r="A706" s="139"/>
      <c r="B706" s="139"/>
      <c r="C706" s="140"/>
      <c r="D706" s="140"/>
      <c r="E706" s="141"/>
      <c r="F706" s="140"/>
      <c r="G706" s="142"/>
      <c r="H706" s="142"/>
      <c r="I706" s="142"/>
      <c r="J706" s="143"/>
      <c r="K706" s="144"/>
    </row>
    <row r="707" spans="1:11" x14ac:dyDescent="0.25">
      <c r="A707" s="139"/>
      <c r="B707" s="139"/>
      <c r="C707" s="140"/>
      <c r="D707" s="140"/>
      <c r="E707" s="141"/>
      <c r="F707" s="140"/>
      <c r="G707" s="142"/>
      <c r="H707" s="142"/>
      <c r="I707" s="142"/>
      <c r="J707" s="143"/>
      <c r="K707" s="144"/>
    </row>
    <row r="708" spans="1:11" x14ac:dyDescent="0.25">
      <c r="A708" s="139"/>
      <c r="B708" s="139"/>
      <c r="C708" s="140"/>
      <c r="D708" s="140"/>
      <c r="E708" s="141"/>
      <c r="F708" s="140"/>
      <c r="G708" s="142"/>
      <c r="H708" s="142"/>
      <c r="I708" s="142"/>
      <c r="J708" s="143"/>
      <c r="K708" s="144"/>
    </row>
    <row r="709" spans="1:11" x14ac:dyDescent="0.25">
      <c r="A709" s="139"/>
      <c r="B709" s="139"/>
      <c r="C709" s="140"/>
      <c r="D709" s="140"/>
      <c r="E709" s="141"/>
      <c r="F709" s="140"/>
      <c r="G709" s="142"/>
      <c r="H709" s="142"/>
      <c r="I709" s="142"/>
      <c r="J709" s="143"/>
      <c r="K709" s="144"/>
    </row>
    <row r="710" spans="1:11" x14ac:dyDescent="0.25">
      <c r="A710" s="139"/>
      <c r="B710" s="139"/>
      <c r="C710" s="140"/>
      <c r="D710" s="140"/>
      <c r="E710" s="141"/>
      <c r="F710" s="140"/>
      <c r="G710" s="142"/>
      <c r="H710" s="142"/>
      <c r="I710" s="142"/>
      <c r="J710" s="143"/>
      <c r="K710" s="144"/>
    </row>
    <row r="711" spans="1:11" x14ac:dyDescent="0.25">
      <c r="A711" s="139"/>
      <c r="B711" s="139"/>
      <c r="C711" s="140"/>
      <c r="D711" s="140"/>
      <c r="E711" s="141"/>
      <c r="F711" s="140"/>
      <c r="G711" s="142"/>
      <c r="H711" s="142"/>
      <c r="I711" s="142"/>
      <c r="J711" s="143"/>
      <c r="K711" s="144"/>
    </row>
    <row r="712" spans="1:11" x14ac:dyDescent="0.25">
      <c r="A712" s="139"/>
      <c r="B712" s="139"/>
      <c r="C712" s="140"/>
      <c r="D712" s="140"/>
      <c r="E712" s="141"/>
      <c r="F712" s="140"/>
      <c r="G712" s="142"/>
      <c r="H712" s="142"/>
      <c r="I712" s="142"/>
      <c r="J712" s="143"/>
      <c r="K712" s="144"/>
    </row>
    <row r="713" spans="1:11" x14ac:dyDescent="0.25">
      <c r="A713" s="139"/>
      <c r="B713" s="139"/>
      <c r="C713" s="140"/>
      <c r="D713" s="140"/>
      <c r="E713" s="141"/>
      <c r="F713" s="140"/>
      <c r="G713" s="142"/>
      <c r="H713" s="142"/>
      <c r="I713" s="142"/>
      <c r="J713" s="143"/>
      <c r="K713" s="144"/>
    </row>
    <row r="714" spans="1:11" x14ac:dyDescent="0.25">
      <c r="A714" s="139"/>
      <c r="B714" s="139"/>
      <c r="C714" s="140"/>
      <c r="D714" s="140"/>
      <c r="E714" s="141"/>
      <c r="F714" s="140"/>
      <c r="G714" s="142"/>
      <c r="H714" s="142"/>
      <c r="I714" s="142"/>
      <c r="J714" s="143"/>
      <c r="K714" s="144"/>
    </row>
    <row r="715" spans="1:11" x14ac:dyDescent="0.25">
      <c r="A715" s="139"/>
      <c r="B715" s="139"/>
      <c r="C715" s="140"/>
      <c r="D715" s="140"/>
      <c r="E715" s="141"/>
      <c r="F715" s="140"/>
      <c r="G715" s="142"/>
      <c r="H715" s="142"/>
      <c r="I715" s="142"/>
      <c r="J715" s="143"/>
      <c r="K715" s="144"/>
    </row>
    <row r="716" spans="1:11" x14ac:dyDescent="0.25">
      <c r="A716" s="139"/>
      <c r="B716" s="139"/>
      <c r="C716" s="140"/>
      <c r="D716" s="140"/>
      <c r="E716" s="141"/>
      <c r="F716" s="140"/>
      <c r="G716" s="142"/>
      <c r="H716" s="142"/>
      <c r="I716" s="142"/>
      <c r="J716" s="143"/>
      <c r="K716" s="144"/>
    </row>
    <row r="717" spans="1:11" x14ac:dyDescent="0.25">
      <c r="A717" s="139"/>
      <c r="B717" s="139"/>
      <c r="C717" s="140"/>
      <c r="D717" s="140"/>
      <c r="E717" s="141"/>
      <c r="F717" s="140"/>
      <c r="G717" s="142"/>
      <c r="H717" s="142"/>
      <c r="I717" s="142"/>
      <c r="J717" s="143"/>
      <c r="K717" s="144"/>
    </row>
    <row r="718" spans="1:11" x14ac:dyDescent="0.25">
      <c r="A718" s="139"/>
      <c r="B718" s="139"/>
      <c r="C718" s="140"/>
      <c r="D718" s="140"/>
      <c r="E718" s="141"/>
      <c r="F718" s="140"/>
      <c r="G718" s="142"/>
      <c r="H718" s="142"/>
      <c r="I718" s="142"/>
      <c r="J718" s="143"/>
      <c r="K718" s="144"/>
    </row>
    <row r="719" spans="1:11" x14ac:dyDescent="0.25">
      <c r="A719" s="139"/>
      <c r="B719" s="139"/>
      <c r="C719" s="140"/>
      <c r="D719" s="140"/>
      <c r="E719" s="141"/>
      <c r="F719" s="140"/>
      <c r="G719" s="142"/>
      <c r="H719" s="142"/>
      <c r="I719" s="142"/>
      <c r="J719" s="143"/>
      <c r="K719" s="144"/>
    </row>
    <row r="720" spans="1:11" x14ac:dyDescent="0.25">
      <c r="A720" s="139"/>
      <c r="B720" s="139"/>
      <c r="C720" s="140"/>
      <c r="D720" s="140"/>
      <c r="E720" s="141"/>
      <c r="F720" s="140"/>
      <c r="G720" s="142"/>
      <c r="H720" s="142"/>
      <c r="I720" s="142"/>
      <c r="J720" s="143"/>
      <c r="K720" s="144"/>
    </row>
    <row r="721" spans="1:11" x14ac:dyDescent="0.25">
      <c r="A721" s="139"/>
      <c r="B721" s="139"/>
      <c r="C721" s="140"/>
      <c r="D721" s="140"/>
      <c r="E721" s="141"/>
      <c r="F721" s="140"/>
      <c r="G721" s="142"/>
      <c r="H721" s="142"/>
      <c r="I721" s="142"/>
      <c r="J721" s="143"/>
      <c r="K721" s="144"/>
    </row>
    <row r="722" spans="1:11" x14ac:dyDescent="0.25">
      <c r="A722" s="139"/>
      <c r="B722" s="139"/>
      <c r="C722" s="140"/>
      <c r="D722" s="140"/>
      <c r="E722" s="141"/>
      <c r="F722" s="140"/>
      <c r="G722" s="142"/>
      <c r="H722" s="142"/>
      <c r="I722" s="142"/>
      <c r="J722" s="143"/>
      <c r="K722" s="144"/>
    </row>
    <row r="723" spans="1:11" x14ac:dyDescent="0.25">
      <c r="A723" s="139"/>
      <c r="B723" s="139"/>
      <c r="C723" s="140"/>
      <c r="D723" s="140"/>
      <c r="E723" s="141"/>
      <c r="F723" s="140"/>
      <c r="G723" s="142"/>
      <c r="H723" s="142"/>
      <c r="I723" s="142"/>
      <c r="J723" s="143"/>
      <c r="K723" s="144"/>
    </row>
    <row r="724" spans="1:11" x14ac:dyDescent="0.25">
      <c r="A724" s="139"/>
      <c r="B724" s="139"/>
      <c r="C724" s="140"/>
      <c r="D724" s="140"/>
      <c r="E724" s="141"/>
      <c r="F724" s="140"/>
      <c r="G724" s="142"/>
      <c r="H724" s="142"/>
      <c r="I724" s="142"/>
      <c r="J724" s="143"/>
      <c r="K724" s="144"/>
    </row>
    <row r="725" spans="1:11" x14ac:dyDescent="0.25">
      <c r="A725" s="139"/>
      <c r="B725" s="139"/>
      <c r="C725" s="140"/>
      <c r="D725" s="140"/>
      <c r="E725" s="141"/>
      <c r="F725" s="140"/>
      <c r="G725" s="142"/>
      <c r="H725" s="142"/>
      <c r="I725" s="142"/>
      <c r="J725" s="143"/>
      <c r="K725" s="144"/>
    </row>
    <row r="726" spans="1:11" x14ac:dyDescent="0.25">
      <c r="A726" s="139"/>
      <c r="B726" s="139"/>
      <c r="C726" s="140"/>
      <c r="D726" s="140"/>
      <c r="E726" s="141"/>
      <c r="F726" s="140"/>
      <c r="G726" s="142"/>
      <c r="H726" s="142"/>
      <c r="I726" s="142"/>
      <c r="J726" s="143"/>
      <c r="K726" s="144"/>
    </row>
    <row r="727" spans="1:11" x14ac:dyDescent="0.25">
      <c r="A727" s="139"/>
      <c r="B727" s="139"/>
      <c r="C727" s="140"/>
      <c r="D727" s="140"/>
      <c r="E727" s="141"/>
      <c r="F727" s="140"/>
      <c r="G727" s="142"/>
      <c r="H727" s="142"/>
      <c r="I727" s="142"/>
      <c r="J727" s="143"/>
      <c r="K727" s="144"/>
    </row>
    <row r="728" spans="1:11" x14ac:dyDescent="0.25">
      <c r="A728" s="139"/>
      <c r="B728" s="139"/>
      <c r="C728" s="140"/>
      <c r="D728" s="140"/>
      <c r="E728" s="141"/>
      <c r="F728" s="140"/>
      <c r="G728" s="142"/>
      <c r="H728" s="142"/>
      <c r="I728" s="142"/>
      <c r="J728" s="143"/>
      <c r="K728" s="144"/>
    </row>
    <row r="729" spans="1:11" x14ac:dyDescent="0.25">
      <c r="A729" s="139"/>
      <c r="B729" s="139"/>
      <c r="C729" s="140"/>
      <c r="D729" s="140"/>
      <c r="E729" s="141"/>
      <c r="F729" s="140"/>
      <c r="G729" s="142"/>
      <c r="H729" s="142"/>
      <c r="I729" s="142"/>
      <c r="J729" s="143"/>
      <c r="K729" s="144"/>
    </row>
    <row r="730" spans="1:11" x14ac:dyDescent="0.25">
      <c r="A730" s="139"/>
      <c r="B730" s="139"/>
      <c r="C730" s="140"/>
      <c r="D730" s="140"/>
      <c r="E730" s="141"/>
      <c r="F730" s="140"/>
      <c r="G730" s="142"/>
      <c r="H730" s="142"/>
      <c r="I730" s="142"/>
      <c r="J730" s="143"/>
      <c r="K730" s="144"/>
    </row>
    <row r="731" spans="1:11" x14ac:dyDescent="0.25">
      <c r="A731" s="139"/>
      <c r="B731" s="139"/>
      <c r="C731" s="140"/>
      <c r="D731" s="140"/>
      <c r="E731" s="141"/>
      <c r="F731" s="140"/>
      <c r="G731" s="142"/>
      <c r="H731" s="142"/>
      <c r="I731" s="142"/>
      <c r="J731" s="143"/>
      <c r="K731" s="144"/>
    </row>
    <row r="732" spans="1:11" x14ac:dyDescent="0.25">
      <c r="A732" s="139"/>
      <c r="B732" s="139"/>
      <c r="C732" s="140"/>
      <c r="D732" s="140"/>
      <c r="E732" s="141"/>
      <c r="F732" s="140"/>
      <c r="G732" s="142"/>
      <c r="H732" s="142"/>
      <c r="I732" s="142"/>
      <c r="J732" s="143"/>
      <c r="K732" s="144"/>
    </row>
    <row r="733" spans="1:11" x14ac:dyDescent="0.25">
      <c r="A733" s="139"/>
      <c r="B733" s="139"/>
      <c r="C733" s="140"/>
      <c r="D733" s="140"/>
      <c r="E733" s="141"/>
      <c r="F733" s="140"/>
      <c r="G733" s="142"/>
      <c r="H733" s="142"/>
      <c r="I733" s="142"/>
      <c r="J733" s="143"/>
      <c r="K733" s="144"/>
    </row>
    <row r="734" spans="1:11" x14ac:dyDescent="0.25">
      <c r="A734" s="139"/>
      <c r="B734" s="139"/>
      <c r="C734" s="140"/>
      <c r="D734" s="140"/>
      <c r="E734" s="141"/>
      <c r="F734" s="140"/>
      <c r="G734" s="142"/>
      <c r="H734" s="142"/>
      <c r="I734" s="142"/>
      <c r="J734" s="143"/>
      <c r="K734" s="144"/>
    </row>
    <row r="735" spans="1:11" x14ac:dyDescent="0.25">
      <c r="A735" s="139"/>
      <c r="B735" s="139"/>
      <c r="C735" s="140"/>
      <c r="D735" s="140"/>
      <c r="E735" s="141"/>
      <c r="F735" s="140"/>
      <c r="G735" s="142"/>
      <c r="H735" s="142"/>
      <c r="I735" s="142"/>
      <c r="J735" s="143"/>
      <c r="K735" s="144"/>
    </row>
    <row r="736" spans="1:11" x14ac:dyDescent="0.25">
      <c r="A736" s="139"/>
      <c r="B736" s="139"/>
      <c r="C736" s="140"/>
      <c r="D736" s="140"/>
      <c r="E736" s="141"/>
      <c r="F736" s="140"/>
      <c r="G736" s="142"/>
      <c r="H736" s="142"/>
      <c r="I736" s="142"/>
      <c r="J736" s="143"/>
      <c r="K736" s="144"/>
    </row>
    <row r="737" spans="1:11" x14ac:dyDescent="0.25">
      <c r="A737" s="139"/>
      <c r="B737" s="139"/>
      <c r="C737" s="140"/>
      <c r="D737" s="140"/>
      <c r="E737" s="141"/>
      <c r="F737" s="140"/>
      <c r="G737" s="142"/>
      <c r="H737" s="142"/>
      <c r="I737" s="142"/>
      <c r="J737" s="143"/>
      <c r="K737" s="144"/>
    </row>
    <row r="738" spans="1:11" x14ac:dyDescent="0.25">
      <c r="A738" s="139"/>
      <c r="B738" s="139"/>
      <c r="C738" s="140"/>
      <c r="D738" s="140"/>
      <c r="E738" s="141"/>
      <c r="F738" s="140"/>
      <c r="G738" s="142"/>
      <c r="H738" s="142"/>
      <c r="I738" s="142"/>
      <c r="J738" s="143"/>
      <c r="K738" s="144"/>
    </row>
    <row r="739" spans="1:11" x14ac:dyDescent="0.25">
      <c r="A739" s="139"/>
      <c r="B739" s="139"/>
      <c r="C739" s="140"/>
      <c r="D739" s="140"/>
      <c r="E739" s="141"/>
      <c r="F739" s="140"/>
      <c r="G739" s="142"/>
      <c r="H739" s="142"/>
      <c r="I739" s="142"/>
      <c r="J739" s="143"/>
      <c r="K739" s="144"/>
    </row>
    <row r="740" spans="1:11" x14ac:dyDescent="0.25">
      <c r="A740" s="139"/>
      <c r="B740" s="139"/>
      <c r="C740" s="140"/>
      <c r="D740" s="140"/>
      <c r="E740" s="141"/>
      <c r="F740" s="140"/>
      <c r="G740" s="142"/>
      <c r="H740" s="142"/>
      <c r="I740" s="142"/>
      <c r="J740" s="143"/>
      <c r="K740" s="144"/>
    </row>
    <row r="741" spans="1:11" x14ac:dyDescent="0.25">
      <c r="A741" s="139"/>
      <c r="B741" s="139"/>
      <c r="C741" s="140"/>
      <c r="D741" s="140"/>
      <c r="E741" s="141"/>
      <c r="F741" s="140"/>
      <c r="G741" s="142"/>
      <c r="H741" s="142"/>
      <c r="I741" s="142"/>
      <c r="J741" s="143"/>
      <c r="K741" s="144"/>
    </row>
    <row r="742" spans="1:11" x14ac:dyDescent="0.25">
      <c r="A742" s="139"/>
      <c r="B742" s="139"/>
      <c r="C742" s="140"/>
      <c r="D742" s="140"/>
      <c r="E742" s="141"/>
      <c r="F742" s="140"/>
      <c r="G742" s="142"/>
      <c r="H742" s="142"/>
      <c r="I742" s="142"/>
      <c r="J742" s="143"/>
      <c r="K742" s="144"/>
    </row>
    <row r="743" spans="1:11" x14ac:dyDescent="0.25">
      <c r="A743" s="139"/>
      <c r="B743" s="139"/>
      <c r="C743" s="140"/>
      <c r="D743" s="140"/>
      <c r="E743" s="141"/>
      <c r="F743" s="140"/>
      <c r="G743" s="142"/>
      <c r="H743" s="142"/>
      <c r="I743" s="142"/>
      <c r="J743" s="143"/>
      <c r="K743" s="144"/>
    </row>
    <row r="744" spans="1:11" x14ac:dyDescent="0.25">
      <c r="A744" s="139"/>
      <c r="B744" s="139"/>
      <c r="C744" s="140"/>
      <c r="D744" s="140"/>
      <c r="E744" s="141"/>
      <c r="F744" s="140"/>
      <c r="G744" s="142"/>
      <c r="H744" s="142"/>
      <c r="I744" s="142"/>
      <c r="J744" s="143"/>
      <c r="K744" s="144"/>
    </row>
    <row r="745" spans="1:11" x14ac:dyDescent="0.25">
      <c r="A745" s="139"/>
      <c r="B745" s="139"/>
      <c r="C745" s="140"/>
      <c r="D745" s="140"/>
      <c r="E745" s="141"/>
      <c r="F745" s="140"/>
      <c r="G745" s="142"/>
      <c r="H745" s="142"/>
      <c r="I745" s="142"/>
      <c r="J745" s="143"/>
      <c r="K745" s="144"/>
    </row>
    <row r="746" spans="1:11" x14ac:dyDescent="0.25">
      <c r="A746" s="139"/>
      <c r="B746" s="139"/>
      <c r="C746" s="140"/>
      <c r="D746" s="140"/>
      <c r="E746" s="141"/>
      <c r="F746" s="140"/>
      <c r="G746" s="142"/>
      <c r="H746" s="142"/>
      <c r="I746" s="142"/>
      <c r="J746" s="143"/>
      <c r="K746" s="144"/>
    </row>
    <row r="747" spans="1:11" x14ac:dyDescent="0.25">
      <c r="A747" s="139"/>
      <c r="B747" s="139"/>
      <c r="C747" s="140"/>
      <c r="D747" s="140"/>
      <c r="E747" s="141"/>
      <c r="F747" s="140"/>
      <c r="G747" s="142"/>
      <c r="H747" s="142"/>
      <c r="I747" s="142"/>
      <c r="J747" s="143"/>
      <c r="K747" s="144"/>
    </row>
    <row r="748" spans="1:11" x14ac:dyDescent="0.25">
      <c r="A748" s="139"/>
      <c r="B748" s="139"/>
      <c r="C748" s="140"/>
      <c r="D748" s="140"/>
      <c r="E748" s="141"/>
      <c r="F748" s="140"/>
      <c r="G748" s="142"/>
      <c r="H748" s="142"/>
      <c r="I748" s="142"/>
      <c r="J748" s="143"/>
      <c r="K748" s="144"/>
    </row>
    <row r="749" spans="1:11" x14ac:dyDescent="0.25">
      <c r="A749" s="139"/>
      <c r="B749" s="139"/>
      <c r="C749" s="140"/>
      <c r="D749" s="140"/>
      <c r="E749" s="141"/>
      <c r="F749" s="140"/>
      <c r="G749" s="142"/>
      <c r="H749" s="142"/>
      <c r="I749" s="142"/>
      <c r="J749" s="143"/>
      <c r="K749" s="144"/>
    </row>
    <row r="750" spans="1:11" x14ac:dyDescent="0.25">
      <c r="A750" s="139"/>
      <c r="B750" s="139"/>
      <c r="C750" s="140"/>
      <c r="D750" s="140"/>
      <c r="E750" s="141"/>
      <c r="F750" s="140"/>
      <c r="G750" s="142"/>
      <c r="H750" s="142"/>
      <c r="I750" s="142"/>
      <c r="J750" s="143"/>
      <c r="K750" s="144"/>
    </row>
    <row r="751" spans="1:11" x14ac:dyDescent="0.25">
      <c r="A751" s="139"/>
      <c r="B751" s="139"/>
      <c r="C751" s="140"/>
      <c r="D751" s="140"/>
      <c r="E751" s="141"/>
      <c r="F751" s="140"/>
      <c r="G751" s="142"/>
      <c r="H751" s="142"/>
      <c r="I751" s="142"/>
      <c r="J751" s="143"/>
      <c r="K751" s="144"/>
    </row>
    <row r="752" spans="1:11" x14ac:dyDescent="0.25">
      <c r="A752" s="139"/>
      <c r="B752" s="139"/>
      <c r="C752" s="140"/>
      <c r="D752" s="140"/>
      <c r="E752" s="141"/>
      <c r="F752" s="140"/>
      <c r="G752" s="142"/>
      <c r="H752" s="142"/>
      <c r="I752" s="142"/>
      <c r="J752" s="143"/>
      <c r="K752" s="144"/>
    </row>
    <row r="753" spans="1:11" x14ac:dyDescent="0.25">
      <c r="A753" s="139"/>
      <c r="B753" s="139"/>
      <c r="C753" s="140"/>
      <c r="D753" s="140"/>
      <c r="E753" s="141"/>
      <c r="F753" s="140"/>
      <c r="G753" s="142"/>
      <c r="H753" s="142"/>
      <c r="I753" s="142"/>
      <c r="J753" s="143"/>
      <c r="K753" s="144"/>
    </row>
    <row r="754" spans="1:11" x14ac:dyDescent="0.25">
      <c r="A754" s="139"/>
      <c r="B754" s="139"/>
      <c r="C754" s="140"/>
      <c r="D754" s="140"/>
      <c r="E754" s="141"/>
      <c r="F754" s="140"/>
      <c r="G754" s="142"/>
      <c r="H754" s="142"/>
      <c r="I754" s="142"/>
      <c r="J754" s="143"/>
      <c r="K754" s="144"/>
    </row>
    <row r="755" spans="1:11" x14ac:dyDescent="0.25">
      <c r="A755" s="139"/>
      <c r="B755" s="139"/>
      <c r="C755" s="140"/>
      <c r="D755" s="140"/>
      <c r="E755" s="141"/>
      <c r="F755" s="140"/>
      <c r="G755" s="142"/>
      <c r="H755" s="142"/>
      <c r="I755" s="142"/>
      <c r="J755" s="143"/>
      <c r="K755" s="144"/>
    </row>
    <row r="756" spans="1:11" x14ac:dyDescent="0.25">
      <c r="A756" s="139"/>
      <c r="B756" s="139"/>
      <c r="C756" s="140"/>
      <c r="D756" s="140"/>
      <c r="E756" s="141"/>
      <c r="F756" s="140"/>
      <c r="G756" s="142"/>
      <c r="H756" s="142"/>
      <c r="I756" s="142"/>
      <c r="J756" s="143"/>
      <c r="K756" s="144"/>
    </row>
    <row r="757" spans="1:11" x14ac:dyDescent="0.25">
      <c r="A757" s="139"/>
      <c r="B757" s="139"/>
      <c r="C757" s="140"/>
      <c r="D757" s="140"/>
      <c r="E757" s="141"/>
      <c r="F757" s="140"/>
      <c r="G757" s="142"/>
      <c r="H757" s="142"/>
      <c r="I757" s="142"/>
      <c r="J757" s="143"/>
      <c r="K757" s="144"/>
    </row>
    <row r="758" spans="1:11" x14ac:dyDescent="0.25">
      <c r="A758" s="139"/>
      <c r="B758" s="139"/>
      <c r="C758" s="140"/>
      <c r="D758" s="140"/>
      <c r="E758" s="141"/>
      <c r="F758" s="140"/>
      <c r="G758" s="142"/>
      <c r="H758" s="142"/>
      <c r="I758" s="142"/>
      <c r="J758" s="143"/>
      <c r="K758" s="144"/>
    </row>
    <row r="759" spans="1:11" x14ac:dyDescent="0.25">
      <c r="A759" s="139"/>
      <c r="B759" s="139"/>
      <c r="C759" s="140"/>
      <c r="D759" s="140"/>
      <c r="E759" s="141"/>
      <c r="F759" s="140"/>
      <c r="G759" s="142"/>
      <c r="H759" s="142"/>
      <c r="I759" s="142"/>
      <c r="J759" s="143"/>
      <c r="K759" s="144"/>
    </row>
    <row r="760" spans="1:11" x14ac:dyDescent="0.25">
      <c r="A760" s="139"/>
      <c r="B760" s="139"/>
      <c r="C760" s="140"/>
      <c r="D760" s="140"/>
      <c r="E760" s="141"/>
      <c r="F760" s="140"/>
      <c r="G760" s="142"/>
      <c r="H760" s="142"/>
      <c r="I760" s="142"/>
      <c r="J760" s="143"/>
      <c r="K760" s="144"/>
    </row>
    <row r="761" spans="1:11" x14ac:dyDescent="0.25">
      <c r="A761" s="139"/>
      <c r="B761" s="139"/>
      <c r="C761" s="140"/>
      <c r="D761" s="140"/>
      <c r="E761" s="141"/>
      <c r="F761" s="140"/>
      <c r="G761" s="142"/>
      <c r="H761" s="142"/>
      <c r="I761" s="142"/>
      <c r="J761" s="143"/>
      <c r="K761" s="144"/>
    </row>
    <row r="762" spans="1:11" x14ac:dyDescent="0.25">
      <c r="A762" s="139"/>
      <c r="B762" s="139"/>
      <c r="C762" s="140"/>
      <c r="D762" s="140"/>
      <c r="E762" s="141"/>
      <c r="F762" s="140"/>
      <c r="G762" s="142"/>
      <c r="H762" s="142"/>
      <c r="I762" s="142"/>
      <c r="J762" s="143"/>
      <c r="K762" s="144"/>
    </row>
    <row r="763" spans="1:11" x14ac:dyDescent="0.25">
      <c r="A763" s="139"/>
      <c r="B763" s="139"/>
      <c r="C763" s="140"/>
      <c r="D763" s="140"/>
      <c r="E763" s="141"/>
      <c r="F763" s="140"/>
      <c r="G763" s="142"/>
      <c r="H763" s="142"/>
      <c r="I763" s="142"/>
      <c r="J763" s="143"/>
      <c r="K763" s="144"/>
    </row>
    <row r="764" spans="1:11" x14ac:dyDescent="0.25">
      <c r="A764" s="139"/>
      <c r="B764" s="139"/>
      <c r="C764" s="140"/>
      <c r="D764" s="140"/>
      <c r="E764" s="141"/>
      <c r="F764" s="140"/>
      <c r="G764" s="142"/>
      <c r="H764" s="142"/>
      <c r="I764" s="142"/>
      <c r="J764" s="143"/>
      <c r="K764" s="144"/>
    </row>
    <row r="765" spans="1:11" x14ac:dyDescent="0.25">
      <c r="A765" s="139"/>
      <c r="B765" s="139"/>
      <c r="C765" s="140"/>
      <c r="D765" s="140"/>
      <c r="E765" s="141"/>
      <c r="F765" s="140"/>
      <c r="G765" s="142"/>
      <c r="H765" s="142"/>
      <c r="I765" s="142"/>
      <c r="J765" s="143"/>
      <c r="K765" s="144"/>
    </row>
    <row r="766" spans="1:11" x14ac:dyDescent="0.25">
      <c r="A766" s="139"/>
      <c r="B766" s="139"/>
      <c r="C766" s="140"/>
      <c r="D766" s="140"/>
      <c r="E766" s="141"/>
      <c r="F766" s="140"/>
      <c r="G766" s="142"/>
      <c r="H766" s="142"/>
      <c r="I766" s="142"/>
      <c r="J766" s="143"/>
      <c r="K766" s="144"/>
    </row>
    <row r="767" spans="1:11" x14ac:dyDescent="0.25">
      <c r="A767" s="139"/>
      <c r="B767" s="139"/>
      <c r="C767" s="140"/>
      <c r="D767" s="140"/>
      <c r="E767" s="141"/>
      <c r="F767" s="140"/>
      <c r="G767" s="142"/>
      <c r="H767" s="142"/>
      <c r="I767" s="142"/>
      <c r="J767" s="143"/>
      <c r="K767" s="144"/>
    </row>
    <row r="768" spans="1:11" x14ac:dyDescent="0.25">
      <c r="A768" s="139"/>
      <c r="B768" s="139"/>
      <c r="C768" s="140"/>
      <c r="D768" s="140"/>
      <c r="E768" s="141"/>
      <c r="F768" s="140"/>
      <c r="G768" s="142"/>
      <c r="H768" s="142"/>
      <c r="I768" s="142"/>
      <c r="J768" s="143"/>
      <c r="K768" s="144"/>
    </row>
    <row r="769" spans="1:11" x14ac:dyDescent="0.25">
      <c r="A769" s="139"/>
      <c r="B769" s="139"/>
      <c r="C769" s="140"/>
      <c r="D769" s="140"/>
      <c r="E769" s="141"/>
      <c r="F769" s="140"/>
      <c r="G769" s="142"/>
      <c r="H769" s="142"/>
      <c r="I769" s="142"/>
      <c r="J769" s="143"/>
      <c r="K769" s="144"/>
    </row>
    <row r="770" spans="1:11" x14ac:dyDescent="0.25">
      <c r="A770" s="139"/>
      <c r="B770" s="139"/>
      <c r="C770" s="140"/>
      <c r="D770" s="140"/>
      <c r="E770" s="141"/>
      <c r="F770" s="140"/>
      <c r="G770" s="142"/>
      <c r="H770" s="142"/>
      <c r="I770" s="142"/>
      <c r="J770" s="143"/>
      <c r="K770" s="144"/>
    </row>
    <row r="771" spans="1:11" x14ac:dyDescent="0.25">
      <c r="A771" s="139"/>
      <c r="B771" s="139"/>
      <c r="C771" s="140"/>
      <c r="D771" s="140"/>
      <c r="E771" s="141"/>
      <c r="F771" s="140"/>
      <c r="G771" s="142"/>
      <c r="H771" s="142"/>
      <c r="I771" s="142"/>
      <c r="J771" s="143"/>
      <c r="K771" s="144"/>
    </row>
    <row r="772" spans="1:11" x14ac:dyDescent="0.25">
      <c r="A772" s="139"/>
      <c r="B772" s="139"/>
      <c r="C772" s="140"/>
      <c r="D772" s="140"/>
      <c r="E772" s="141"/>
      <c r="F772" s="140"/>
      <c r="G772" s="142"/>
      <c r="H772" s="142"/>
      <c r="I772" s="142"/>
      <c r="J772" s="143"/>
      <c r="K772" s="144"/>
    </row>
    <row r="773" spans="1:11" x14ac:dyDescent="0.25">
      <c r="A773" s="139"/>
      <c r="B773" s="139"/>
      <c r="C773" s="140"/>
      <c r="D773" s="140"/>
      <c r="E773" s="141"/>
      <c r="F773" s="140"/>
      <c r="G773" s="142"/>
      <c r="H773" s="142"/>
      <c r="I773" s="142"/>
      <c r="J773" s="143"/>
      <c r="K773" s="144"/>
    </row>
    <row r="774" spans="1:11" x14ac:dyDescent="0.25">
      <c r="A774" s="139"/>
      <c r="B774" s="139"/>
      <c r="C774" s="140"/>
      <c r="D774" s="140"/>
      <c r="E774" s="141"/>
      <c r="F774" s="140"/>
      <c r="G774" s="142"/>
      <c r="H774" s="142"/>
      <c r="I774" s="142"/>
      <c r="J774" s="143"/>
      <c r="K774" s="144"/>
    </row>
    <row r="775" spans="1:11" x14ac:dyDescent="0.25">
      <c r="A775" s="139"/>
      <c r="B775" s="139"/>
      <c r="C775" s="140"/>
      <c r="D775" s="140"/>
      <c r="E775" s="141"/>
      <c r="F775" s="140"/>
      <c r="G775" s="142"/>
      <c r="H775" s="142"/>
      <c r="I775" s="142"/>
      <c r="J775" s="143"/>
      <c r="K775" s="144"/>
    </row>
    <row r="776" spans="1:11" x14ac:dyDescent="0.25">
      <c r="A776" s="139"/>
      <c r="B776" s="139"/>
      <c r="C776" s="140"/>
      <c r="D776" s="140"/>
      <c r="E776" s="141"/>
      <c r="F776" s="140"/>
      <c r="G776" s="142"/>
      <c r="H776" s="142"/>
      <c r="I776" s="142"/>
      <c r="J776" s="143"/>
      <c r="K776" s="144"/>
    </row>
    <row r="777" spans="1:11" x14ac:dyDescent="0.25">
      <c r="A777" s="139"/>
      <c r="B777" s="139"/>
      <c r="C777" s="140"/>
      <c r="D777" s="140"/>
      <c r="E777" s="141"/>
      <c r="F777" s="140"/>
      <c r="G777" s="142"/>
      <c r="H777" s="142"/>
      <c r="I777" s="142"/>
      <c r="J777" s="143"/>
      <c r="K777" s="144"/>
    </row>
    <row r="778" spans="1:11" x14ac:dyDescent="0.25">
      <c r="A778" s="139"/>
      <c r="B778" s="139"/>
      <c r="C778" s="140"/>
      <c r="D778" s="140"/>
      <c r="E778" s="141"/>
      <c r="F778" s="140"/>
      <c r="G778" s="142"/>
      <c r="H778" s="142"/>
      <c r="I778" s="142"/>
      <c r="J778" s="143"/>
      <c r="K778" s="144"/>
    </row>
    <row r="779" spans="1:11" x14ac:dyDescent="0.25">
      <c r="A779" s="139"/>
      <c r="B779" s="139"/>
      <c r="C779" s="140"/>
      <c r="D779" s="140"/>
      <c r="E779" s="141"/>
      <c r="F779" s="140"/>
      <c r="G779" s="142"/>
      <c r="H779" s="142"/>
      <c r="I779" s="142"/>
      <c r="J779" s="143"/>
      <c r="K779" s="144"/>
    </row>
    <row r="780" spans="1:11" x14ac:dyDescent="0.25">
      <c r="A780" s="139"/>
      <c r="B780" s="139"/>
      <c r="C780" s="140"/>
      <c r="D780" s="140"/>
      <c r="E780" s="141"/>
      <c r="F780" s="140"/>
      <c r="G780" s="142"/>
      <c r="H780" s="142"/>
      <c r="I780" s="142"/>
      <c r="J780" s="143"/>
      <c r="K780" s="144"/>
    </row>
    <row r="781" spans="1:11" x14ac:dyDescent="0.25">
      <c r="A781" s="139"/>
      <c r="B781" s="139"/>
      <c r="C781" s="140"/>
      <c r="D781" s="140"/>
      <c r="E781" s="141"/>
      <c r="F781" s="140"/>
      <c r="G781" s="142"/>
      <c r="H781" s="142"/>
      <c r="I781" s="142"/>
      <c r="J781" s="143"/>
      <c r="K781" s="144"/>
    </row>
    <row r="782" spans="1:11" x14ac:dyDescent="0.25">
      <c r="A782" s="139"/>
      <c r="B782" s="139"/>
      <c r="C782" s="140"/>
      <c r="D782" s="140"/>
      <c r="E782" s="141"/>
      <c r="F782" s="140"/>
      <c r="G782" s="142"/>
      <c r="H782" s="142"/>
      <c r="I782" s="142"/>
      <c r="J782" s="143"/>
      <c r="K782" s="144"/>
    </row>
    <row r="783" spans="1:11" x14ac:dyDescent="0.25">
      <c r="A783" s="139"/>
      <c r="B783" s="139"/>
      <c r="C783" s="140"/>
      <c r="D783" s="140"/>
      <c r="E783" s="141"/>
      <c r="F783" s="140"/>
      <c r="G783" s="142"/>
      <c r="H783" s="142"/>
      <c r="I783" s="142"/>
      <c r="J783" s="143"/>
      <c r="K783" s="144"/>
    </row>
    <row r="784" spans="1:11" x14ac:dyDescent="0.25">
      <c r="A784" s="139"/>
      <c r="B784" s="139"/>
      <c r="C784" s="140"/>
      <c r="D784" s="140"/>
      <c r="E784" s="141"/>
      <c r="F784" s="140"/>
      <c r="G784" s="142"/>
      <c r="H784" s="142"/>
      <c r="I784" s="142"/>
      <c r="J784" s="143"/>
      <c r="K784" s="144"/>
    </row>
    <row r="785" spans="1:11" x14ac:dyDescent="0.25">
      <c r="A785" s="139"/>
      <c r="B785" s="139"/>
      <c r="C785" s="140"/>
      <c r="D785" s="140"/>
      <c r="E785" s="141"/>
      <c r="F785" s="140"/>
      <c r="G785" s="142"/>
      <c r="H785" s="142"/>
      <c r="I785" s="142"/>
      <c r="J785" s="143"/>
      <c r="K785" s="144"/>
    </row>
    <row r="786" spans="1:11" x14ac:dyDescent="0.25">
      <c r="A786" s="139"/>
      <c r="B786" s="139"/>
      <c r="C786" s="140"/>
      <c r="D786" s="140"/>
      <c r="E786" s="141"/>
      <c r="F786" s="140"/>
      <c r="G786" s="142"/>
      <c r="H786" s="142"/>
      <c r="I786" s="142"/>
      <c r="J786" s="143"/>
      <c r="K786" s="144"/>
    </row>
    <row r="787" spans="1:11" x14ac:dyDescent="0.25">
      <c r="A787" s="139"/>
      <c r="B787" s="139"/>
      <c r="C787" s="140"/>
      <c r="D787" s="140"/>
      <c r="E787" s="141"/>
      <c r="F787" s="140"/>
      <c r="G787" s="142"/>
      <c r="H787" s="142"/>
      <c r="I787" s="142"/>
      <c r="J787" s="143"/>
      <c r="K787" s="144"/>
    </row>
    <row r="788" spans="1:11" x14ac:dyDescent="0.25">
      <c r="A788" s="139"/>
      <c r="B788" s="139"/>
      <c r="C788" s="140"/>
      <c r="D788" s="140"/>
      <c r="E788" s="141"/>
      <c r="F788" s="140"/>
      <c r="G788" s="142"/>
      <c r="H788" s="142"/>
      <c r="I788" s="142"/>
      <c r="J788" s="143"/>
      <c r="K788" s="144"/>
    </row>
    <row r="789" spans="1:11" x14ac:dyDescent="0.25">
      <c r="A789" s="139"/>
      <c r="B789" s="139"/>
      <c r="C789" s="140"/>
      <c r="D789" s="140"/>
      <c r="E789" s="141"/>
      <c r="F789" s="140"/>
      <c r="G789" s="142"/>
      <c r="H789" s="142"/>
      <c r="I789" s="142"/>
      <c r="J789" s="143"/>
      <c r="K789" s="144"/>
    </row>
    <row r="790" spans="1:11" x14ac:dyDescent="0.25">
      <c r="A790" s="139"/>
      <c r="B790" s="139"/>
      <c r="C790" s="140"/>
      <c r="D790" s="140"/>
      <c r="E790" s="141"/>
      <c r="F790" s="140"/>
      <c r="G790" s="142"/>
      <c r="H790" s="142"/>
      <c r="I790" s="142"/>
      <c r="J790" s="143"/>
      <c r="K790" s="144"/>
    </row>
    <row r="791" spans="1:11" x14ac:dyDescent="0.25">
      <c r="A791" s="139"/>
      <c r="B791" s="139"/>
      <c r="C791" s="140"/>
      <c r="D791" s="140"/>
      <c r="E791" s="141"/>
      <c r="F791" s="140"/>
      <c r="G791" s="142"/>
      <c r="H791" s="142"/>
      <c r="I791" s="142"/>
      <c r="J791" s="143"/>
      <c r="K791" s="144"/>
    </row>
    <row r="792" spans="1:11" x14ac:dyDescent="0.25">
      <c r="A792" s="139"/>
      <c r="B792" s="139"/>
      <c r="C792" s="140"/>
      <c r="D792" s="140"/>
      <c r="E792" s="141"/>
      <c r="F792" s="140"/>
      <c r="G792" s="142"/>
      <c r="H792" s="142"/>
      <c r="I792" s="142"/>
      <c r="J792" s="143"/>
      <c r="K792" s="144"/>
    </row>
    <row r="793" spans="1:11" x14ac:dyDescent="0.25">
      <c r="A793" s="139"/>
      <c r="B793" s="139"/>
      <c r="C793" s="140"/>
      <c r="D793" s="140"/>
      <c r="E793" s="141"/>
      <c r="F793" s="140"/>
      <c r="G793" s="142"/>
      <c r="H793" s="142"/>
      <c r="I793" s="142"/>
      <c r="J793" s="143"/>
      <c r="K793" s="144"/>
    </row>
    <row r="794" spans="1:11" x14ac:dyDescent="0.25">
      <c r="A794" s="139"/>
      <c r="B794" s="139"/>
      <c r="C794" s="140"/>
      <c r="D794" s="140"/>
      <c r="E794" s="141"/>
      <c r="F794" s="140"/>
      <c r="G794" s="142"/>
      <c r="H794" s="142"/>
      <c r="I794" s="142"/>
      <c r="J794" s="143"/>
      <c r="K794" s="144"/>
    </row>
    <row r="795" spans="1:11" x14ac:dyDescent="0.25">
      <c r="A795" s="139"/>
      <c r="B795" s="139"/>
      <c r="C795" s="140"/>
      <c r="D795" s="140"/>
      <c r="E795" s="141"/>
      <c r="F795" s="140"/>
      <c r="G795" s="142"/>
      <c r="H795" s="142"/>
      <c r="I795" s="142"/>
      <c r="J795" s="143"/>
      <c r="K795" s="144"/>
    </row>
    <row r="796" spans="1:11" x14ac:dyDescent="0.25">
      <c r="A796" s="139"/>
      <c r="B796" s="139"/>
      <c r="C796" s="140"/>
      <c r="D796" s="140"/>
      <c r="E796" s="141"/>
      <c r="F796" s="140"/>
      <c r="G796" s="142"/>
      <c r="H796" s="142"/>
      <c r="I796" s="142"/>
      <c r="J796" s="143"/>
      <c r="K796" s="144"/>
    </row>
    <row r="797" spans="1:11" x14ac:dyDescent="0.25">
      <c r="A797" s="139"/>
      <c r="B797" s="139"/>
      <c r="C797" s="140"/>
      <c r="D797" s="140"/>
      <c r="E797" s="141"/>
      <c r="F797" s="140"/>
      <c r="G797" s="142"/>
      <c r="H797" s="142"/>
      <c r="I797" s="142"/>
      <c r="J797" s="143"/>
      <c r="K797" s="144"/>
    </row>
    <row r="798" spans="1:11" x14ac:dyDescent="0.25">
      <c r="A798" s="139"/>
      <c r="B798" s="139"/>
      <c r="C798" s="140"/>
      <c r="D798" s="140"/>
      <c r="E798" s="141"/>
      <c r="F798" s="140"/>
      <c r="G798" s="142"/>
      <c r="H798" s="142"/>
      <c r="I798" s="142"/>
      <c r="J798" s="143"/>
      <c r="K798" s="144"/>
    </row>
    <row r="799" spans="1:11" x14ac:dyDescent="0.25">
      <c r="A799" s="139"/>
      <c r="B799" s="139"/>
      <c r="C799" s="140"/>
      <c r="D799" s="140"/>
      <c r="E799" s="141"/>
      <c r="F799" s="140"/>
      <c r="G799" s="142"/>
      <c r="H799" s="142"/>
      <c r="I799" s="142"/>
      <c r="J799" s="143"/>
      <c r="K799" s="144"/>
    </row>
    <row r="800" spans="1:11" x14ac:dyDescent="0.25">
      <c r="A800" s="139"/>
      <c r="B800" s="139"/>
      <c r="C800" s="140"/>
      <c r="D800" s="140"/>
      <c r="E800" s="141"/>
      <c r="F800" s="140"/>
      <c r="G800" s="142"/>
      <c r="H800" s="142"/>
      <c r="I800" s="142"/>
      <c r="J800" s="143"/>
      <c r="K800" s="144"/>
    </row>
    <row r="801" spans="1:11" x14ac:dyDescent="0.25">
      <c r="A801" s="139"/>
      <c r="B801" s="139"/>
      <c r="C801" s="140"/>
      <c r="D801" s="140"/>
      <c r="E801" s="141"/>
      <c r="F801" s="140"/>
      <c r="G801" s="142"/>
      <c r="H801" s="142"/>
      <c r="I801" s="142"/>
      <c r="J801" s="143"/>
      <c r="K801" s="144"/>
    </row>
    <row r="802" spans="1:11" x14ac:dyDescent="0.25">
      <c r="A802" s="139"/>
      <c r="B802" s="139"/>
      <c r="C802" s="140"/>
      <c r="D802" s="140"/>
      <c r="E802" s="141"/>
      <c r="F802" s="140"/>
      <c r="G802" s="142"/>
      <c r="H802" s="142"/>
      <c r="I802" s="142"/>
      <c r="J802" s="143"/>
      <c r="K802" s="144"/>
    </row>
    <row r="803" spans="1:11" x14ac:dyDescent="0.25">
      <c r="A803" s="139"/>
      <c r="B803" s="139"/>
      <c r="C803" s="140"/>
      <c r="D803" s="140"/>
      <c r="E803" s="141"/>
      <c r="F803" s="140"/>
      <c r="G803" s="142"/>
      <c r="H803" s="142"/>
      <c r="I803" s="142"/>
      <c r="J803" s="143"/>
      <c r="K803" s="144"/>
    </row>
    <row r="804" spans="1:11" x14ac:dyDescent="0.25">
      <c r="A804" s="139"/>
      <c r="B804" s="139"/>
      <c r="C804" s="140"/>
      <c r="D804" s="140"/>
      <c r="E804" s="141"/>
      <c r="F804" s="140"/>
      <c r="G804" s="142"/>
      <c r="H804" s="142"/>
      <c r="I804" s="142"/>
      <c r="J804" s="143"/>
      <c r="K804" s="144"/>
    </row>
    <row r="805" spans="1:11" x14ac:dyDescent="0.25">
      <c r="A805" s="139"/>
      <c r="B805" s="139"/>
      <c r="C805" s="140"/>
      <c r="D805" s="140"/>
      <c r="E805" s="141"/>
      <c r="F805" s="140"/>
      <c r="G805" s="142"/>
      <c r="H805" s="142"/>
      <c r="I805" s="142"/>
      <c r="J805" s="143"/>
      <c r="K805" s="144"/>
    </row>
    <row r="806" spans="1:11" x14ac:dyDescent="0.25">
      <c r="A806" s="139"/>
      <c r="B806" s="139"/>
      <c r="C806" s="140"/>
      <c r="D806" s="140"/>
      <c r="E806" s="141"/>
      <c r="F806" s="140"/>
      <c r="G806" s="142"/>
      <c r="H806" s="142"/>
      <c r="I806" s="142"/>
      <c r="J806" s="143"/>
      <c r="K806" s="144"/>
    </row>
    <row r="807" spans="1:11" x14ac:dyDescent="0.25">
      <c r="A807" s="139"/>
      <c r="B807" s="139"/>
      <c r="C807" s="140"/>
      <c r="D807" s="140"/>
      <c r="E807" s="141"/>
      <c r="F807" s="140"/>
      <c r="G807" s="142"/>
      <c r="H807" s="142"/>
      <c r="I807" s="142"/>
      <c r="J807" s="143"/>
      <c r="K807" s="144"/>
    </row>
    <row r="808" spans="1:11" x14ac:dyDescent="0.25">
      <c r="A808" s="139"/>
      <c r="B808" s="139"/>
      <c r="C808" s="140"/>
      <c r="D808" s="140"/>
      <c r="E808" s="141"/>
      <c r="F808" s="140"/>
      <c r="G808" s="142"/>
      <c r="H808" s="142"/>
      <c r="I808" s="142"/>
      <c r="J808" s="143"/>
      <c r="K808" s="144"/>
    </row>
    <row r="809" spans="1:11" x14ac:dyDescent="0.25">
      <c r="A809" s="139"/>
      <c r="B809" s="139"/>
      <c r="C809" s="140"/>
      <c r="D809" s="140"/>
      <c r="E809" s="141"/>
      <c r="F809" s="140"/>
      <c r="G809" s="142"/>
      <c r="H809" s="142"/>
      <c r="I809" s="142"/>
      <c r="J809" s="143"/>
      <c r="K809" s="144"/>
    </row>
    <row r="810" spans="1:11" x14ac:dyDescent="0.25">
      <c r="A810" s="139"/>
      <c r="B810" s="139"/>
      <c r="C810" s="140"/>
      <c r="D810" s="140"/>
      <c r="E810" s="141"/>
      <c r="F810" s="140"/>
      <c r="G810" s="142"/>
      <c r="H810" s="142"/>
      <c r="I810" s="142"/>
      <c r="J810" s="143"/>
      <c r="K810" s="144"/>
    </row>
    <row r="811" spans="1:11" x14ac:dyDescent="0.25">
      <c r="A811" s="139"/>
      <c r="B811" s="139"/>
      <c r="C811" s="140"/>
      <c r="D811" s="140"/>
      <c r="E811" s="141"/>
      <c r="F811" s="140"/>
      <c r="G811" s="142"/>
      <c r="H811" s="142"/>
      <c r="I811" s="142"/>
      <c r="J811" s="143"/>
      <c r="K811" s="144"/>
    </row>
    <row r="812" spans="1:11" x14ac:dyDescent="0.25">
      <c r="A812" s="139"/>
      <c r="B812" s="139"/>
      <c r="C812" s="140"/>
      <c r="D812" s="140"/>
      <c r="E812" s="141"/>
      <c r="F812" s="140"/>
      <c r="G812" s="142"/>
      <c r="H812" s="142"/>
      <c r="I812" s="142"/>
      <c r="J812" s="143"/>
      <c r="K812" s="144"/>
    </row>
    <row r="813" spans="1:11" x14ac:dyDescent="0.25">
      <c r="A813" s="139"/>
      <c r="B813" s="139"/>
      <c r="C813" s="140"/>
      <c r="D813" s="140"/>
      <c r="E813" s="141"/>
      <c r="F813" s="140"/>
      <c r="G813" s="142"/>
      <c r="H813" s="142"/>
      <c r="I813" s="142"/>
      <c r="J813" s="143"/>
      <c r="K813" s="144"/>
    </row>
    <row r="814" spans="1:11" x14ac:dyDescent="0.25">
      <c r="A814" s="139"/>
      <c r="B814" s="139"/>
      <c r="C814" s="140"/>
      <c r="D814" s="140"/>
      <c r="E814" s="141"/>
      <c r="F814" s="140"/>
      <c r="G814" s="142"/>
      <c r="H814" s="142"/>
      <c r="I814" s="142"/>
      <c r="J814" s="143"/>
      <c r="K814" s="144"/>
    </row>
    <row r="815" spans="1:11" x14ac:dyDescent="0.25">
      <c r="A815" s="139"/>
      <c r="B815" s="139"/>
      <c r="C815" s="140"/>
      <c r="D815" s="140"/>
      <c r="E815" s="141"/>
      <c r="F815" s="140"/>
      <c r="G815" s="142"/>
      <c r="H815" s="142"/>
      <c r="I815" s="142"/>
      <c r="J815" s="143"/>
      <c r="K815" s="144"/>
    </row>
    <row r="816" spans="1:11" x14ac:dyDescent="0.25">
      <c r="A816" s="139"/>
      <c r="B816" s="139"/>
      <c r="C816" s="140"/>
      <c r="D816" s="140"/>
      <c r="E816" s="141"/>
      <c r="F816" s="140"/>
      <c r="G816" s="142"/>
      <c r="H816" s="142"/>
      <c r="I816" s="142"/>
      <c r="J816" s="143"/>
      <c r="K816" s="144"/>
    </row>
    <row r="817" spans="1:11" x14ac:dyDescent="0.25">
      <c r="A817" s="139"/>
      <c r="B817" s="139"/>
      <c r="C817" s="140"/>
      <c r="D817" s="140"/>
      <c r="E817" s="141"/>
      <c r="F817" s="140"/>
      <c r="G817" s="142"/>
      <c r="H817" s="142"/>
      <c r="I817" s="142"/>
      <c r="J817" s="143"/>
      <c r="K817" s="144"/>
    </row>
    <row r="818" spans="1:11" x14ac:dyDescent="0.25">
      <c r="A818" s="139"/>
      <c r="B818" s="139"/>
      <c r="C818" s="140"/>
      <c r="D818" s="140"/>
      <c r="E818" s="141"/>
      <c r="F818" s="140"/>
      <c r="G818" s="142"/>
      <c r="H818" s="142"/>
      <c r="I818" s="142"/>
      <c r="J818" s="143"/>
      <c r="K818" s="144"/>
    </row>
    <row r="819" spans="1:11" x14ac:dyDescent="0.25">
      <c r="A819" s="139"/>
      <c r="B819" s="139"/>
      <c r="C819" s="140"/>
      <c r="D819" s="140"/>
      <c r="E819" s="141"/>
      <c r="F819" s="140"/>
      <c r="G819" s="142"/>
      <c r="H819" s="142"/>
      <c r="I819" s="142"/>
      <c r="J819" s="143"/>
      <c r="K819" s="144"/>
    </row>
    <row r="820" spans="1:11" x14ac:dyDescent="0.25">
      <c r="A820" s="139"/>
      <c r="B820" s="139"/>
      <c r="C820" s="140"/>
      <c r="D820" s="140"/>
      <c r="E820" s="141"/>
      <c r="F820" s="140"/>
      <c r="G820" s="142"/>
      <c r="H820" s="142"/>
      <c r="I820" s="142"/>
      <c r="J820" s="143"/>
      <c r="K820" s="144"/>
    </row>
    <row r="821" spans="1:11" x14ac:dyDescent="0.25">
      <c r="A821" s="139"/>
      <c r="B821" s="139"/>
      <c r="C821" s="140"/>
      <c r="D821" s="140"/>
      <c r="E821" s="141"/>
      <c r="F821" s="140"/>
      <c r="G821" s="142"/>
      <c r="H821" s="142"/>
      <c r="I821" s="142"/>
      <c r="J821" s="143"/>
      <c r="K821" s="144"/>
    </row>
    <row r="822" spans="1:11" x14ac:dyDescent="0.25">
      <c r="A822" s="139"/>
      <c r="B822" s="139"/>
      <c r="C822" s="140"/>
      <c r="D822" s="140"/>
      <c r="E822" s="141"/>
      <c r="F822" s="140"/>
      <c r="G822" s="142"/>
      <c r="H822" s="142"/>
      <c r="I822" s="142"/>
      <c r="J822" s="143"/>
      <c r="K822" s="144"/>
    </row>
    <row r="823" spans="1:11" x14ac:dyDescent="0.25">
      <c r="A823" s="139"/>
      <c r="B823" s="139"/>
      <c r="C823" s="140"/>
      <c r="D823" s="140"/>
      <c r="E823" s="141"/>
      <c r="F823" s="140"/>
      <c r="G823" s="142"/>
      <c r="H823" s="142"/>
      <c r="I823" s="142"/>
      <c r="J823" s="143"/>
      <c r="K823" s="144"/>
    </row>
    <row r="824" spans="1:11" x14ac:dyDescent="0.25">
      <c r="A824" s="139"/>
      <c r="B824" s="139"/>
      <c r="C824" s="140"/>
      <c r="D824" s="140"/>
      <c r="E824" s="141"/>
      <c r="F824" s="140"/>
      <c r="G824" s="142"/>
      <c r="H824" s="142"/>
      <c r="I824" s="142"/>
      <c r="J824" s="143"/>
      <c r="K824" s="144"/>
    </row>
    <row r="825" spans="1:11" x14ac:dyDescent="0.25">
      <c r="A825" s="139"/>
      <c r="B825" s="139"/>
      <c r="C825" s="140"/>
      <c r="D825" s="140"/>
      <c r="E825" s="141"/>
      <c r="F825" s="140"/>
      <c r="G825" s="142"/>
      <c r="H825" s="142"/>
      <c r="I825" s="142"/>
      <c r="J825" s="143"/>
      <c r="K825" s="144"/>
    </row>
    <row r="826" spans="1:11" x14ac:dyDescent="0.25">
      <c r="A826" s="139"/>
      <c r="B826" s="139"/>
      <c r="C826" s="140"/>
      <c r="D826" s="140"/>
      <c r="E826" s="141"/>
      <c r="F826" s="140"/>
      <c r="G826" s="142"/>
      <c r="H826" s="142"/>
      <c r="I826" s="142"/>
      <c r="J826" s="143"/>
      <c r="K826" s="144"/>
    </row>
    <row r="827" spans="1:11" x14ac:dyDescent="0.25">
      <c r="A827" s="139"/>
      <c r="B827" s="139"/>
      <c r="C827" s="140"/>
      <c r="D827" s="140"/>
      <c r="E827" s="141"/>
      <c r="F827" s="140"/>
      <c r="G827" s="142"/>
      <c r="H827" s="142"/>
      <c r="I827" s="142"/>
      <c r="J827" s="143"/>
      <c r="K827" s="144"/>
    </row>
    <row r="828" spans="1:11" x14ac:dyDescent="0.25">
      <c r="A828" s="139"/>
      <c r="B828" s="139"/>
      <c r="C828" s="140"/>
      <c r="D828" s="140"/>
      <c r="E828" s="141"/>
      <c r="F828" s="140"/>
      <c r="G828" s="142"/>
      <c r="H828" s="142"/>
      <c r="I828" s="142"/>
      <c r="J828" s="143"/>
      <c r="K828" s="144"/>
    </row>
    <row r="829" spans="1:11" x14ac:dyDescent="0.25">
      <c r="A829" s="139"/>
      <c r="B829" s="139"/>
      <c r="C829" s="140"/>
      <c r="D829" s="140"/>
      <c r="E829" s="141"/>
      <c r="F829" s="140"/>
      <c r="G829" s="142"/>
      <c r="H829" s="142"/>
      <c r="I829" s="142"/>
      <c r="J829" s="143"/>
      <c r="K829" s="144"/>
    </row>
    <row r="830" spans="1:11" x14ac:dyDescent="0.25">
      <c r="A830" s="139"/>
      <c r="B830" s="139"/>
      <c r="C830" s="140"/>
      <c r="D830" s="140"/>
      <c r="E830" s="141"/>
      <c r="F830" s="140"/>
      <c r="G830" s="142"/>
      <c r="H830" s="142"/>
      <c r="I830" s="142"/>
      <c r="J830" s="143"/>
      <c r="K830" s="144"/>
    </row>
    <row r="831" spans="1:11" x14ac:dyDescent="0.25">
      <c r="A831" s="139"/>
      <c r="B831" s="139"/>
      <c r="C831" s="140"/>
      <c r="D831" s="140"/>
      <c r="E831" s="141"/>
      <c r="F831" s="140"/>
      <c r="G831" s="142"/>
      <c r="H831" s="142"/>
      <c r="I831" s="142"/>
      <c r="J831" s="143"/>
      <c r="K831" s="144"/>
    </row>
    <row r="832" spans="1:11" x14ac:dyDescent="0.25">
      <c r="A832" s="139"/>
      <c r="B832" s="139"/>
      <c r="C832" s="140"/>
      <c r="D832" s="140"/>
      <c r="E832" s="141"/>
      <c r="F832" s="140"/>
      <c r="G832" s="142"/>
      <c r="H832" s="142"/>
      <c r="I832" s="142"/>
      <c r="J832" s="143"/>
      <c r="K832" s="144"/>
    </row>
    <row r="833" spans="1:11" x14ac:dyDescent="0.25">
      <c r="A833" s="139"/>
      <c r="B833" s="139"/>
      <c r="C833" s="140"/>
      <c r="D833" s="140"/>
      <c r="E833" s="141"/>
      <c r="F833" s="140"/>
      <c r="G833" s="142"/>
      <c r="H833" s="142"/>
      <c r="I833" s="142"/>
      <c r="J833" s="143"/>
      <c r="K833" s="144"/>
    </row>
    <row r="834" spans="1:11" x14ac:dyDescent="0.25">
      <c r="A834" s="139"/>
      <c r="B834" s="139"/>
      <c r="C834" s="140"/>
      <c r="D834" s="140"/>
      <c r="E834" s="141"/>
      <c r="F834" s="140"/>
      <c r="G834" s="142"/>
      <c r="H834" s="142"/>
      <c r="I834" s="142"/>
      <c r="J834" s="143"/>
      <c r="K834" s="144"/>
    </row>
    <row r="835" spans="1:11" x14ac:dyDescent="0.25">
      <c r="A835" s="139"/>
      <c r="B835" s="139"/>
      <c r="C835" s="140"/>
      <c r="D835" s="140"/>
      <c r="E835" s="141"/>
      <c r="F835" s="140"/>
      <c r="G835" s="142"/>
      <c r="H835" s="142"/>
      <c r="I835" s="142"/>
      <c r="J835" s="143"/>
      <c r="K835" s="144"/>
    </row>
    <row r="836" spans="1:11" x14ac:dyDescent="0.25">
      <c r="A836" s="139"/>
      <c r="B836" s="139"/>
      <c r="C836" s="140"/>
      <c r="D836" s="140"/>
      <c r="E836" s="141"/>
      <c r="F836" s="140"/>
      <c r="G836" s="142"/>
      <c r="H836" s="142"/>
      <c r="I836" s="142"/>
      <c r="J836" s="143"/>
      <c r="K836" s="144"/>
    </row>
    <row r="837" spans="1:11" x14ac:dyDescent="0.25">
      <c r="A837" s="139"/>
      <c r="B837" s="139"/>
      <c r="C837" s="140"/>
      <c r="D837" s="140"/>
      <c r="E837" s="141"/>
      <c r="F837" s="140"/>
      <c r="G837" s="142"/>
      <c r="H837" s="142"/>
      <c r="I837" s="142"/>
      <c r="J837" s="143"/>
      <c r="K837" s="144"/>
    </row>
    <row r="838" spans="1:11" x14ac:dyDescent="0.25">
      <c r="A838" s="139"/>
      <c r="B838" s="139"/>
      <c r="C838" s="140"/>
      <c r="D838" s="140"/>
      <c r="E838" s="141"/>
      <c r="F838" s="140"/>
      <c r="G838" s="142"/>
      <c r="H838" s="142"/>
      <c r="I838" s="142"/>
      <c r="J838" s="143"/>
      <c r="K838" s="144"/>
    </row>
    <row r="839" spans="1:11" x14ac:dyDescent="0.25">
      <c r="A839" s="139"/>
      <c r="B839" s="139"/>
      <c r="C839" s="140"/>
      <c r="D839" s="140"/>
      <c r="E839" s="141"/>
      <c r="F839" s="140"/>
      <c r="G839" s="142"/>
      <c r="H839" s="142"/>
      <c r="I839" s="142"/>
      <c r="J839" s="143"/>
      <c r="K839" s="144"/>
    </row>
    <row r="840" spans="1:11" x14ac:dyDescent="0.25">
      <c r="A840" s="139"/>
      <c r="B840" s="139"/>
      <c r="C840" s="140"/>
      <c r="D840" s="140"/>
      <c r="E840" s="141"/>
      <c r="F840" s="140"/>
      <c r="G840" s="142"/>
      <c r="H840" s="142"/>
      <c r="I840" s="142"/>
      <c r="J840" s="143"/>
      <c r="K840" s="144"/>
    </row>
    <row r="841" spans="1:11" x14ac:dyDescent="0.25">
      <c r="A841" s="139"/>
      <c r="B841" s="139"/>
      <c r="C841" s="140"/>
      <c r="D841" s="140"/>
      <c r="E841" s="141"/>
      <c r="F841" s="140"/>
      <c r="G841" s="142"/>
      <c r="H841" s="142"/>
      <c r="I841" s="142"/>
      <c r="J841" s="143"/>
      <c r="K841" s="144"/>
    </row>
    <row r="842" spans="1:11" x14ac:dyDescent="0.25">
      <c r="A842" s="139"/>
      <c r="B842" s="139"/>
      <c r="C842" s="140"/>
      <c r="D842" s="140"/>
      <c r="E842" s="141"/>
      <c r="F842" s="140"/>
      <c r="G842" s="142"/>
      <c r="H842" s="142"/>
      <c r="I842" s="142"/>
      <c r="J842" s="143"/>
      <c r="K842" s="144"/>
    </row>
    <row r="843" spans="1:11" x14ac:dyDescent="0.25">
      <c r="A843" s="139"/>
      <c r="B843" s="139"/>
      <c r="C843" s="140"/>
      <c r="D843" s="140"/>
      <c r="E843" s="141"/>
      <c r="F843" s="140"/>
      <c r="G843" s="142"/>
      <c r="H843" s="142"/>
      <c r="I843" s="142"/>
      <c r="J843" s="143"/>
      <c r="K843" s="144"/>
    </row>
    <row r="844" spans="1:11" x14ac:dyDescent="0.25">
      <c r="A844" s="139"/>
      <c r="B844" s="139"/>
      <c r="C844" s="140"/>
      <c r="D844" s="140"/>
      <c r="E844" s="141"/>
      <c r="F844" s="140"/>
      <c r="G844" s="142"/>
      <c r="H844" s="142"/>
      <c r="I844" s="142"/>
      <c r="J844" s="143"/>
      <c r="K844" s="144"/>
    </row>
    <row r="845" spans="1:11" x14ac:dyDescent="0.25">
      <c r="A845" s="139"/>
      <c r="B845" s="139"/>
      <c r="C845" s="140"/>
      <c r="D845" s="140"/>
      <c r="E845" s="141"/>
      <c r="F845" s="140"/>
      <c r="G845" s="142"/>
      <c r="H845" s="142"/>
      <c r="I845" s="142"/>
      <c r="J845" s="143"/>
      <c r="K845" s="144"/>
    </row>
    <row r="846" spans="1:11" x14ac:dyDescent="0.25">
      <c r="A846" s="139"/>
      <c r="B846" s="139"/>
      <c r="C846" s="140"/>
      <c r="D846" s="140"/>
      <c r="E846" s="141"/>
      <c r="F846" s="140"/>
      <c r="G846" s="142"/>
      <c r="H846" s="142"/>
      <c r="I846" s="142"/>
      <c r="J846" s="143"/>
      <c r="K846" s="144"/>
    </row>
    <row r="847" spans="1:11" x14ac:dyDescent="0.25">
      <c r="A847" s="139"/>
      <c r="B847" s="139"/>
      <c r="C847" s="140"/>
      <c r="D847" s="140"/>
      <c r="E847" s="141"/>
      <c r="F847" s="140"/>
      <c r="G847" s="142"/>
      <c r="H847" s="142"/>
      <c r="I847" s="142"/>
      <c r="J847" s="143"/>
      <c r="K847" s="144"/>
    </row>
    <row r="848" spans="1:11" x14ac:dyDescent="0.25">
      <c r="A848" s="139"/>
      <c r="B848" s="139"/>
      <c r="C848" s="140"/>
      <c r="D848" s="140"/>
      <c r="E848" s="141"/>
      <c r="F848" s="140"/>
      <c r="G848" s="142"/>
      <c r="H848" s="142"/>
      <c r="I848" s="142"/>
      <c r="J848" s="143"/>
      <c r="K848" s="144"/>
    </row>
    <row r="849" spans="1:11" x14ac:dyDescent="0.25">
      <c r="A849" s="139"/>
      <c r="B849" s="139"/>
      <c r="C849" s="140"/>
      <c r="D849" s="140"/>
      <c r="E849" s="141"/>
      <c r="F849" s="140"/>
      <c r="G849" s="142"/>
      <c r="H849" s="142"/>
      <c r="I849" s="142"/>
      <c r="J849" s="143"/>
      <c r="K849" s="144"/>
    </row>
    <row r="850" spans="1:11" x14ac:dyDescent="0.25">
      <c r="A850" s="139"/>
      <c r="B850" s="139"/>
      <c r="C850" s="140"/>
      <c r="D850" s="140"/>
      <c r="E850" s="141"/>
      <c r="F850" s="140"/>
      <c r="G850" s="142"/>
      <c r="H850" s="142"/>
      <c r="I850" s="142"/>
      <c r="J850" s="143"/>
      <c r="K850" s="144"/>
    </row>
    <row r="851" spans="1:11" x14ac:dyDescent="0.25">
      <c r="A851" s="139"/>
      <c r="B851" s="139"/>
      <c r="C851" s="140"/>
      <c r="D851" s="140"/>
      <c r="E851" s="141"/>
      <c r="F851" s="140"/>
      <c r="G851" s="142"/>
      <c r="H851" s="142"/>
      <c r="I851" s="142"/>
      <c r="J851" s="143"/>
      <c r="K851" s="144"/>
    </row>
    <row r="852" spans="1:11" x14ac:dyDescent="0.25">
      <c r="A852" s="139"/>
      <c r="B852" s="139"/>
      <c r="C852" s="140"/>
      <c r="D852" s="140"/>
      <c r="E852" s="141"/>
      <c r="F852" s="140"/>
      <c r="G852" s="142"/>
      <c r="H852" s="142"/>
      <c r="I852" s="142"/>
      <c r="J852" s="143"/>
      <c r="K852" s="144"/>
    </row>
    <row r="853" spans="1:11" x14ac:dyDescent="0.25">
      <c r="A853" s="139"/>
      <c r="B853" s="139"/>
      <c r="C853" s="140"/>
      <c r="D853" s="140"/>
      <c r="E853" s="141"/>
      <c r="F853" s="140"/>
      <c r="G853" s="142"/>
      <c r="H853" s="142"/>
      <c r="I853" s="142"/>
      <c r="J853" s="143"/>
      <c r="K853" s="144"/>
    </row>
    <row r="854" spans="1:11" x14ac:dyDescent="0.25">
      <c r="A854" s="139"/>
      <c r="B854" s="139"/>
      <c r="C854" s="140"/>
      <c r="D854" s="140"/>
      <c r="E854" s="141"/>
      <c r="F854" s="140"/>
      <c r="G854" s="142"/>
      <c r="H854" s="142"/>
      <c r="I854" s="142"/>
      <c r="J854" s="143"/>
      <c r="K854" s="144"/>
    </row>
    <row r="855" spans="1:11" x14ac:dyDescent="0.25">
      <c r="A855" s="139"/>
      <c r="B855" s="139"/>
      <c r="C855" s="140"/>
      <c r="D855" s="140"/>
      <c r="E855" s="141"/>
      <c r="F855" s="140"/>
      <c r="G855" s="142"/>
      <c r="H855" s="142"/>
      <c r="I855" s="142"/>
      <c r="J855" s="143"/>
      <c r="K855" s="144"/>
    </row>
    <row r="856" spans="1:11" x14ac:dyDescent="0.25">
      <c r="A856" s="139"/>
      <c r="B856" s="139"/>
      <c r="C856" s="140"/>
      <c r="D856" s="140"/>
      <c r="E856" s="141"/>
      <c r="F856" s="140"/>
      <c r="G856" s="142"/>
      <c r="H856" s="142"/>
      <c r="I856" s="142"/>
      <c r="J856" s="143"/>
      <c r="K856" s="144"/>
    </row>
    <row r="857" spans="1:11" x14ac:dyDescent="0.25">
      <c r="A857" s="139"/>
      <c r="B857" s="139"/>
      <c r="C857" s="140"/>
      <c r="D857" s="140"/>
      <c r="E857" s="141"/>
      <c r="F857" s="140"/>
      <c r="G857" s="142"/>
      <c r="H857" s="142"/>
      <c r="I857" s="142"/>
      <c r="J857" s="143"/>
      <c r="K857" s="144"/>
    </row>
    <row r="858" spans="1:11" x14ac:dyDescent="0.25">
      <c r="A858" s="139"/>
      <c r="B858" s="139"/>
      <c r="C858" s="140"/>
      <c r="D858" s="140"/>
      <c r="E858" s="141"/>
      <c r="F858" s="140"/>
      <c r="G858" s="142"/>
      <c r="H858" s="142"/>
      <c r="I858" s="142"/>
      <c r="J858" s="143"/>
      <c r="K858" s="144"/>
    </row>
    <row r="859" spans="1:11" x14ac:dyDescent="0.25">
      <c r="A859" s="139"/>
      <c r="B859" s="139"/>
      <c r="C859" s="140"/>
      <c r="D859" s="140"/>
      <c r="E859" s="141"/>
      <c r="F859" s="140"/>
      <c r="G859" s="142"/>
      <c r="H859" s="142"/>
      <c r="I859" s="142"/>
      <c r="J859" s="143"/>
      <c r="K859" s="144"/>
    </row>
    <row r="860" spans="1:11" x14ac:dyDescent="0.25">
      <c r="A860" s="139"/>
      <c r="B860" s="139"/>
      <c r="C860" s="140"/>
      <c r="D860" s="140"/>
      <c r="E860" s="141"/>
      <c r="F860" s="140"/>
      <c r="G860" s="142"/>
      <c r="H860" s="142"/>
      <c r="I860" s="142"/>
      <c r="J860" s="143"/>
      <c r="K860" s="144"/>
    </row>
    <row r="861" spans="1:11" x14ac:dyDescent="0.25">
      <c r="A861" s="139"/>
      <c r="B861" s="139"/>
      <c r="C861" s="140"/>
      <c r="D861" s="140"/>
      <c r="E861" s="141"/>
      <c r="F861" s="140"/>
      <c r="G861" s="142"/>
      <c r="H861" s="142"/>
      <c r="I861" s="142"/>
      <c r="J861" s="143"/>
      <c r="K861" s="144"/>
    </row>
    <row r="862" spans="1:11" x14ac:dyDescent="0.25">
      <c r="A862" s="139"/>
      <c r="B862" s="139"/>
      <c r="C862" s="140"/>
      <c r="D862" s="140"/>
      <c r="E862" s="141"/>
      <c r="F862" s="140"/>
      <c r="G862" s="142"/>
      <c r="H862" s="142"/>
      <c r="I862" s="142"/>
      <c r="J862" s="143"/>
      <c r="K862" s="144"/>
    </row>
    <row r="863" spans="1:11" x14ac:dyDescent="0.25">
      <c r="A863" s="139"/>
      <c r="B863" s="139"/>
      <c r="C863" s="140"/>
      <c r="D863" s="140"/>
      <c r="E863" s="141"/>
      <c r="F863" s="140"/>
      <c r="G863" s="142"/>
      <c r="H863" s="142"/>
      <c r="I863" s="142"/>
      <c r="J863" s="143"/>
      <c r="K863" s="144"/>
    </row>
    <row r="864" spans="1:11" x14ac:dyDescent="0.25">
      <c r="A864" s="139"/>
      <c r="B864" s="139"/>
      <c r="C864" s="140"/>
      <c r="D864" s="140"/>
      <c r="E864" s="141"/>
      <c r="F864" s="140"/>
      <c r="G864" s="142"/>
      <c r="H864" s="142"/>
      <c r="I864" s="142"/>
      <c r="J864" s="143"/>
      <c r="K864" s="144"/>
    </row>
    <row r="865" spans="1:11" x14ac:dyDescent="0.25">
      <c r="A865" s="139"/>
      <c r="B865" s="139"/>
      <c r="C865" s="140"/>
      <c r="D865" s="140"/>
      <c r="E865" s="141"/>
      <c r="F865" s="140"/>
      <c r="G865" s="142"/>
      <c r="H865" s="142"/>
      <c r="I865" s="142"/>
      <c r="J865" s="143"/>
      <c r="K865" s="144"/>
    </row>
    <row r="866" spans="1:11" x14ac:dyDescent="0.25">
      <c r="A866" s="139"/>
      <c r="B866" s="139"/>
      <c r="C866" s="140"/>
      <c r="D866" s="140"/>
      <c r="E866" s="141"/>
      <c r="F866" s="140"/>
      <c r="G866" s="142"/>
      <c r="H866" s="142"/>
      <c r="I866" s="142"/>
      <c r="J866" s="143"/>
      <c r="K866" s="144"/>
    </row>
    <row r="867" spans="1:11" x14ac:dyDescent="0.25">
      <c r="A867" s="139"/>
      <c r="B867" s="139"/>
      <c r="C867" s="140"/>
      <c r="D867" s="140"/>
      <c r="E867" s="141"/>
      <c r="F867" s="140"/>
      <c r="G867" s="142"/>
      <c r="H867" s="142"/>
      <c r="I867" s="142"/>
      <c r="J867" s="143"/>
      <c r="K867" s="144"/>
    </row>
    <row r="868" spans="1:11" x14ac:dyDescent="0.25">
      <c r="A868" s="139"/>
      <c r="B868" s="139"/>
      <c r="C868" s="140"/>
      <c r="D868" s="140"/>
      <c r="E868" s="141"/>
      <c r="F868" s="140"/>
      <c r="G868" s="142"/>
      <c r="H868" s="142"/>
      <c r="I868" s="142"/>
      <c r="J868" s="143"/>
      <c r="K868" s="144"/>
    </row>
    <row r="869" spans="1:11" x14ac:dyDescent="0.25">
      <c r="A869" s="139"/>
      <c r="B869" s="139"/>
      <c r="C869" s="140"/>
      <c r="D869" s="140"/>
      <c r="E869" s="141"/>
      <c r="F869" s="140"/>
      <c r="G869" s="142"/>
      <c r="H869" s="142"/>
      <c r="I869" s="142"/>
      <c r="J869" s="143"/>
      <c r="K869" s="144"/>
    </row>
    <row r="870" spans="1:11" x14ac:dyDescent="0.25">
      <c r="A870" s="139"/>
      <c r="B870" s="139"/>
      <c r="C870" s="140"/>
      <c r="D870" s="140"/>
      <c r="E870" s="141"/>
      <c r="F870" s="140"/>
      <c r="G870" s="142"/>
      <c r="H870" s="142"/>
      <c r="I870" s="142"/>
      <c r="J870" s="143"/>
      <c r="K870" s="144"/>
    </row>
    <row r="871" spans="1:11" x14ac:dyDescent="0.25">
      <c r="A871" s="139"/>
      <c r="B871" s="139"/>
      <c r="C871" s="140"/>
      <c r="D871" s="140"/>
      <c r="E871" s="141"/>
      <c r="F871" s="140"/>
      <c r="G871" s="142"/>
      <c r="H871" s="142"/>
      <c r="I871" s="142"/>
      <c r="J871" s="143"/>
      <c r="K871" s="144"/>
    </row>
    <row r="872" spans="1:11" x14ac:dyDescent="0.25">
      <c r="A872" s="139"/>
      <c r="B872" s="139"/>
      <c r="C872" s="140"/>
      <c r="D872" s="140"/>
      <c r="E872" s="141"/>
      <c r="F872" s="140"/>
      <c r="G872" s="142"/>
      <c r="H872" s="142"/>
      <c r="I872" s="142"/>
      <c r="J872" s="143"/>
      <c r="K872" s="144"/>
    </row>
    <row r="873" spans="1:11" x14ac:dyDescent="0.25">
      <c r="A873" s="139"/>
      <c r="B873" s="139"/>
      <c r="C873" s="140"/>
      <c r="D873" s="140"/>
      <c r="E873" s="141"/>
      <c r="F873" s="140"/>
      <c r="G873" s="142"/>
      <c r="H873" s="142"/>
      <c r="I873" s="142"/>
      <c r="J873" s="143"/>
      <c r="K873" s="144"/>
    </row>
    <row r="874" spans="1:11" x14ac:dyDescent="0.25">
      <c r="A874" s="139"/>
      <c r="B874" s="139"/>
      <c r="C874" s="140"/>
      <c r="D874" s="140"/>
      <c r="E874" s="141"/>
      <c r="F874" s="140"/>
      <c r="G874" s="142"/>
      <c r="H874" s="142"/>
      <c r="I874" s="142"/>
      <c r="J874" s="143"/>
      <c r="K874" s="144"/>
    </row>
    <row r="875" spans="1:11" x14ac:dyDescent="0.25">
      <c r="A875" s="139"/>
      <c r="B875" s="139"/>
      <c r="C875" s="140"/>
      <c r="D875" s="140"/>
      <c r="E875" s="141"/>
      <c r="F875" s="140"/>
      <c r="G875" s="142"/>
      <c r="H875" s="142"/>
      <c r="I875" s="142"/>
      <c r="J875" s="143"/>
      <c r="K875" s="144"/>
    </row>
    <row r="876" spans="1:11" x14ac:dyDescent="0.25">
      <c r="A876" s="139"/>
      <c r="B876" s="139"/>
      <c r="C876" s="140"/>
      <c r="D876" s="140"/>
      <c r="E876" s="141"/>
      <c r="F876" s="140"/>
      <c r="G876" s="142"/>
      <c r="H876" s="142"/>
      <c r="I876" s="142"/>
      <c r="J876" s="143"/>
      <c r="K876" s="144"/>
    </row>
    <row r="877" spans="1:11" x14ac:dyDescent="0.25">
      <c r="A877" s="139"/>
      <c r="B877" s="139"/>
      <c r="C877" s="140"/>
      <c r="D877" s="140"/>
      <c r="E877" s="141"/>
      <c r="F877" s="140"/>
      <c r="G877" s="142"/>
      <c r="H877" s="142"/>
      <c r="I877" s="142"/>
      <c r="J877" s="143"/>
      <c r="K877" s="144"/>
    </row>
    <row r="878" spans="1:11" x14ac:dyDescent="0.25">
      <c r="A878" s="139"/>
      <c r="B878" s="139"/>
      <c r="C878" s="140"/>
      <c r="D878" s="140"/>
      <c r="E878" s="141"/>
      <c r="F878" s="140"/>
      <c r="G878" s="142"/>
      <c r="H878" s="142"/>
      <c r="I878" s="142"/>
      <c r="J878" s="143"/>
      <c r="K878" s="144"/>
    </row>
    <row r="879" spans="1:11" x14ac:dyDescent="0.25">
      <c r="A879" s="139"/>
      <c r="B879" s="139"/>
      <c r="C879" s="140"/>
      <c r="D879" s="140"/>
      <c r="E879" s="141"/>
      <c r="F879" s="140"/>
      <c r="G879" s="142"/>
      <c r="H879" s="142"/>
      <c r="I879" s="142"/>
      <c r="J879" s="143"/>
      <c r="K879" s="144"/>
    </row>
    <row r="880" spans="1:11" x14ac:dyDescent="0.25">
      <c r="A880" s="139"/>
      <c r="B880" s="139"/>
      <c r="C880" s="140"/>
      <c r="D880" s="140"/>
      <c r="E880" s="141"/>
      <c r="F880" s="140"/>
      <c r="G880" s="142"/>
      <c r="H880" s="142"/>
      <c r="I880" s="142"/>
      <c r="J880" s="143"/>
      <c r="K880" s="144"/>
    </row>
    <row r="881" spans="1:11" x14ac:dyDescent="0.25">
      <c r="A881" s="139"/>
      <c r="B881" s="139"/>
      <c r="C881" s="140"/>
      <c r="D881" s="140"/>
      <c r="E881" s="141"/>
      <c r="F881" s="140"/>
      <c r="G881" s="142"/>
      <c r="H881" s="142"/>
      <c r="I881" s="142"/>
      <c r="J881" s="143"/>
      <c r="K881" s="144"/>
    </row>
    <row r="882" spans="1:11" x14ac:dyDescent="0.25">
      <c r="A882" s="139"/>
      <c r="B882" s="139"/>
      <c r="C882" s="140"/>
      <c r="D882" s="140"/>
      <c r="E882" s="141"/>
      <c r="F882" s="140"/>
      <c r="G882" s="142"/>
      <c r="H882" s="142"/>
      <c r="I882" s="142"/>
      <c r="J882" s="143"/>
      <c r="K882" s="144"/>
    </row>
    <row r="883" spans="1:11" x14ac:dyDescent="0.25">
      <c r="A883" s="139"/>
      <c r="B883" s="139"/>
      <c r="C883" s="140"/>
      <c r="D883" s="140"/>
      <c r="E883" s="141"/>
      <c r="F883" s="140"/>
      <c r="G883" s="142"/>
      <c r="H883" s="142"/>
      <c r="I883" s="142"/>
      <c r="J883" s="143"/>
      <c r="K883" s="144"/>
    </row>
    <row r="884" spans="1:11" x14ac:dyDescent="0.25">
      <c r="A884" s="139"/>
      <c r="B884" s="139"/>
      <c r="C884" s="140"/>
      <c r="D884" s="140"/>
      <c r="E884" s="141"/>
      <c r="F884" s="140"/>
      <c r="G884" s="142"/>
      <c r="H884" s="142"/>
      <c r="I884" s="142"/>
      <c r="J884" s="143"/>
      <c r="K884" s="144"/>
    </row>
    <row r="885" spans="1:11" x14ac:dyDescent="0.25">
      <c r="A885" s="139"/>
      <c r="B885" s="139"/>
      <c r="C885" s="140"/>
      <c r="D885" s="140"/>
      <c r="E885" s="141"/>
      <c r="F885" s="140"/>
      <c r="G885" s="142"/>
      <c r="H885" s="142"/>
      <c r="I885" s="142"/>
      <c r="J885" s="143"/>
      <c r="K885" s="144"/>
    </row>
    <row r="886" spans="1:11" x14ac:dyDescent="0.25">
      <c r="A886" s="139"/>
      <c r="B886" s="139"/>
      <c r="C886" s="140"/>
      <c r="D886" s="140"/>
      <c r="E886" s="141"/>
      <c r="F886" s="140"/>
      <c r="G886" s="142"/>
      <c r="H886" s="142"/>
      <c r="I886" s="142"/>
      <c r="J886" s="143"/>
      <c r="K886" s="144"/>
    </row>
    <row r="887" spans="1:11" x14ac:dyDescent="0.25">
      <c r="A887" s="139"/>
      <c r="B887" s="139"/>
      <c r="C887" s="140"/>
      <c r="D887" s="140"/>
      <c r="E887" s="141"/>
      <c r="F887" s="140"/>
      <c r="G887" s="142"/>
      <c r="H887" s="142"/>
      <c r="I887" s="142"/>
      <c r="J887" s="143"/>
      <c r="K887" s="144"/>
    </row>
    <row r="888" spans="1:11" x14ac:dyDescent="0.25">
      <c r="A888" s="139"/>
      <c r="B888" s="139"/>
      <c r="C888" s="140"/>
      <c r="D888" s="140"/>
      <c r="E888" s="141"/>
      <c r="F888" s="140"/>
      <c r="G888" s="142"/>
      <c r="H888" s="142"/>
      <c r="I888" s="142"/>
      <c r="J888" s="143"/>
      <c r="K888" s="144"/>
    </row>
    <row r="889" spans="1:11" x14ac:dyDescent="0.25">
      <c r="A889" s="139"/>
      <c r="B889" s="139"/>
      <c r="C889" s="140"/>
      <c r="D889" s="140"/>
      <c r="E889" s="141"/>
      <c r="F889" s="140"/>
      <c r="G889" s="142"/>
      <c r="H889" s="142"/>
      <c r="I889" s="142"/>
      <c r="J889" s="143"/>
      <c r="K889" s="144"/>
    </row>
    <row r="890" spans="1:11" x14ac:dyDescent="0.25">
      <c r="A890" s="139"/>
      <c r="B890" s="139"/>
      <c r="C890" s="140"/>
      <c r="D890" s="140"/>
      <c r="E890" s="141"/>
      <c r="F890" s="140"/>
      <c r="G890" s="142"/>
      <c r="H890" s="142"/>
      <c r="I890" s="142"/>
      <c r="J890" s="143"/>
      <c r="K890" s="144"/>
    </row>
    <row r="891" spans="1:11" x14ac:dyDescent="0.25">
      <c r="A891" s="139"/>
      <c r="B891" s="139"/>
      <c r="C891" s="140"/>
      <c r="D891" s="140"/>
      <c r="E891" s="141"/>
      <c r="F891" s="140"/>
      <c r="G891" s="142"/>
      <c r="H891" s="142"/>
      <c r="I891" s="142"/>
      <c r="J891" s="143"/>
      <c r="K891" s="144"/>
    </row>
    <row r="892" spans="1:11" x14ac:dyDescent="0.25">
      <c r="A892" s="139"/>
      <c r="B892" s="139"/>
      <c r="C892" s="140"/>
      <c r="D892" s="140"/>
      <c r="E892" s="141"/>
      <c r="F892" s="140"/>
      <c r="G892" s="142"/>
      <c r="H892" s="142"/>
      <c r="I892" s="142"/>
      <c r="J892" s="143"/>
      <c r="K892" s="144"/>
    </row>
    <row r="893" spans="1:11" x14ac:dyDescent="0.25">
      <c r="A893" s="139"/>
      <c r="B893" s="139"/>
      <c r="C893" s="140"/>
      <c r="D893" s="140"/>
      <c r="E893" s="141"/>
      <c r="F893" s="140"/>
      <c r="G893" s="142"/>
      <c r="H893" s="142"/>
      <c r="I893" s="142"/>
      <c r="J893" s="143"/>
      <c r="K893" s="144"/>
    </row>
    <row r="894" spans="1:11" x14ac:dyDescent="0.25">
      <c r="A894" s="139"/>
      <c r="B894" s="139"/>
      <c r="C894" s="140"/>
      <c r="D894" s="140"/>
      <c r="E894" s="141"/>
      <c r="F894" s="140"/>
      <c r="G894" s="142"/>
      <c r="H894" s="142"/>
      <c r="I894" s="142"/>
      <c r="J894" s="143"/>
      <c r="K894" s="144"/>
    </row>
    <row r="895" spans="1:11" x14ac:dyDescent="0.25">
      <c r="A895" s="139"/>
      <c r="B895" s="139"/>
      <c r="C895" s="140"/>
      <c r="D895" s="140"/>
      <c r="E895" s="141"/>
      <c r="F895" s="140"/>
      <c r="G895" s="142"/>
      <c r="H895" s="142"/>
      <c r="I895" s="142"/>
      <c r="J895" s="143"/>
      <c r="K895" s="144"/>
    </row>
    <row r="896" spans="1:11" x14ac:dyDescent="0.25">
      <c r="A896" s="139"/>
      <c r="B896" s="139"/>
      <c r="C896" s="140"/>
      <c r="D896" s="140"/>
      <c r="E896" s="141"/>
      <c r="F896" s="140"/>
      <c r="G896" s="142"/>
      <c r="H896" s="142"/>
      <c r="I896" s="142"/>
      <c r="J896" s="143"/>
      <c r="K896" s="144"/>
    </row>
    <row r="897" spans="1:11" x14ac:dyDescent="0.25">
      <c r="A897" s="139"/>
      <c r="B897" s="139"/>
      <c r="C897" s="140"/>
      <c r="D897" s="140"/>
      <c r="E897" s="141"/>
      <c r="F897" s="140"/>
      <c r="G897" s="142"/>
      <c r="H897" s="142"/>
      <c r="I897" s="142"/>
      <c r="J897" s="143"/>
      <c r="K897" s="144"/>
    </row>
    <row r="898" spans="1:11" x14ac:dyDescent="0.25">
      <c r="A898" s="139"/>
      <c r="B898" s="139"/>
      <c r="C898" s="140"/>
      <c r="D898" s="140"/>
      <c r="E898" s="141"/>
      <c r="F898" s="140"/>
      <c r="G898" s="142"/>
      <c r="H898" s="142"/>
      <c r="I898" s="142"/>
      <c r="J898" s="143"/>
      <c r="K898" s="144"/>
    </row>
    <row r="899" spans="1:11" x14ac:dyDescent="0.25">
      <c r="A899" s="139"/>
      <c r="B899" s="139"/>
      <c r="C899" s="140"/>
      <c r="D899" s="140"/>
      <c r="E899" s="141"/>
      <c r="F899" s="140"/>
      <c r="G899" s="142"/>
      <c r="H899" s="142"/>
      <c r="I899" s="142"/>
      <c r="J899" s="143"/>
      <c r="K899" s="144"/>
    </row>
    <row r="900" spans="1:11" x14ac:dyDescent="0.25">
      <c r="A900" s="139"/>
      <c r="B900" s="139"/>
      <c r="C900" s="140"/>
      <c r="D900" s="140"/>
      <c r="E900" s="141"/>
      <c r="F900" s="140"/>
      <c r="G900" s="142"/>
      <c r="H900" s="142"/>
      <c r="I900" s="142"/>
      <c r="J900" s="143"/>
      <c r="K900" s="144"/>
    </row>
    <row r="901" spans="1:11" x14ac:dyDescent="0.25">
      <c r="A901" s="139"/>
      <c r="B901" s="139"/>
      <c r="C901" s="140"/>
      <c r="D901" s="140"/>
      <c r="E901" s="141"/>
      <c r="F901" s="140"/>
      <c r="G901" s="142"/>
      <c r="H901" s="142"/>
      <c r="I901" s="142"/>
      <c r="J901" s="143"/>
      <c r="K901" s="144"/>
    </row>
    <row r="902" spans="1:11" x14ac:dyDescent="0.25">
      <c r="A902" s="139"/>
      <c r="B902" s="139"/>
      <c r="C902" s="140"/>
      <c r="D902" s="140"/>
      <c r="E902" s="141"/>
      <c r="F902" s="140"/>
      <c r="G902" s="142"/>
      <c r="H902" s="142"/>
      <c r="I902" s="142"/>
      <c r="J902" s="143"/>
      <c r="K902" s="144"/>
    </row>
    <row r="903" spans="1:11" x14ac:dyDescent="0.25">
      <c r="A903" s="139"/>
      <c r="B903" s="139"/>
      <c r="C903" s="140"/>
      <c r="D903" s="140"/>
      <c r="E903" s="141"/>
      <c r="F903" s="140"/>
      <c r="G903" s="142"/>
      <c r="H903" s="142"/>
      <c r="I903" s="142"/>
      <c r="J903" s="143"/>
      <c r="K903" s="144"/>
    </row>
    <row r="904" spans="1:11" x14ac:dyDescent="0.25">
      <c r="A904" s="139"/>
      <c r="B904" s="139"/>
      <c r="C904" s="140"/>
      <c r="D904" s="140"/>
      <c r="E904" s="141"/>
      <c r="F904" s="140"/>
      <c r="G904" s="142"/>
      <c r="H904" s="142"/>
      <c r="I904" s="142"/>
      <c r="J904" s="143"/>
      <c r="K904" s="144"/>
    </row>
    <row r="905" spans="1:11" x14ac:dyDescent="0.25">
      <c r="A905" s="139"/>
      <c r="B905" s="139"/>
      <c r="C905" s="140"/>
      <c r="D905" s="140"/>
      <c r="E905" s="141"/>
      <c r="F905" s="140"/>
      <c r="G905" s="142"/>
      <c r="H905" s="142"/>
      <c r="I905" s="142"/>
      <c r="J905" s="143"/>
      <c r="K905" s="144"/>
    </row>
    <row r="906" spans="1:11" x14ac:dyDescent="0.25">
      <c r="A906" s="139"/>
      <c r="B906" s="139"/>
      <c r="C906" s="140"/>
      <c r="D906" s="140"/>
      <c r="E906" s="141"/>
      <c r="F906" s="140"/>
      <c r="G906" s="142"/>
      <c r="H906" s="142"/>
      <c r="I906" s="142"/>
      <c r="J906" s="143"/>
      <c r="K906" s="144"/>
    </row>
    <row r="907" spans="1:11" x14ac:dyDescent="0.25">
      <c r="A907" s="139"/>
      <c r="B907" s="139"/>
      <c r="C907" s="140"/>
      <c r="D907" s="140"/>
      <c r="E907" s="141"/>
      <c r="F907" s="140"/>
      <c r="G907" s="142"/>
      <c r="H907" s="142"/>
      <c r="I907" s="142"/>
      <c r="J907" s="143"/>
      <c r="K907" s="144"/>
    </row>
    <row r="908" spans="1:11" x14ac:dyDescent="0.25">
      <c r="A908" s="139"/>
      <c r="B908" s="139"/>
      <c r="C908" s="140"/>
      <c r="D908" s="140"/>
      <c r="E908" s="141"/>
      <c r="F908" s="140"/>
      <c r="G908" s="142"/>
      <c r="H908" s="142"/>
      <c r="I908" s="142"/>
      <c r="J908" s="143"/>
      <c r="K908" s="144"/>
    </row>
    <row r="909" spans="1:11" x14ac:dyDescent="0.25">
      <c r="A909" s="139"/>
      <c r="B909" s="139"/>
      <c r="C909" s="140"/>
      <c r="D909" s="140"/>
      <c r="E909" s="141"/>
      <c r="F909" s="140"/>
      <c r="G909" s="142"/>
      <c r="H909" s="142"/>
      <c r="I909" s="142"/>
      <c r="J909" s="143"/>
      <c r="K909" s="144"/>
    </row>
    <row r="910" spans="1:11" x14ac:dyDescent="0.25">
      <c r="A910" s="139"/>
      <c r="B910" s="139"/>
      <c r="C910" s="140"/>
      <c r="D910" s="140"/>
      <c r="E910" s="141"/>
      <c r="F910" s="140"/>
      <c r="G910" s="142"/>
      <c r="H910" s="142"/>
      <c r="I910" s="142"/>
      <c r="J910" s="143"/>
      <c r="K910" s="144"/>
    </row>
    <row r="911" spans="1:11" x14ac:dyDescent="0.25">
      <c r="A911" s="139"/>
      <c r="B911" s="139"/>
      <c r="C911" s="140"/>
      <c r="D911" s="140"/>
      <c r="E911" s="141"/>
      <c r="F911" s="140"/>
      <c r="G911" s="142"/>
      <c r="H911" s="142"/>
      <c r="I911" s="142"/>
      <c r="J911" s="143"/>
      <c r="K911" s="144"/>
    </row>
    <row r="912" spans="1:11" x14ac:dyDescent="0.25">
      <c r="A912" s="139"/>
      <c r="B912" s="139"/>
      <c r="C912" s="140"/>
      <c r="D912" s="140"/>
      <c r="E912" s="141"/>
      <c r="F912" s="140"/>
      <c r="G912" s="142"/>
      <c r="H912" s="142"/>
      <c r="I912" s="142"/>
      <c r="J912" s="143"/>
      <c r="K912" s="144"/>
    </row>
    <row r="913" spans="1:11" x14ac:dyDescent="0.25">
      <c r="A913" s="139"/>
      <c r="B913" s="139"/>
      <c r="C913" s="140"/>
      <c r="D913" s="140"/>
      <c r="E913" s="141"/>
      <c r="F913" s="140"/>
      <c r="G913" s="142"/>
      <c r="H913" s="142"/>
      <c r="I913" s="142"/>
      <c r="J913" s="143"/>
      <c r="K913" s="144"/>
    </row>
    <row r="914" spans="1:11" x14ac:dyDescent="0.25">
      <c r="A914" s="139"/>
      <c r="B914" s="139"/>
      <c r="C914" s="140"/>
      <c r="D914" s="140"/>
      <c r="E914" s="141"/>
      <c r="F914" s="140"/>
      <c r="G914" s="142"/>
      <c r="H914" s="142"/>
      <c r="I914" s="142"/>
      <c r="J914" s="143"/>
      <c r="K914" s="144"/>
    </row>
    <row r="915" spans="1:11" x14ac:dyDescent="0.25">
      <c r="A915" s="139"/>
      <c r="B915" s="139"/>
      <c r="C915" s="140"/>
      <c r="D915" s="140"/>
      <c r="E915" s="141"/>
      <c r="F915" s="140"/>
      <c r="G915" s="142"/>
      <c r="H915" s="142"/>
      <c r="I915" s="142"/>
      <c r="J915" s="143"/>
      <c r="K915" s="144"/>
    </row>
    <row r="916" spans="1:11" x14ac:dyDescent="0.25">
      <c r="A916" s="139"/>
      <c r="B916" s="139"/>
      <c r="C916" s="140"/>
      <c r="D916" s="140"/>
      <c r="E916" s="141"/>
      <c r="F916" s="140"/>
      <c r="G916" s="142"/>
      <c r="H916" s="142"/>
      <c r="I916" s="142"/>
      <c r="J916" s="143"/>
      <c r="K916" s="144"/>
    </row>
    <row r="917" spans="1:11" x14ac:dyDescent="0.25">
      <c r="A917" s="139"/>
      <c r="B917" s="139"/>
      <c r="C917" s="140"/>
      <c r="D917" s="140"/>
      <c r="E917" s="141"/>
      <c r="F917" s="140"/>
      <c r="G917" s="142"/>
      <c r="H917" s="142"/>
      <c r="I917" s="142"/>
      <c r="J917" s="143"/>
      <c r="K917" s="144"/>
    </row>
    <row r="918" spans="1:11" x14ac:dyDescent="0.25">
      <c r="A918" s="139"/>
      <c r="B918" s="139"/>
      <c r="C918" s="140"/>
      <c r="D918" s="140"/>
      <c r="E918" s="141"/>
      <c r="F918" s="140"/>
      <c r="G918" s="142"/>
      <c r="H918" s="142"/>
      <c r="I918" s="142"/>
      <c r="J918" s="143"/>
      <c r="K918" s="144"/>
    </row>
    <row r="919" spans="1:11" x14ac:dyDescent="0.25">
      <c r="A919" s="139"/>
      <c r="B919" s="139"/>
      <c r="C919" s="140"/>
      <c r="D919" s="140"/>
      <c r="E919" s="141"/>
      <c r="F919" s="140"/>
      <c r="G919" s="142"/>
      <c r="H919" s="142"/>
      <c r="I919" s="142"/>
      <c r="J919" s="143"/>
      <c r="K919" s="144"/>
    </row>
    <row r="920" spans="1:11" x14ac:dyDescent="0.25">
      <c r="A920" s="139"/>
      <c r="B920" s="139"/>
      <c r="C920" s="140"/>
      <c r="D920" s="140"/>
      <c r="E920" s="141"/>
      <c r="F920" s="140"/>
      <c r="G920" s="142"/>
      <c r="H920" s="142"/>
      <c r="I920" s="142"/>
      <c r="J920" s="143"/>
      <c r="K920" s="144"/>
    </row>
    <row r="921" spans="1:11" x14ac:dyDescent="0.25">
      <c r="A921" s="139"/>
      <c r="B921" s="139"/>
      <c r="C921" s="140"/>
      <c r="D921" s="140"/>
      <c r="E921" s="141"/>
      <c r="F921" s="140"/>
      <c r="G921" s="142"/>
      <c r="H921" s="142"/>
      <c r="I921" s="142"/>
      <c r="J921" s="143"/>
      <c r="K921" s="144"/>
    </row>
    <row r="922" spans="1:11" x14ac:dyDescent="0.25">
      <c r="A922" s="139"/>
      <c r="B922" s="139"/>
      <c r="C922" s="140"/>
      <c r="D922" s="140"/>
      <c r="E922" s="141"/>
      <c r="F922" s="140"/>
      <c r="G922" s="142"/>
      <c r="H922" s="142"/>
      <c r="I922" s="142"/>
      <c r="J922" s="143"/>
      <c r="K922" s="144"/>
    </row>
    <row r="923" spans="1:11" x14ac:dyDescent="0.25">
      <c r="A923" s="139"/>
      <c r="B923" s="139"/>
      <c r="C923" s="140"/>
      <c r="D923" s="140"/>
      <c r="E923" s="141"/>
      <c r="F923" s="140"/>
      <c r="G923" s="142"/>
      <c r="H923" s="142"/>
      <c r="I923" s="142"/>
      <c r="J923" s="143"/>
      <c r="K923" s="144"/>
    </row>
    <row r="924" spans="1:11" x14ac:dyDescent="0.25">
      <c r="A924" s="139"/>
      <c r="B924" s="139"/>
      <c r="C924" s="140"/>
      <c r="D924" s="140"/>
      <c r="E924" s="141"/>
      <c r="F924" s="140"/>
      <c r="G924" s="142"/>
      <c r="H924" s="142"/>
      <c r="I924" s="142"/>
      <c r="J924" s="143"/>
      <c r="K924" s="144"/>
    </row>
    <row r="925" spans="1:11" x14ac:dyDescent="0.25">
      <c r="A925" s="139"/>
      <c r="B925" s="139"/>
      <c r="C925" s="140"/>
      <c r="D925" s="140"/>
      <c r="E925" s="141"/>
      <c r="F925" s="140"/>
      <c r="G925" s="142"/>
      <c r="H925" s="142"/>
      <c r="I925" s="142"/>
      <c r="J925" s="143"/>
      <c r="K925" s="144"/>
    </row>
    <row r="926" spans="1:11" x14ac:dyDescent="0.25">
      <c r="A926" s="139"/>
      <c r="B926" s="139"/>
      <c r="C926" s="140"/>
      <c r="D926" s="140"/>
      <c r="E926" s="141"/>
      <c r="F926" s="140"/>
      <c r="G926" s="142"/>
      <c r="H926" s="142"/>
      <c r="I926" s="142"/>
      <c r="J926" s="143"/>
      <c r="K926" s="144"/>
    </row>
    <row r="927" spans="1:11" x14ac:dyDescent="0.25">
      <c r="A927" s="139"/>
      <c r="B927" s="139"/>
      <c r="C927" s="140"/>
      <c r="D927" s="140"/>
      <c r="E927" s="141"/>
      <c r="F927" s="140"/>
      <c r="G927" s="142"/>
      <c r="H927" s="142"/>
      <c r="I927" s="142"/>
      <c r="J927" s="143"/>
      <c r="K927" s="144"/>
    </row>
    <row r="928" spans="1:11" x14ac:dyDescent="0.25">
      <c r="A928" s="139"/>
      <c r="B928" s="139"/>
      <c r="C928" s="140"/>
      <c r="D928" s="140"/>
      <c r="E928" s="141"/>
      <c r="F928" s="140"/>
      <c r="G928" s="142"/>
      <c r="H928" s="142"/>
      <c r="I928" s="142"/>
      <c r="J928" s="143"/>
      <c r="K928" s="144"/>
    </row>
    <row r="929" spans="1:11" x14ac:dyDescent="0.25">
      <c r="A929" s="139"/>
      <c r="B929" s="139"/>
      <c r="C929" s="140"/>
      <c r="D929" s="140"/>
      <c r="E929" s="141"/>
      <c r="F929" s="140"/>
      <c r="G929" s="142"/>
      <c r="H929" s="142"/>
      <c r="I929" s="142"/>
      <c r="J929" s="143"/>
      <c r="K929" s="144"/>
    </row>
    <row r="930" spans="1:11" x14ac:dyDescent="0.25">
      <c r="A930" s="139"/>
      <c r="B930" s="139"/>
      <c r="C930" s="140"/>
      <c r="D930" s="140"/>
      <c r="E930" s="141"/>
      <c r="F930" s="140"/>
      <c r="G930" s="142"/>
      <c r="H930" s="142"/>
      <c r="I930" s="142"/>
      <c r="J930" s="143"/>
      <c r="K930" s="144"/>
    </row>
    <row r="931" spans="1:11" x14ac:dyDescent="0.25">
      <c r="A931" s="139"/>
      <c r="B931" s="139"/>
      <c r="C931" s="140"/>
      <c r="D931" s="140"/>
      <c r="E931" s="141"/>
      <c r="F931" s="140"/>
      <c r="G931" s="142"/>
      <c r="H931" s="142"/>
      <c r="I931" s="142"/>
      <c r="J931" s="143"/>
      <c r="K931" s="144"/>
    </row>
    <row r="932" spans="1:11" x14ac:dyDescent="0.25">
      <c r="A932" s="139"/>
      <c r="B932" s="139"/>
      <c r="C932" s="140"/>
      <c r="D932" s="140"/>
      <c r="E932" s="141"/>
      <c r="F932" s="140"/>
      <c r="G932" s="142"/>
      <c r="H932" s="142"/>
      <c r="I932" s="142"/>
      <c r="J932" s="143"/>
      <c r="K932" s="144"/>
    </row>
    <row r="933" spans="1:11" x14ac:dyDescent="0.25">
      <c r="A933" s="139"/>
      <c r="B933" s="139"/>
      <c r="C933" s="140"/>
      <c r="D933" s="140"/>
      <c r="E933" s="141"/>
      <c r="F933" s="140"/>
      <c r="G933" s="142"/>
      <c r="H933" s="142"/>
      <c r="I933" s="142"/>
      <c r="J933" s="143"/>
      <c r="K933" s="144"/>
    </row>
    <row r="934" spans="1:11" x14ac:dyDescent="0.25">
      <c r="A934" s="139"/>
      <c r="B934" s="139"/>
      <c r="C934" s="140"/>
      <c r="D934" s="140"/>
      <c r="E934" s="141"/>
      <c r="F934" s="140"/>
      <c r="G934" s="142"/>
      <c r="H934" s="142"/>
      <c r="I934" s="142"/>
      <c r="J934" s="143"/>
      <c r="K934" s="144"/>
    </row>
    <row r="935" spans="1:11" x14ac:dyDescent="0.25">
      <c r="A935" s="139"/>
      <c r="B935" s="139"/>
      <c r="C935" s="140"/>
      <c r="D935" s="140"/>
      <c r="E935" s="141"/>
      <c r="F935" s="140"/>
      <c r="G935" s="142"/>
      <c r="H935" s="142"/>
      <c r="I935" s="142"/>
      <c r="J935" s="143"/>
      <c r="K935" s="144"/>
    </row>
    <row r="936" spans="1:11" x14ac:dyDescent="0.25">
      <c r="A936" s="139"/>
      <c r="B936" s="139"/>
      <c r="C936" s="140"/>
      <c r="D936" s="140"/>
      <c r="E936" s="141"/>
      <c r="F936" s="140"/>
      <c r="G936" s="142"/>
      <c r="H936" s="142"/>
      <c r="I936" s="142"/>
      <c r="J936" s="143"/>
      <c r="K936" s="144"/>
    </row>
    <row r="937" spans="1:11" x14ac:dyDescent="0.25">
      <c r="A937" s="139"/>
      <c r="B937" s="139"/>
      <c r="C937" s="140"/>
      <c r="D937" s="140"/>
      <c r="E937" s="141"/>
      <c r="F937" s="140"/>
      <c r="G937" s="142"/>
      <c r="H937" s="142"/>
      <c r="I937" s="142"/>
      <c r="J937" s="143"/>
      <c r="K937" s="144"/>
    </row>
    <row r="938" spans="1:11" x14ac:dyDescent="0.25">
      <c r="A938" s="139"/>
      <c r="B938" s="139"/>
      <c r="C938" s="140"/>
      <c r="D938" s="140"/>
      <c r="E938" s="141"/>
      <c r="F938" s="140"/>
      <c r="G938" s="142"/>
      <c r="H938" s="142"/>
      <c r="I938" s="142"/>
      <c r="J938" s="143"/>
      <c r="K938" s="144"/>
    </row>
    <row r="939" spans="1:11" x14ac:dyDescent="0.25">
      <c r="A939" s="139"/>
      <c r="B939" s="139"/>
      <c r="C939" s="140"/>
      <c r="D939" s="140"/>
      <c r="E939" s="141"/>
      <c r="F939" s="140"/>
      <c r="G939" s="142"/>
      <c r="H939" s="142"/>
      <c r="I939" s="142"/>
      <c r="J939" s="143"/>
      <c r="K939" s="144"/>
    </row>
    <row r="940" spans="1:11" x14ac:dyDescent="0.25">
      <c r="A940" s="139"/>
      <c r="B940" s="139"/>
      <c r="C940" s="140"/>
      <c r="D940" s="140"/>
      <c r="E940" s="141"/>
      <c r="F940" s="140"/>
      <c r="G940" s="142"/>
      <c r="H940" s="142"/>
      <c r="I940" s="142"/>
      <c r="J940" s="143"/>
      <c r="K940" s="144"/>
    </row>
    <row r="941" spans="1:11" x14ac:dyDescent="0.25">
      <c r="A941" s="139"/>
      <c r="B941" s="139"/>
      <c r="C941" s="140"/>
      <c r="D941" s="140"/>
      <c r="E941" s="141"/>
      <c r="F941" s="140"/>
      <c r="G941" s="142"/>
      <c r="H941" s="142"/>
      <c r="I941" s="142"/>
      <c r="J941" s="143"/>
      <c r="K941" s="144"/>
    </row>
    <row r="942" spans="1:11" x14ac:dyDescent="0.25">
      <c r="A942" s="139"/>
      <c r="B942" s="139"/>
      <c r="C942" s="140"/>
      <c r="D942" s="140"/>
      <c r="E942" s="141"/>
      <c r="F942" s="140"/>
      <c r="G942" s="142"/>
      <c r="H942" s="142"/>
      <c r="I942" s="142"/>
      <c r="J942" s="143"/>
      <c r="K942" s="144"/>
    </row>
    <row r="943" spans="1:11" x14ac:dyDescent="0.25">
      <c r="A943" s="139"/>
      <c r="B943" s="139"/>
      <c r="C943" s="140"/>
      <c r="D943" s="140"/>
      <c r="E943" s="141"/>
      <c r="F943" s="140"/>
      <c r="G943" s="142"/>
      <c r="H943" s="142"/>
      <c r="I943" s="142"/>
      <c r="J943" s="143"/>
      <c r="K943" s="144"/>
    </row>
    <row r="944" spans="1:11" x14ac:dyDescent="0.25">
      <c r="A944" s="139"/>
      <c r="B944" s="139"/>
      <c r="C944" s="140"/>
      <c r="D944" s="140"/>
      <c r="E944" s="141"/>
      <c r="F944" s="140"/>
      <c r="G944" s="142"/>
      <c r="H944" s="142"/>
      <c r="I944" s="142"/>
      <c r="J944" s="143"/>
      <c r="K944" s="144"/>
    </row>
    <row r="945" spans="1:11" x14ac:dyDescent="0.25">
      <c r="A945" s="139"/>
      <c r="B945" s="139"/>
      <c r="C945" s="140"/>
      <c r="D945" s="140"/>
      <c r="E945" s="141"/>
      <c r="F945" s="140"/>
      <c r="G945" s="142"/>
      <c r="H945" s="142"/>
      <c r="I945" s="142"/>
      <c r="J945" s="143"/>
      <c r="K945" s="144"/>
    </row>
    <row r="946" spans="1:11" x14ac:dyDescent="0.25">
      <c r="A946" s="139"/>
      <c r="B946" s="139"/>
      <c r="C946" s="140"/>
      <c r="D946" s="140"/>
      <c r="E946" s="141"/>
      <c r="F946" s="140"/>
      <c r="G946" s="142"/>
      <c r="H946" s="142"/>
      <c r="I946" s="142"/>
      <c r="J946" s="143"/>
      <c r="K946" s="144"/>
    </row>
    <row r="947" spans="1:11" x14ac:dyDescent="0.25">
      <c r="A947" s="139"/>
      <c r="B947" s="139"/>
      <c r="C947" s="140"/>
      <c r="D947" s="140"/>
      <c r="E947" s="141"/>
      <c r="F947" s="140"/>
      <c r="G947" s="142"/>
      <c r="H947" s="142"/>
      <c r="I947" s="142"/>
      <c r="J947" s="143"/>
      <c r="K947" s="144"/>
    </row>
    <row r="948" spans="1:11" x14ac:dyDescent="0.25">
      <c r="A948" s="139"/>
      <c r="B948" s="139"/>
      <c r="C948" s="140"/>
      <c r="D948" s="140"/>
      <c r="E948" s="141"/>
      <c r="F948" s="140"/>
      <c r="G948" s="142"/>
      <c r="H948" s="142"/>
      <c r="I948" s="142"/>
      <c r="J948" s="143"/>
      <c r="K948" s="144"/>
    </row>
    <row r="949" spans="1:11" x14ac:dyDescent="0.25">
      <c r="A949" s="139"/>
      <c r="B949" s="139"/>
      <c r="C949" s="140"/>
      <c r="D949" s="140"/>
      <c r="E949" s="141"/>
      <c r="F949" s="140"/>
      <c r="G949" s="142"/>
      <c r="H949" s="142"/>
      <c r="I949" s="142"/>
      <c r="J949" s="143"/>
      <c r="K949" s="144"/>
    </row>
    <row r="950" spans="1:11" x14ac:dyDescent="0.25">
      <c r="A950" s="139"/>
      <c r="B950" s="139"/>
      <c r="C950" s="140"/>
      <c r="D950" s="140"/>
      <c r="E950" s="141"/>
      <c r="F950" s="140"/>
      <c r="G950" s="142"/>
      <c r="H950" s="142"/>
      <c r="I950" s="142"/>
      <c r="J950" s="143"/>
      <c r="K950" s="144"/>
    </row>
    <row r="951" spans="1:11" x14ac:dyDescent="0.25">
      <c r="A951" s="139"/>
      <c r="B951" s="139"/>
      <c r="C951" s="140"/>
      <c r="D951" s="140"/>
      <c r="E951" s="141"/>
      <c r="F951" s="140"/>
      <c r="G951" s="142"/>
      <c r="H951" s="142"/>
      <c r="I951" s="142"/>
      <c r="J951" s="143"/>
      <c r="K951" s="144"/>
    </row>
    <row r="952" spans="1:11" x14ac:dyDescent="0.25">
      <c r="A952" s="139"/>
      <c r="B952" s="139"/>
      <c r="C952" s="140"/>
      <c r="D952" s="140"/>
      <c r="E952" s="141"/>
      <c r="F952" s="140"/>
      <c r="G952" s="142"/>
      <c r="H952" s="142"/>
      <c r="I952" s="142"/>
      <c r="J952" s="143"/>
      <c r="K952" s="144"/>
    </row>
    <row r="953" spans="1:11" x14ac:dyDescent="0.25">
      <c r="A953" s="139"/>
      <c r="B953" s="139"/>
      <c r="C953" s="140"/>
      <c r="D953" s="140"/>
      <c r="E953" s="141"/>
      <c r="F953" s="140"/>
      <c r="G953" s="142"/>
      <c r="H953" s="142"/>
      <c r="I953" s="142"/>
      <c r="J953" s="143"/>
      <c r="K953" s="144"/>
    </row>
    <row r="954" spans="1:11" x14ac:dyDescent="0.25">
      <c r="A954" s="139"/>
      <c r="B954" s="139"/>
      <c r="C954" s="140"/>
      <c r="D954" s="140"/>
      <c r="E954" s="141"/>
      <c r="F954" s="140"/>
      <c r="G954" s="142"/>
      <c r="H954" s="142"/>
      <c r="I954" s="142"/>
      <c r="J954" s="143"/>
      <c r="K954" s="144"/>
    </row>
    <row r="955" spans="1:11" x14ac:dyDescent="0.25">
      <c r="A955" s="139"/>
      <c r="B955" s="139"/>
      <c r="C955" s="140"/>
      <c r="D955" s="140"/>
      <c r="E955" s="141"/>
      <c r="F955" s="140"/>
      <c r="G955" s="142"/>
      <c r="H955" s="142"/>
      <c r="I955" s="142"/>
      <c r="J955" s="143"/>
      <c r="K955" s="144"/>
    </row>
    <row r="956" spans="1:11" x14ac:dyDescent="0.25">
      <c r="A956" s="139"/>
      <c r="B956" s="139"/>
      <c r="C956" s="140"/>
      <c r="D956" s="140"/>
      <c r="E956" s="141"/>
      <c r="F956" s="140"/>
      <c r="G956" s="142"/>
      <c r="H956" s="142"/>
      <c r="I956" s="142"/>
      <c r="J956" s="143"/>
      <c r="K956" s="144"/>
    </row>
    <row r="957" spans="1:11" x14ac:dyDescent="0.25">
      <c r="A957" s="139"/>
      <c r="B957" s="139"/>
      <c r="C957" s="140"/>
      <c r="D957" s="140"/>
      <c r="E957" s="141"/>
      <c r="F957" s="140"/>
      <c r="G957" s="142"/>
      <c r="H957" s="142"/>
      <c r="I957" s="142"/>
      <c r="J957" s="143"/>
      <c r="K957" s="144"/>
    </row>
    <row r="958" spans="1:11" x14ac:dyDescent="0.25">
      <c r="A958" s="139"/>
      <c r="B958" s="139"/>
      <c r="C958" s="140"/>
      <c r="D958" s="140"/>
      <c r="E958" s="141"/>
      <c r="F958" s="140"/>
      <c r="G958" s="142"/>
      <c r="H958" s="142"/>
      <c r="I958" s="142"/>
      <c r="J958" s="143"/>
      <c r="K958" s="144"/>
    </row>
    <row r="959" spans="1:11" x14ac:dyDescent="0.25">
      <c r="A959" s="139"/>
      <c r="B959" s="139"/>
      <c r="C959" s="140"/>
      <c r="D959" s="140"/>
      <c r="E959" s="141"/>
      <c r="F959" s="140"/>
      <c r="G959" s="142"/>
      <c r="H959" s="142"/>
      <c r="I959" s="142"/>
      <c r="J959" s="143"/>
      <c r="K959" s="144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dcterms:created xsi:type="dcterms:W3CDTF">2023-09-27T14:10:29Z</dcterms:created>
  <dcterms:modified xsi:type="dcterms:W3CDTF">2023-11-15T12:15:51Z</dcterms:modified>
</cp:coreProperties>
</file>